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eggimi" sheetId="1" state="visible" r:id="rId1"/>
    <sheet name="1. Impostazioni" sheetId="2" state="visible" r:id="rId2"/>
    <sheet name="2. Dipendenti" sheetId="3" state="visible" r:id="rId3"/>
    <sheet name="3. Registro ferie" sheetId="4" state="visible" r:id="rId4"/>
    <sheet name="4. Riepilogo" sheetId="5" state="visible" r:id="rId5"/>
    <sheet name="5. Calendario annuale" sheetId="6" state="visible" r:id="rId6"/>
    <sheet name="Festività" sheetId="7" state="visible" r:id="rId7"/>
  </sheets>
  <definedNames>
    <definedName name="Festivita">'Festività'!$A$5:$A$44</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yyyy-mm-dd h:mm:ss"/>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4" fontId="16" fillId="3"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2" ht="31.5" customHeight="1" s="55">
      <c r="B2" s="56" t="inlineStr">
        <is>
          <t>Book Time Off · Registro ferie e permessi</t>
        </is>
      </c>
    </row>
    <row r="3" ht="15" customHeight="1" s="55">
      <c r="B3" s="57" t="inlineStr">
        <is>
          <t>Modello gratuito • Gestione ferie per San Marino • Compatibile con Excel e Fogli Google</t>
        </is>
      </c>
    </row>
    <row r="5" ht="15" customHeight="1" s="55">
      <c r="B5" s="58" t="inlineStr">
        <is>
          <t>COS'È QUESTO MODELLO</t>
        </is>
      </c>
    </row>
    <row r="6" ht="45" customHeight="1" s="55">
      <c r="B6" s="59" t="inlineStr">
        <is>
          <t>Un foglio semplice e basato su formule per gestire le ferie nelle piccole aziende di San Marino. Calcola i giorni lavorativi di assenza (esclusi weekend e festività), tiene il conto di ferie spettanti, godute e residue di ogni dipendente e ti mostra tutto l'anno in un colpo d'occhio.</t>
        </is>
      </c>
    </row>
    <row r="8" ht="15" customHeight="1" s="55">
      <c r="B8" s="58" t="inlineStr">
        <is>
          <t>COME USARLO · NELL'ORDINE</t>
        </is>
      </c>
    </row>
    <row r="9" ht="15" customHeight="1" s="55">
      <c r="B9" s="60" t="inlineStr">
        <is>
          <t>1. Impostazioni</t>
        </is>
      </c>
    </row>
    <row r="10" ht="36" customHeight="1" s="55">
      <c r="B10" s="61" t="inlineStr">
        <is>
          <t>Inserisci il nome dell'azienda, la data di inizio dell'anno di riferimento e le ferie annue predefinite. Le celle gialle sono input: modificale. Le celle bianche sono formule: non toccarle.</t>
        </is>
      </c>
    </row>
    <row r="12" ht="15" customHeight="1" s="55">
      <c r="B12" s="60" t="inlineStr">
        <is>
          <t>2. Dipendenti</t>
        </is>
      </c>
    </row>
    <row r="13" ht="36" customHeight="1" s="55">
      <c r="B13" s="61" t="inlineStr">
        <is>
          <t>Aggiungi ogni persona: nome, data di assunzione, giorni lavorativi a settimana, ferie annue (giorni) e l'eventuale residuo dell'anno scorso. La colonna "Spettanti quest'anno" si riproporziona da sola per chi entra o esce durante l'anno.</t>
        </is>
      </c>
    </row>
    <row r="15" ht="15" customHeight="1" s="55">
      <c r="B15" s="60" t="inlineStr">
        <is>
          <t>3. Registro ferie</t>
        </is>
      </c>
    </row>
    <row r="16" ht="36" customHeight="1" s="55">
      <c r="B16" s="61" t="inlineStr">
        <is>
          <t>Registra ogni assenza: scegli il dipendente, il tipo di assenza e le date di inizio e fine. La colonna "Giorni" calcola da sola i giorni lavorativi lun-ven escluse le festività.</t>
        </is>
      </c>
    </row>
    <row r="18" ht="15" customHeight="1" s="55">
      <c r="B18" s="60" t="inlineStr">
        <is>
          <t>4. Riepilogo</t>
        </is>
      </c>
    </row>
    <row r="19" ht="36" customHeight="1" s="55">
      <c r="B19" s="61" t="inlineStr">
        <is>
          <t>Riepilogo per dipendente: spettanti, godute (approvate), prenotate (in attesa), residue. Le celle diventano rosse se il residuo scende sotto zero.</t>
        </is>
      </c>
    </row>
    <row r="21" ht="15" customHeight="1" s="55">
      <c r="B21" s="60" t="inlineStr">
        <is>
          <t>5. Calendario annuale</t>
        </is>
      </c>
    </row>
    <row r="22" ht="36" customHeight="1" s="55">
      <c r="B22" s="61" t="inlineStr">
        <is>
          <t>Tutto l'anno su una schermata. Righe = dipendenti, colonne = settimane dell'anno. La cella diventa blu quando in quella settimana ci sono ferie registrate, con il numero di giorni.</t>
        </is>
      </c>
    </row>
    <row r="24" ht="15" customHeight="1" s="55">
      <c r="B24" s="60" t="inlineStr">
        <is>
          <t>Festività</t>
        </is>
      </c>
    </row>
    <row r="25" ht="36" customHeight="1" s="55">
      <c r="B25" s="61" t="inlineStr">
        <is>
          <t>Dati di riferimento. Le festività di San Marino per il 2026 e il 2027 sono precaricate ed escluse dal conteggio dei giorni.</t>
        </is>
      </c>
    </row>
    <row r="27" ht="15" customHeight="1" s="55">
      <c r="B27" s="58" t="inlineStr">
        <is>
          <t>USARE IL FILE IN FOGLI GOOGLE</t>
        </is>
      </c>
    </row>
    <row r="28" ht="36" customHeight="1" s="55">
      <c r="B28" s="61" t="inlineStr">
        <is>
          <t>1. Salva questo file sul computer.  2. Vai su drive.google.com e caricalo.  3. Clic destro sul file caricato &gt; Apri con &gt; Fogli Google.  Fogli Google lo convertirà. Tutte le formule e i menu a tendina funzionano anche lì.</t>
        </is>
      </c>
    </row>
    <row r="30" ht="15" customHeight="1" s="55">
      <c r="B30" s="58" t="inlineStr">
        <is>
          <t>NOTE IMPORTANTI</t>
        </is>
      </c>
    </row>
    <row r="31" ht="21.75" customHeight="1" s="55">
      <c r="B31" s="61" t="inlineStr">
        <is>
          <t>• Non eliminare né inserire colonne: le formule puntano a colonne precise.</t>
        </is>
      </c>
    </row>
    <row r="32" ht="21.75" customHeight="1" s="55">
      <c r="B32" s="61" t="inlineStr">
        <is>
          <t>• Aggiungi nuovi dipendenti copiando una riga esistente (conserva le formule).</t>
        </is>
      </c>
    </row>
    <row r="33" ht="21.75" customHeight="1" s="55">
      <c r="B33" s="61" t="inlineStr">
        <is>
          <t>• Registra le nuove assenze nella prima riga vuota del Registro ferie.</t>
        </is>
      </c>
    </row>
    <row r="34" ht="21.75" customHeight="1" s="55">
      <c r="B34" s="61" t="inlineStr">
        <is>
          <t>• A fine anno: fai una copia del file, rinominala con il nuovo anno, aggiorna le date sul foglio Impostazioni e svuota il Registro ferie.</t>
        </is>
      </c>
    </row>
    <row r="35" ht="21.75" customHeight="1" s="55">
      <c r="B35" s="61" t="inlineStr">
        <is>
          <t>• Questo modello serve solo alla registrazione. Non sostituisce la consulenza HR né quella legale. A San Marino la Legge n. 7 del 1961 garantisce il diritto a ferie retribuite, ma non fissa un numero di giorni: la durata la stabilisce il contratto collettivo (CCL) di settore. In pratica molti contratti si attestano intorno alle quattro settimane, ma il numero giusto lo trovi nel tuo contratto, non nella legge. Imposta le ferie di ogni persona di conseguenza.</t>
        </is>
      </c>
    </row>
    <row r="37" ht="15" customHeight="1" s="55">
      <c r="B37" s="62" t="inlineStr">
        <is>
          <t>Vuoi approvazioni, accesso da mobile, notifiche automatiche e uno storico affidabile?</t>
        </is>
      </c>
    </row>
    <row r="38" ht="15" customHeight="1" s="55">
      <c r="B38" s="60" t="inlineStr">
        <is>
          <t>Prova Book Time Off · gestione ferie per le aziende a 1 € per utente al mese.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2" ht="27.75" customHeight="1" s="55">
      <c r="B2" s="63" t="inlineStr">
        <is>
          <t>Impostazioni</t>
        </is>
      </c>
    </row>
    <row r="3" ht="15" customHeight="1" s="55">
      <c r="B3" s="64" t="inlineStr">
        <is>
          <t>Celle gialle = input (modificale). Celle blu = calcolate.</t>
        </is>
      </c>
    </row>
    <row r="5" ht="21.75" customHeight="1" s="55">
      <c r="B5" s="65" t="inlineStr">
        <is>
          <t>Azienda</t>
        </is>
      </c>
      <c r="C5" s="66" t="n"/>
    </row>
    <row r="6" ht="27.75" customHeight="1" s="55">
      <c r="B6" s="67" t="inlineStr">
        <is>
          <t>Nome dell'azienda</t>
        </is>
      </c>
      <c r="C6" s="68" t="inlineStr">
        <is>
          <t>Acme S.r.l.</t>
        </is>
      </c>
      <c r="D6" s="69" t="inlineStr">
        <is>
          <t>Sostituisci con il nome della tua azienda.</t>
        </is>
      </c>
    </row>
    <row r="8" ht="21.75" customHeight="1" s="55">
      <c r="B8" s="65" t="inlineStr">
        <is>
          <t>Anno di riferimento</t>
        </is>
      </c>
      <c r="C8" s="66" t="n"/>
    </row>
    <row r="9" ht="27.75" customHeight="1" s="55">
      <c r="B9" s="67" t="inlineStr">
        <is>
          <t>Inizio dell'anno di riferimento</t>
        </is>
      </c>
      <c r="C9" s="70" t="n">
        <v>46023</v>
      </c>
      <c r="D9" s="69" t="inlineStr">
        <is>
          <t>A San Marino la scelta più comune è l'anno civile (1° gennaio), ma non è fissata dalla legge: verifica il tuo contratto collettivo.</t>
        </is>
      </c>
    </row>
    <row r="10" ht="27.75" customHeight="1" s="55">
      <c r="B10" s="67" t="inlineStr">
        <is>
          <t>Fine dell'anno di riferimento</t>
        </is>
      </c>
      <c r="C10" s="71">
        <f>EDATE(C9,12)-1</f>
        <v/>
      </c>
      <c r="D10" s="69" t="inlineStr">
        <is>
          <t>Calcolata in automatico: 12 mesi dopo l'inizio, meno un giorno.</t>
        </is>
      </c>
    </row>
    <row r="12" ht="21.75" customHeight="1" s="55">
      <c r="B12" s="65" t="inlineStr">
        <is>
          <t>Festività</t>
        </is>
      </c>
      <c r="C12" s="66" t="n"/>
    </row>
    <row r="13" ht="27.75" customHeight="1" s="55">
      <c r="B13" s="67" t="inlineStr">
        <is>
          <t>Elenco delle festività</t>
        </is>
      </c>
      <c r="C13" s="68" t="inlineStr">
        <is>
          <t>San Marino (elenco nazionale)</t>
        </is>
      </c>
      <c r="D13" s="69" t="inlineStr">
        <is>
          <t>Le festività di San Marino per il 2026 e il 2027 sono precaricate sul foglio Festività.</t>
        </is>
      </c>
    </row>
    <row r="15" ht="21.75" customHeight="1" s="55">
      <c r="B15" s="65" t="inlineStr">
        <is>
          <t>Ferie predefinite</t>
        </is>
      </c>
      <c r="C15" s="66" t="n"/>
    </row>
    <row r="16" ht="27.75" customHeight="1" s="55">
      <c r="B16" s="67" t="inlineStr">
        <is>
          <t>Ferie annue predefinite (giorni)</t>
        </is>
      </c>
      <c r="C16" s="68" t="n">
        <v>26</v>
      </c>
      <c r="D16" s="69" t="inlineStr">
        <is>
          <t>Giorni all'anno per un dipendente a tempo pieno (5 giorni a settimana), escluse le festività. La legge di San Marino garantisce ferie retribuite ma non fissa un numero di giorni: impostalo secondo il tuo contratto collettivo (CCL). Il valore qui è solo un esempio, non un minimo di legge.</t>
        </is>
      </c>
    </row>
    <row r="17" ht="27.75" customHeight="1" s="55">
      <c r="B17" s="67" t="inlineStr">
        <is>
          <t>Settimana lavorativa standard (giorni)</t>
        </is>
      </c>
      <c r="C17" s="68" t="n">
        <v>5</v>
      </c>
      <c r="D17" s="69" t="inlineStr">
        <is>
          <t>Usata per i calcoli pro-rata. Quasi sempre 5.</t>
        </is>
      </c>
    </row>
    <row r="18" ht="27.75" customHeight="1" s="55">
      <c r="B18" s="67" t="inlineStr">
        <is>
          <t>Le festività contano come giorni di ferie?</t>
        </is>
      </c>
      <c r="C18" s="68" t="inlineStr">
        <is>
          <t>No</t>
        </is>
      </c>
      <c r="D18" s="69" t="inlineStr">
        <is>
          <t>Con "No" le festività vengono escluse in automatico dal conteggio (il caso normale: le festività non si scalano dalle ferie). Con "Sì" si lavora anche nei giorni festivi.</t>
        </is>
      </c>
    </row>
    <row r="20" ht="36" customHeight="1" s="55">
      <c r="B20" s="72" t="inlineStr">
        <is>
          <t>Suggerimento:</t>
        </is>
      </c>
      <c r="C20" s="73" t="inlineStr">
        <is>
          <t>Il foglio Festività alimenta in automatico tutti i conteggi dei giorni.</t>
        </is>
      </c>
    </row>
  </sheetData>
  <mergeCells count="1">
    <mergeCell ref="C20:D20"/>
  </mergeCells>
  <dataValidations count="1">
    <dataValidation sqref="C18" showDropDown="0" showInputMessage="0" showErrorMessage="0" allowBlank="0" type="list" errorStyle="stop" operator="between">
      <formula1>"Sì,No"</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Dipendenti</t>
        </is>
      </c>
    </row>
    <row r="2" ht="15" customHeight="1" s="55">
      <c r="A2" s="64" t="inlineStr">
        <is>
          <t>Una riga per dipendente. Le celle gialle sono input. Quelle blu si calcolano da sole. Non cancellare le formule.</t>
        </is>
      </c>
    </row>
    <row r="4" ht="36" customHeight="1" s="55">
      <c r="A4" s="74" t="inlineStr">
        <is>
          <t>Nome</t>
        </is>
      </c>
      <c r="B4" s="74" t="inlineStr">
        <is>
          <t>Data di assunzione</t>
        </is>
      </c>
      <c r="C4" s="74" t="inlineStr">
        <is>
          <t>Data di uscita</t>
        </is>
      </c>
      <c r="D4" s="74" t="inlineStr">
        <is>
          <t>Giorni lavorativi/settimana</t>
        </is>
      </c>
      <c r="E4" s="74" t="inlineStr">
        <is>
          <t>Ferie annue (giorni)</t>
        </is>
      </c>
      <c r="F4" s="74" t="inlineStr">
        <is>
          <t>Residuo anno scorso</t>
        </is>
      </c>
      <c r="G4" s="74" t="inlineStr">
        <is>
          <t>Spettanti quest'anno</t>
        </is>
      </c>
      <c r="H4" s="74" t="inlineStr">
        <is>
          <t>Godute</t>
        </is>
      </c>
      <c r="I4" s="74" t="inlineStr">
        <is>
          <t>Prenotate</t>
        </is>
      </c>
      <c r="J4" s="74" t="inlineStr">
        <is>
          <t>Residue</t>
        </is>
      </c>
    </row>
    <row r="5" ht="21.75" customHeight="1" s="55">
      <c r="A5" s="75" t="inlineStr">
        <is>
          <t>Marco Righi</t>
        </is>
      </c>
      <c r="B5" s="76" t="n">
        <v>44634</v>
      </c>
      <c r="C5" s="77" t="n"/>
      <c r="D5" s="78" t="n">
        <v>5</v>
      </c>
      <c r="E5" s="78" t="n">
        <v>26</v>
      </c>
      <c r="F5" s="78" t="n">
        <v>2</v>
      </c>
      <c r="G5" s="79">
        <f>IF($A5="","",ROUND($E5*MAX(0,MIN('1. Impostazioni'!$C$10,IF($C5="",'1. Impostazioni'!$C$10,$C5))-MAX('1. Impostazioni'!$C$9,$B5)+1)/('1. Impostazioni'!$C$10-'1. Impostazioni'!$C$9+1),1)+IF(AND($A5&lt;&gt;"",$B5&lt;='1. Impostazioni'!$C$9),$F5,0))</f>
        <v/>
      </c>
      <c r="H5" s="79">
        <f>IF($A5="","",SUMIFS('3. Registro ferie'!$E:$E,'3. Registro ferie'!$A:$A,$A5,'3. Registro ferie'!$B:$B,"Ferie",'3. Registro ferie'!$F:$F,"Approvato",'3. Registro ferie'!$C:$C,"&gt;="&amp;'1. Impostazioni'!$C$9,'3. Registro ferie'!$C:$C,"&lt;="&amp;'1. Impostazioni'!$C$10))</f>
        <v/>
      </c>
      <c r="I5" s="79">
        <f>IF($A5="","",SUMIFS('3. Registro ferie'!$E:$E,'3. Registro ferie'!$A:$A,$A5,'3. Registro ferie'!$B:$B,"Ferie",'3. Registro ferie'!$F:$F,"In attesa",'3. Registro ferie'!$C:$C,"&gt;="&amp;'1. Impostazioni'!$C$9,'3. Registro ferie'!$C:$C,"&lt;="&amp;'1. Impostazioni'!$C$10))</f>
        <v/>
      </c>
      <c r="J5" s="79">
        <f>IF($A5="","",$G5-$H5-$I5)</f>
        <v/>
      </c>
    </row>
    <row r="6" ht="21.75" customHeight="1" s="55">
      <c r="A6" s="75" t="inlineStr">
        <is>
          <t>Sofia Zafferani</t>
        </is>
      </c>
      <c r="B6" s="76" t="n">
        <v>45444</v>
      </c>
      <c r="C6" s="77" t="n"/>
      <c r="D6" s="78" t="n">
        <v>5</v>
      </c>
      <c r="E6" s="78" t="n">
        <v>24</v>
      </c>
      <c r="F6" s="78" t="n">
        <v>0</v>
      </c>
      <c r="G6" s="79">
        <f>IF($A6="","",ROUND($E6*MAX(0,MIN('1. Impostazioni'!$C$10,IF($C6="",'1. Impostazioni'!$C$10,$C6))-MAX('1. Impostazioni'!$C$9,$B6)+1)/('1. Impostazioni'!$C$10-'1. Impostazioni'!$C$9+1),1)+IF(AND($A6&lt;&gt;"",$B6&lt;='1. Impostazioni'!$C$9),$F6,0))</f>
        <v/>
      </c>
      <c r="H6" s="79">
        <f>IF($A6="","",SUMIFS('3. Registro ferie'!$E:$E,'3. Registro ferie'!$A:$A,$A6,'3. Registro ferie'!$B:$B,"Ferie",'3. Registro ferie'!$F:$F,"Approvato",'3. Registro ferie'!$C:$C,"&gt;="&amp;'1. Impostazioni'!$C$9,'3. Registro ferie'!$C:$C,"&lt;="&amp;'1. Impostazioni'!$C$10))</f>
        <v/>
      </c>
      <c r="I6" s="79">
        <f>IF($A6="","",SUMIFS('3. Registro ferie'!$E:$E,'3. Registro ferie'!$A:$A,$A6,'3. Registro ferie'!$B:$B,"Ferie",'3. Registro ferie'!$F:$F,"In attesa",'3. Registro ferie'!$C:$C,"&gt;="&amp;'1. Impostazioni'!$C$9,'3. Registro ferie'!$C:$C,"&lt;="&amp;'1. Impostazioni'!$C$10))</f>
        <v/>
      </c>
      <c r="J6" s="79">
        <f>IF($A6="","",$G6-$H6-$I6)</f>
        <v/>
      </c>
    </row>
    <row r="7" ht="21.75" customHeight="1" s="55">
      <c r="A7" s="75" t="inlineStr">
        <is>
          <t>Elena Gasperoni</t>
        </is>
      </c>
      <c r="B7" s="76" t="n">
        <v>46068</v>
      </c>
      <c r="C7" s="77" t="n"/>
      <c r="D7" s="78" t="n">
        <v>5</v>
      </c>
      <c r="E7" s="78" t="n">
        <v>22</v>
      </c>
      <c r="F7" s="78" t="n">
        <v>0</v>
      </c>
      <c r="G7" s="79">
        <f>IF($A7="","",ROUND($E7*MAX(0,MIN('1. Impostazioni'!$C$10,IF($C7="",'1. Impostazioni'!$C$10,$C7))-MAX('1. Impostazioni'!$C$9,$B7)+1)/('1. Impostazioni'!$C$10-'1. Impostazioni'!$C$9+1),1)+IF(AND($A7&lt;&gt;"",$B7&lt;='1. Impostazioni'!$C$9),$F7,0))</f>
        <v/>
      </c>
      <c r="H7" s="79">
        <f>IF($A7="","",SUMIFS('3. Registro ferie'!$E:$E,'3. Registro ferie'!$A:$A,$A7,'3. Registro ferie'!$B:$B,"Ferie",'3. Registro ferie'!$F:$F,"Approvato",'3. Registro ferie'!$C:$C,"&gt;="&amp;'1. Impostazioni'!$C$9,'3. Registro ferie'!$C:$C,"&lt;="&amp;'1. Impostazioni'!$C$10))</f>
        <v/>
      </c>
      <c r="I7" s="79">
        <f>IF($A7="","",SUMIFS('3. Registro ferie'!$E:$E,'3. Registro ferie'!$A:$A,$A7,'3. Registro ferie'!$B:$B,"Ferie",'3. Registro ferie'!$F:$F,"In attesa",'3. Registro ferie'!$C:$C,"&gt;="&amp;'1. Impostazioni'!$C$9,'3. Registro ferie'!$C:$C,"&lt;="&amp;'1. Impostazioni'!$C$10))</f>
        <v/>
      </c>
      <c r="J7" s="79">
        <f>IF($A7="","",$G7-$H7-$I7)</f>
        <v/>
      </c>
    </row>
    <row r="8" ht="21.75" customHeight="1" s="55">
      <c r="A8" s="75" t="inlineStr">
        <is>
          <t>Luca Mularoni</t>
        </is>
      </c>
      <c r="B8" s="76" t="n">
        <v>44417</v>
      </c>
      <c r="C8" s="77" t="n"/>
      <c r="D8" s="78" t="n">
        <v>3</v>
      </c>
      <c r="E8" s="78" t="n">
        <v>16</v>
      </c>
      <c r="F8" s="78" t="n">
        <v>1</v>
      </c>
      <c r="G8" s="79">
        <f>IF($A8="","",ROUND($E8*MAX(0,MIN('1. Impostazioni'!$C$10,IF($C8="",'1. Impostazioni'!$C$10,$C8))-MAX('1. Impostazioni'!$C$9,$B8)+1)/('1. Impostazioni'!$C$10-'1. Impostazioni'!$C$9+1),1)+IF(AND($A8&lt;&gt;"",$B8&lt;='1. Impostazioni'!$C$9),$F8,0))</f>
        <v/>
      </c>
      <c r="H8" s="79">
        <f>IF($A8="","",SUMIFS('3. Registro ferie'!$E:$E,'3. Registro ferie'!$A:$A,$A8,'3. Registro ferie'!$B:$B,"Ferie",'3. Registro ferie'!$F:$F,"Approvato",'3. Registro ferie'!$C:$C,"&gt;="&amp;'1. Impostazioni'!$C$9,'3. Registro ferie'!$C:$C,"&lt;="&amp;'1. Impostazioni'!$C$10))</f>
        <v/>
      </c>
      <c r="I8" s="79">
        <f>IF($A8="","",SUMIFS('3. Registro ferie'!$E:$E,'3. Registro ferie'!$A:$A,$A8,'3. Registro ferie'!$B:$B,"Ferie",'3. Registro ferie'!$F:$F,"In attesa",'3. Registro ferie'!$C:$C,"&gt;="&amp;'1. Impostazioni'!$C$9,'3. Registro ferie'!$C:$C,"&lt;="&amp;'1. Impostazioni'!$C$10))</f>
        <v/>
      </c>
      <c r="J8" s="79">
        <f>IF($A8="","",$G8-$H8-$I8)</f>
        <v/>
      </c>
    </row>
    <row r="9" ht="21.75" customHeight="1" s="55">
      <c r="A9" s="75" t="inlineStr">
        <is>
          <t>Anna Ceccoli</t>
        </is>
      </c>
      <c r="B9" s="76" t="n">
        <v>43836</v>
      </c>
      <c r="C9" s="76" t="n">
        <v>46295</v>
      </c>
      <c r="D9" s="78" t="n">
        <v>5</v>
      </c>
      <c r="E9" s="78" t="n">
        <v>25</v>
      </c>
      <c r="F9" s="78" t="n">
        <v>0</v>
      </c>
      <c r="G9" s="79">
        <f>IF($A9="","",ROUND($E9*MAX(0,MIN('1. Impostazioni'!$C$10,IF($C9="",'1. Impostazioni'!$C$10,$C9))-MAX('1. Impostazioni'!$C$9,$B9)+1)/('1. Impostazioni'!$C$10-'1. Impostazioni'!$C$9+1),1)+IF(AND($A9&lt;&gt;"",$B9&lt;='1. Impostazioni'!$C$9),$F9,0))</f>
        <v/>
      </c>
      <c r="H9" s="79">
        <f>IF($A9="","",SUMIFS('3. Registro ferie'!$E:$E,'3. Registro ferie'!$A:$A,$A9,'3. Registro ferie'!$B:$B,"Ferie",'3. Registro ferie'!$F:$F,"Approvato",'3. Registro ferie'!$C:$C,"&gt;="&amp;'1. Impostazioni'!$C$9,'3. Registro ferie'!$C:$C,"&lt;="&amp;'1. Impostazioni'!$C$10))</f>
        <v/>
      </c>
      <c r="I9" s="79">
        <f>IF($A9="","",SUMIFS('3. Registro ferie'!$E:$E,'3. Registro ferie'!$A:$A,$A9,'3. Registro ferie'!$B:$B,"Ferie",'3. Registro ferie'!$F:$F,"In attesa",'3. Registro ferie'!$C:$C,"&gt;="&amp;'1. Impostazioni'!$C$9,'3. Registro ferie'!$C:$C,"&lt;="&amp;'1. Impostazioni'!$C$10))</f>
        <v/>
      </c>
      <c r="J9" s="79">
        <f>IF($A9="","",$G9-$H9-$I9)</f>
        <v/>
      </c>
    </row>
    <row r="10" ht="21.75" customHeight="1" s="55">
      <c r="A10" s="75" t="n"/>
      <c r="B10" s="77" t="n"/>
      <c r="C10" s="77" t="n"/>
      <c r="D10" s="78" t="n"/>
      <c r="E10" s="78" t="n"/>
      <c r="F10" s="78" t="n"/>
      <c r="G10" s="79">
        <f>IF($A10="","",ROUND($E10*MAX(0,MIN('1. Impostazioni'!$C$10,IF($C10="",'1. Impostazioni'!$C$10,$C10))-MAX('1. Impostazioni'!$C$9,$B10)+1)/('1. Impostazioni'!$C$10-'1. Impostazioni'!$C$9+1),1)+IF(AND($A10&lt;&gt;"",$B10&lt;='1. Impostazioni'!$C$9),$F10,0))</f>
        <v/>
      </c>
      <c r="H10" s="79">
        <f>IF($A10="","",SUMIFS('3. Registro ferie'!$E:$E,'3. Registro ferie'!$A:$A,$A10,'3. Registro ferie'!$B:$B,"Ferie",'3. Registro ferie'!$F:$F,"Approvato",'3. Registro ferie'!$C:$C,"&gt;="&amp;'1. Impostazioni'!$C$9,'3. Registro ferie'!$C:$C,"&lt;="&amp;'1. Impostazioni'!$C$10))</f>
        <v/>
      </c>
      <c r="I10" s="79">
        <f>IF($A10="","",SUMIFS('3. Registro ferie'!$E:$E,'3. Registro ferie'!$A:$A,$A10,'3. Registro ferie'!$B:$B,"Ferie",'3. Registro ferie'!$F:$F,"In attesa",'3. Registro ferie'!$C:$C,"&gt;="&amp;'1. Impostazioni'!$C$9,'3. Registro ferie'!$C:$C,"&lt;="&amp;'1. Impostazioni'!$C$10))</f>
        <v/>
      </c>
      <c r="J10" s="79">
        <f>IF($A10="","",$G10-$H10-$I10)</f>
        <v/>
      </c>
    </row>
    <row r="11" ht="21.75" customHeight="1" s="55">
      <c r="A11" s="75" t="n"/>
      <c r="B11" s="77" t="n"/>
      <c r="C11" s="77" t="n"/>
      <c r="D11" s="78" t="n"/>
      <c r="E11" s="78" t="n"/>
      <c r="F11" s="78" t="n"/>
      <c r="G11" s="79">
        <f>IF($A11="","",ROUND($E11*MAX(0,MIN('1. Impostazioni'!$C$10,IF($C11="",'1. Impostazioni'!$C$10,$C11))-MAX('1. Impostazioni'!$C$9,$B11)+1)/('1. Impostazioni'!$C$10-'1. Impostazioni'!$C$9+1),1)+IF(AND($A11&lt;&gt;"",$B11&lt;='1. Impostazioni'!$C$9),$F11,0))</f>
        <v/>
      </c>
      <c r="H11" s="79">
        <f>IF($A11="","",SUMIFS('3. Registro ferie'!$E:$E,'3. Registro ferie'!$A:$A,$A11,'3. Registro ferie'!$B:$B,"Ferie",'3. Registro ferie'!$F:$F,"Approvato",'3. Registro ferie'!$C:$C,"&gt;="&amp;'1. Impostazioni'!$C$9,'3. Registro ferie'!$C:$C,"&lt;="&amp;'1. Impostazioni'!$C$10))</f>
        <v/>
      </c>
      <c r="I11" s="79">
        <f>IF($A11="","",SUMIFS('3. Registro ferie'!$E:$E,'3. Registro ferie'!$A:$A,$A11,'3. Registro ferie'!$B:$B,"Ferie",'3. Registro ferie'!$F:$F,"In attesa",'3. Registro ferie'!$C:$C,"&gt;="&amp;'1. Impostazioni'!$C$9,'3. Registro ferie'!$C:$C,"&lt;="&amp;'1. Impostazioni'!$C$10))</f>
        <v/>
      </c>
      <c r="J11" s="79">
        <f>IF($A11="","",$G11-$H11-$I11)</f>
        <v/>
      </c>
    </row>
    <row r="12" ht="21.75" customHeight="1" s="55">
      <c r="A12" s="75" t="n"/>
      <c r="B12" s="77" t="n"/>
      <c r="C12" s="77" t="n"/>
      <c r="D12" s="78" t="n"/>
      <c r="E12" s="78" t="n"/>
      <c r="F12" s="78" t="n"/>
      <c r="G12" s="79">
        <f>IF($A12="","",ROUND($E12*MAX(0,MIN('1. Impostazioni'!$C$10,IF($C12="",'1. Impostazioni'!$C$10,$C12))-MAX('1. Impostazioni'!$C$9,$B12)+1)/('1. Impostazioni'!$C$10-'1. Impostazioni'!$C$9+1),1)+IF(AND($A12&lt;&gt;"",$B12&lt;='1. Impostazioni'!$C$9),$F12,0))</f>
        <v/>
      </c>
      <c r="H12" s="79">
        <f>IF($A12="","",SUMIFS('3. Registro ferie'!$E:$E,'3. Registro ferie'!$A:$A,$A12,'3. Registro ferie'!$B:$B,"Ferie",'3. Registro ferie'!$F:$F,"Approvato",'3. Registro ferie'!$C:$C,"&gt;="&amp;'1. Impostazioni'!$C$9,'3. Registro ferie'!$C:$C,"&lt;="&amp;'1. Impostazioni'!$C$10))</f>
        <v/>
      </c>
      <c r="I12" s="79">
        <f>IF($A12="","",SUMIFS('3. Registro ferie'!$E:$E,'3. Registro ferie'!$A:$A,$A12,'3. Registro ferie'!$B:$B,"Ferie",'3. Registro ferie'!$F:$F,"In attesa",'3. Registro ferie'!$C:$C,"&gt;="&amp;'1. Impostazioni'!$C$9,'3. Registro ferie'!$C:$C,"&lt;="&amp;'1. Impostazioni'!$C$10))</f>
        <v/>
      </c>
      <c r="J12" s="79">
        <f>IF($A12="","",$G12-$H12-$I12)</f>
        <v/>
      </c>
    </row>
    <row r="13" ht="21.75" customHeight="1" s="55">
      <c r="A13" s="75" t="n"/>
      <c r="B13" s="77" t="n"/>
      <c r="C13" s="77" t="n"/>
      <c r="D13" s="78" t="n"/>
      <c r="E13" s="78" t="n"/>
      <c r="F13" s="78" t="n"/>
      <c r="G13" s="79">
        <f>IF($A13="","",ROUND($E13*MAX(0,MIN('1. Impostazioni'!$C$10,IF($C13="",'1. Impostazioni'!$C$10,$C13))-MAX('1. Impostazioni'!$C$9,$B13)+1)/('1. Impostazioni'!$C$10-'1. Impostazioni'!$C$9+1),1)+IF(AND($A13&lt;&gt;"",$B13&lt;='1. Impostazioni'!$C$9),$F13,0))</f>
        <v/>
      </c>
      <c r="H13" s="79">
        <f>IF($A13="","",SUMIFS('3. Registro ferie'!$E:$E,'3. Registro ferie'!$A:$A,$A13,'3. Registro ferie'!$B:$B,"Ferie",'3. Registro ferie'!$F:$F,"Approvato",'3. Registro ferie'!$C:$C,"&gt;="&amp;'1. Impostazioni'!$C$9,'3. Registro ferie'!$C:$C,"&lt;="&amp;'1. Impostazioni'!$C$10))</f>
        <v/>
      </c>
      <c r="I13" s="79">
        <f>IF($A13="","",SUMIFS('3. Registro ferie'!$E:$E,'3. Registro ferie'!$A:$A,$A13,'3. Registro ferie'!$B:$B,"Ferie",'3. Registro ferie'!$F:$F,"In attesa",'3. Registro ferie'!$C:$C,"&gt;="&amp;'1. Impostazioni'!$C$9,'3. Registro ferie'!$C:$C,"&lt;="&amp;'1. Impostazioni'!$C$10))</f>
        <v/>
      </c>
      <c r="J13" s="79">
        <f>IF($A13="","",$G13-$H13-$I13)</f>
        <v/>
      </c>
    </row>
    <row r="14" ht="21.75" customHeight="1" s="55">
      <c r="A14" s="75" t="n"/>
      <c r="B14" s="77" t="n"/>
      <c r="C14" s="77" t="n"/>
      <c r="D14" s="78" t="n"/>
      <c r="E14" s="78" t="n"/>
      <c r="F14" s="78" t="n"/>
      <c r="G14" s="79">
        <f>IF($A14="","",ROUND($E14*MAX(0,MIN('1. Impostazioni'!$C$10,IF($C14="",'1. Impostazioni'!$C$10,$C14))-MAX('1. Impostazioni'!$C$9,$B14)+1)/('1. Impostazioni'!$C$10-'1. Impostazioni'!$C$9+1),1)+IF(AND($A14&lt;&gt;"",$B14&lt;='1. Impostazioni'!$C$9),$F14,0))</f>
        <v/>
      </c>
      <c r="H14" s="79">
        <f>IF($A14="","",SUMIFS('3. Registro ferie'!$E:$E,'3. Registro ferie'!$A:$A,$A14,'3. Registro ferie'!$B:$B,"Ferie",'3. Registro ferie'!$F:$F,"Approvato",'3. Registro ferie'!$C:$C,"&gt;="&amp;'1. Impostazioni'!$C$9,'3. Registro ferie'!$C:$C,"&lt;="&amp;'1. Impostazioni'!$C$10))</f>
        <v/>
      </c>
      <c r="I14" s="79">
        <f>IF($A14="","",SUMIFS('3. Registro ferie'!$E:$E,'3. Registro ferie'!$A:$A,$A14,'3. Registro ferie'!$B:$B,"Ferie",'3. Registro ferie'!$F:$F,"In attesa",'3. Registro ferie'!$C:$C,"&gt;="&amp;'1. Impostazioni'!$C$9,'3. Registro ferie'!$C:$C,"&lt;="&amp;'1. Impostazioni'!$C$10))</f>
        <v/>
      </c>
      <c r="J14" s="79">
        <f>IF($A14="","",$G14-$H14-$I14)</f>
        <v/>
      </c>
    </row>
    <row r="15" ht="21.75" customHeight="1" s="55">
      <c r="A15" s="75" t="n"/>
      <c r="B15" s="77" t="n"/>
      <c r="C15" s="77" t="n"/>
      <c r="D15" s="78" t="n"/>
      <c r="E15" s="78" t="n"/>
      <c r="F15" s="78" t="n"/>
      <c r="G15" s="79">
        <f>IF($A15="","",ROUND($E15*MAX(0,MIN('1. Impostazioni'!$C$10,IF($C15="",'1. Impostazioni'!$C$10,$C15))-MAX('1. Impostazioni'!$C$9,$B15)+1)/('1. Impostazioni'!$C$10-'1. Impostazioni'!$C$9+1),1)+IF(AND($A15&lt;&gt;"",$B15&lt;='1. Impostazioni'!$C$9),$F15,0))</f>
        <v/>
      </c>
      <c r="H15" s="79">
        <f>IF($A15="","",SUMIFS('3. Registro ferie'!$E:$E,'3. Registro ferie'!$A:$A,$A15,'3. Registro ferie'!$B:$B,"Ferie",'3. Registro ferie'!$F:$F,"Approvato",'3. Registro ferie'!$C:$C,"&gt;="&amp;'1. Impostazioni'!$C$9,'3. Registro ferie'!$C:$C,"&lt;="&amp;'1. Impostazioni'!$C$10))</f>
        <v/>
      </c>
      <c r="I15" s="79">
        <f>IF($A15="","",SUMIFS('3. Registro ferie'!$E:$E,'3. Registro ferie'!$A:$A,$A15,'3. Registro ferie'!$B:$B,"Ferie",'3. Registro ferie'!$F:$F,"In attesa",'3. Registro ferie'!$C:$C,"&gt;="&amp;'1. Impostazioni'!$C$9,'3. Registro ferie'!$C:$C,"&lt;="&amp;'1. Impostazioni'!$C$10))</f>
        <v/>
      </c>
      <c r="J15" s="79">
        <f>IF($A15="","",$G15-$H15-$I15)</f>
        <v/>
      </c>
    </row>
    <row r="16" ht="21.75" customHeight="1" s="55">
      <c r="A16" s="75" t="n"/>
      <c r="B16" s="77" t="n"/>
      <c r="C16" s="77" t="n"/>
      <c r="D16" s="78" t="n"/>
      <c r="E16" s="78" t="n"/>
      <c r="F16" s="78" t="n"/>
      <c r="G16" s="79">
        <f>IF($A16="","",ROUND($E16*MAX(0,MIN('1. Impostazioni'!$C$10,IF($C16="",'1. Impostazioni'!$C$10,$C16))-MAX('1. Impostazioni'!$C$9,$B16)+1)/('1. Impostazioni'!$C$10-'1. Impostazioni'!$C$9+1),1)+IF(AND($A16&lt;&gt;"",$B16&lt;='1. Impostazioni'!$C$9),$F16,0))</f>
        <v/>
      </c>
      <c r="H16" s="79">
        <f>IF($A16="","",SUMIFS('3. Registro ferie'!$E:$E,'3. Registro ferie'!$A:$A,$A16,'3. Registro ferie'!$B:$B,"Ferie",'3. Registro ferie'!$F:$F,"Approvato",'3. Registro ferie'!$C:$C,"&gt;="&amp;'1. Impostazioni'!$C$9,'3. Registro ferie'!$C:$C,"&lt;="&amp;'1. Impostazioni'!$C$10))</f>
        <v/>
      </c>
      <c r="I16" s="79">
        <f>IF($A16="","",SUMIFS('3. Registro ferie'!$E:$E,'3. Registro ferie'!$A:$A,$A16,'3. Registro ferie'!$B:$B,"Ferie",'3. Registro ferie'!$F:$F,"In attesa",'3. Registro ferie'!$C:$C,"&gt;="&amp;'1. Impostazioni'!$C$9,'3. Registro ferie'!$C:$C,"&lt;="&amp;'1. Impostazioni'!$C$10))</f>
        <v/>
      </c>
      <c r="J16" s="79">
        <f>IF($A16="","",$G16-$H16-$I16)</f>
        <v/>
      </c>
    </row>
    <row r="17" ht="21.75" customHeight="1" s="55">
      <c r="A17" s="75" t="n"/>
      <c r="B17" s="77" t="n"/>
      <c r="C17" s="77" t="n"/>
      <c r="D17" s="78" t="n"/>
      <c r="E17" s="78" t="n"/>
      <c r="F17" s="78" t="n"/>
      <c r="G17" s="79">
        <f>IF($A17="","",ROUND($E17*MAX(0,MIN('1. Impostazioni'!$C$10,IF($C17="",'1. Impostazioni'!$C$10,$C17))-MAX('1. Impostazioni'!$C$9,$B17)+1)/('1. Impostazioni'!$C$10-'1. Impostazioni'!$C$9+1),1)+IF(AND($A17&lt;&gt;"",$B17&lt;='1. Impostazioni'!$C$9),$F17,0))</f>
        <v/>
      </c>
      <c r="H17" s="79">
        <f>IF($A17="","",SUMIFS('3. Registro ferie'!$E:$E,'3. Registro ferie'!$A:$A,$A17,'3. Registro ferie'!$B:$B,"Ferie",'3. Registro ferie'!$F:$F,"Approvato",'3. Registro ferie'!$C:$C,"&gt;="&amp;'1. Impostazioni'!$C$9,'3. Registro ferie'!$C:$C,"&lt;="&amp;'1. Impostazioni'!$C$10))</f>
        <v/>
      </c>
      <c r="I17" s="79">
        <f>IF($A17="","",SUMIFS('3. Registro ferie'!$E:$E,'3. Registro ferie'!$A:$A,$A17,'3. Registro ferie'!$B:$B,"Ferie",'3. Registro ferie'!$F:$F,"In attesa",'3. Registro ferie'!$C:$C,"&gt;="&amp;'1. Impostazioni'!$C$9,'3. Registro ferie'!$C:$C,"&lt;="&amp;'1. Impostazioni'!$C$10))</f>
        <v/>
      </c>
      <c r="J17" s="79">
        <f>IF($A17="","",$G17-$H17-$I17)</f>
        <v/>
      </c>
    </row>
    <row r="18" ht="21.75" customHeight="1" s="55">
      <c r="A18" s="75" t="n"/>
      <c r="B18" s="77" t="n"/>
      <c r="C18" s="77" t="n"/>
      <c r="D18" s="78" t="n"/>
      <c r="E18" s="78" t="n"/>
      <c r="F18" s="78" t="n"/>
      <c r="G18" s="79">
        <f>IF($A18="","",ROUND($E18*MAX(0,MIN('1. Impostazioni'!$C$10,IF($C18="",'1. Impostazioni'!$C$10,$C18))-MAX('1. Impostazioni'!$C$9,$B18)+1)/('1. Impostazioni'!$C$10-'1. Impostazioni'!$C$9+1),1)+IF(AND($A18&lt;&gt;"",$B18&lt;='1. Impostazioni'!$C$9),$F18,0))</f>
        <v/>
      </c>
      <c r="H18" s="79">
        <f>IF($A18="","",SUMIFS('3. Registro ferie'!$E:$E,'3. Registro ferie'!$A:$A,$A18,'3. Registro ferie'!$B:$B,"Ferie",'3. Registro ferie'!$F:$F,"Approvato",'3. Registro ferie'!$C:$C,"&gt;="&amp;'1. Impostazioni'!$C$9,'3. Registro ferie'!$C:$C,"&lt;="&amp;'1. Impostazioni'!$C$10))</f>
        <v/>
      </c>
      <c r="I18" s="79">
        <f>IF($A18="","",SUMIFS('3. Registro ferie'!$E:$E,'3. Registro ferie'!$A:$A,$A18,'3. Registro ferie'!$B:$B,"Ferie",'3. Registro ferie'!$F:$F,"In attesa",'3. Registro ferie'!$C:$C,"&gt;="&amp;'1. Impostazioni'!$C$9,'3. Registro ferie'!$C:$C,"&lt;="&amp;'1. Impostazioni'!$C$10))</f>
        <v/>
      </c>
      <c r="J18" s="79">
        <f>IF($A18="","",$G18-$H18-$I18)</f>
        <v/>
      </c>
    </row>
    <row r="19" ht="21.75" customHeight="1" s="55">
      <c r="A19" s="75" t="n"/>
      <c r="B19" s="77" t="n"/>
      <c r="C19" s="77" t="n"/>
      <c r="D19" s="78" t="n"/>
      <c r="E19" s="78" t="n"/>
      <c r="F19" s="78" t="n"/>
      <c r="G19" s="79">
        <f>IF($A19="","",ROUND($E19*MAX(0,MIN('1. Impostazioni'!$C$10,IF($C19="",'1. Impostazioni'!$C$10,$C19))-MAX('1. Impostazioni'!$C$9,$B19)+1)/('1. Impostazioni'!$C$10-'1. Impostazioni'!$C$9+1),1)+IF(AND($A19&lt;&gt;"",$B19&lt;='1. Impostazioni'!$C$9),$F19,0))</f>
        <v/>
      </c>
      <c r="H19" s="79">
        <f>IF($A19="","",SUMIFS('3. Registro ferie'!$E:$E,'3. Registro ferie'!$A:$A,$A19,'3. Registro ferie'!$B:$B,"Ferie",'3. Registro ferie'!$F:$F,"Approvato",'3. Registro ferie'!$C:$C,"&gt;="&amp;'1. Impostazioni'!$C$9,'3. Registro ferie'!$C:$C,"&lt;="&amp;'1. Impostazioni'!$C$10))</f>
        <v/>
      </c>
      <c r="I19" s="79">
        <f>IF($A19="","",SUMIFS('3. Registro ferie'!$E:$E,'3. Registro ferie'!$A:$A,$A19,'3. Registro ferie'!$B:$B,"Ferie",'3. Registro ferie'!$F:$F,"In attesa",'3. Registro ferie'!$C:$C,"&gt;="&amp;'1. Impostazioni'!$C$9,'3. Registro ferie'!$C:$C,"&lt;="&amp;'1. Impostazioni'!$C$10))</f>
        <v/>
      </c>
      <c r="J19" s="79">
        <f>IF($A19="","",$G19-$H19-$I19)</f>
        <v/>
      </c>
    </row>
    <row r="20" ht="21.75" customHeight="1" s="55">
      <c r="A20" s="75" t="n"/>
      <c r="B20" s="77" t="n"/>
      <c r="C20" s="77" t="n"/>
      <c r="D20" s="78" t="n"/>
      <c r="E20" s="78" t="n"/>
      <c r="F20" s="78" t="n"/>
      <c r="G20" s="79">
        <f>IF($A20="","",ROUND($E20*MAX(0,MIN('1. Impostazioni'!$C$10,IF($C20="",'1. Impostazioni'!$C$10,$C20))-MAX('1. Impostazioni'!$C$9,$B20)+1)/('1. Impostazioni'!$C$10-'1. Impostazioni'!$C$9+1),1)+IF(AND($A20&lt;&gt;"",$B20&lt;='1. Impostazioni'!$C$9),$F20,0))</f>
        <v/>
      </c>
      <c r="H20" s="79">
        <f>IF($A20="","",SUMIFS('3. Registro ferie'!$E:$E,'3. Registro ferie'!$A:$A,$A20,'3. Registro ferie'!$B:$B,"Ferie",'3. Registro ferie'!$F:$F,"Approvato",'3. Registro ferie'!$C:$C,"&gt;="&amp;'1. Impostazioni'!$C$9,'3. Registro ferie'!$C:$C,"&lt;="&amp;'1. Impostazioni'!$C$10))</f>
        <v/>
      </c>
      <c r="I20" s="79">
        <f>IF($A20="","",SUMIFS('3. Registro ferie'!$E:$E,'3. Registro ferie'!$A:$A,$A20,'3. Registro ferie'!$B:$B,"Ferie",'3. Registro ferie'!$F:$F,"In attesa",'3. Registro ferie'!$C:$C,"&gt;="&amp;'1. Impostazioni'!$C$9,'3. Registro ferie'!$C:$C,"&lt;="&amp;'1. Impostazioni'!$C$10))</f>
        <v/>
      </c>
      <c r="J20" s="79">
        <f>IF($A20="","",$G20-$H20-$I20)</f>
        <v/>
      </c>
    </row>
    <row r="21" ht="21.75" customHeight="1" s="55">
      <c r="A21" s="75" t="n"/>
      <c r="B21" s="77" t="n"/>
      <c r="C21" s="77" t="n"/>
      <c r="D21" s="78" t="n"/>
      <c r="E21" s="78" t="n"/>
      <c r="F21" s="78" t="n"/>
      <c r="G21" s="79">
        <f>IF($A21="","",ROUND($E21*MAX(0,MIN('1. Impostazioni'!$C$10,IF($C21="",'1. Impostazioni'!$C$10,$C21))-MAX('1. Impostazioni'!$C$9,$B21)+1)/('1. Impostazioni'!$C$10-'1. Impostazioni'!$C$9+1),1)+IF(AND($A21&lt;&gt;"",$B21&lt;='1. Impostazioni'!$C$9),$F21,0))</f>
        <v/>
      </c>
      <c r="H21" s="79">
        <f>IF($A21="","",SUMIFS('3. Registro ferie'!$E:$E,'3. Registro ferie'!$A:$A,$A21,'3. Registro ferie'!$B:$B,"Ferie",'3. Registro ferie'!$F:$F,"Approvato",'3. Registro ferie'!$C:$C,"&gt;="&amp;'1. Impostazioni'!$C$9,'3. Registro ferie'!$C:$C,"&lt;="&amp;'1. Impostazioni'!$C$10))</f>
        <v/>
      </c>
      <c r="I21" s="79">
        <f>IF($A21="","",SUMIFS('3. Registro ferie'!$E:$E,'3. Registro ferie'!$A:$A,$A21,'3. Registro ferie'!$B:$B,"Ferie",'3. Registro ferie'!$F:$F,"In attesa",'3. Registro ferie'!$C:$C,"&gt;="&amp;'1. Impostazioni'!$C$9,'3. Registro ferie'!$C:$C,"&lt;="&amp;'1. Impostazioni'!$C$10))</f>
        <v/>
      </c>
      <c r="J21" s="79">
        <f>IF($A21="","",$G21-$H21-$I21)</f>
        <v/>
      </c>
    </row>
    <row r="22" ht="21.75" customHeight="1" s="55">
      <c r="A22" s="75" t="n"/>
      <c r="B22" s="77" t="n"/>
      <c r="C22" s="77" t="n"/>
      <c r="D22" s="78" t="n"/>
      <c r="E22" s="78" t="n"/>
      <c r="F22" s="78" t="n"/>
      <c r="G22" s="79">
        <f>IF($A22="","",ROUND($E22*MAX(0,MIN('1. Impostazioni'!$C$10,IF($C22="",'1. Impostazioni'!$C$10,$C22))-MAX('1. Impostazioni'!$C$9,$B22)+1)/('1. Impostazioni'!$C$10-'1. Impostazioni'!$C$9+1),1)+IF(AND($A22&lt;&gt;"",$B22&lt;='1. Impostazioni'!$C$9),$F22,0))</f>
        <v/>
      </c>
      <c r="H22" s="79">
        <f>IF($A22="","",SUMIFS('3. Registro ferie'!$E:$E,'3. Registro ferie'!$A:$A,$A22,'3. Registro ferie'!$B:$B,"Ferie",'3. Registro ferie'!$F:$F,"Approvato",'3. Registro ferie'!$C:$C,"&gt;="&amp;'1. Impostazioni'!$C$9,'3. Registro ferie'!$C:$C,"&lt;="&amp;'1. Impostazioni'!$C$10))</f>
        <v/>
      </c>
      <c r="I22" s="79">
        <f>IF($A22="","",SUMIFS('3. Registro ferie'!$E:$E,'3. Registro ferie'!$A:$A,$A22,'3. Registro ferie'!$B:$B,"Ferie",'3. Registro ferie'!$F:$F,"In attesa",'3. Registro ferie'!$C:$C,"&gt;="&amp;'1. Impostazioni'!$C$9,'3. Registro ferie'!$C:$C,"&lt;="&amp;'1. Impostazioni'!$C$10))</f>
        <v/>
      </c>
      <c r="J22" s="79">
        <f>IF($A22="","",$G22-$H22-$I22)</f>
        <v/>
      </c>
    </row>
    <row r="23" ht="21.75" customHeight="1" s="55">
      <c r="A23" s="75" t="n"/>
      <c r="B23" s="77" t="n"/>
      <c r="C23" s="77" t="n"/>
      <c r="D23" s="78" t="n"/>
      <c r="E23" s="78" t="n"/>
      <c r="F23" s="78" t="n"/>
      <c r="G23" s="79">
        <f>IF($A23="","",ROUND($E23*MAX(0,MIN('1. Impostazioni'!$C$10,IF($C23="",'1. Impostazioni'!$C$10,$C23))-MAX('1. Impostazioni'!$C$9,$B23)+1)/('1. Impostazioni'!$C$10-'1. Impostazioni'!$C$9+1),1)+IF(AND($A23&lt;&gt;"",$B23&lt;='1. Impostazioni'!$C$9),$F23,0))</f>
        <v/>
      </c>
      <c r="H23" s="79">
        <f>IF($A23="","",SUMIFS('3. Registro ferie'!$E:$E,'3. Registro ferie'!$A:$A,$A23,'3. Registro ferie'!$B:$B,"Ferie",'3. Registro ferie'!$F:$F,"Approvato",'3. Registro ferie'!$C:$C,"&gt;="&amp;'1. Impostazioni'!$C$9,'3. Registro ferie'!$C:$C,"&lt;="&amp;'1. Impostazioni'!$C$10))</f>
        <v/>
      </c>
      <c r="I23" s="79">
        <f>IF($A23="","",SUMIFS('3. Registro ferie'!$E:$E,'3. Registro ferie'!$A:$A,$A23,'3. Registro ferie'!$B:$B,"Ferie",'3. Registro ferie'!$F:$F,"In attesa",'3. Registro ferie'!$C:$C,"&gt;="&amp;'1. Impostazioni'!$C$9,'3. Registro ferie'!$C:$C,"&lt;="&amp;'1. Impostazioni'!$C$10))</f>
        <v/>
      </c>
      <c r="J23" s="79">
        <f>IF($A23="","",$G23-$H23-$I23)</f>
        <v/>
      </c>
    </row>
    <row r="24" ht="21.75" customHeight="1" s="55">
      <c r="A24" s="75" t="n"/>
      <c r="B24" s="77" t="n"/>
      <c r="C24" s="77" t="n"/>
      <c r="D24" s="78" t="n"/>
      <c r="E24" s="78" t="n"/>
      <c r="F24" s="78" t="n"/>
      <c r="G24" s="79">
        <f>IF($A24="","",ROUND($E24*MAX(0,MIN('1. Impostazioni'!$C$10,IF($C24="",'1. Impostazioni'!$C$10,$C24))-MAX('1. Impostazioni'!$C$9,$B24)+1)/('1. Impostazioni'!$C$10-'1. Impostazioni'!$C$9+1),1)+IF(AND($A24&lt;&gt;"",$B24&lt;='1. Impostazioni'!$C$9),$F24,0))</f>
        <v/>
      </c>
      <c r="H24" s="79">
        <f>IF($A24="","",SUMIFS('3. Registro ferie'!$E:$E,'3. Registro ferie'!$A:$A,$A24,'3. Registro ferie'!$B:$B,"Ferie",'3. Registro ferie'!$F:$F,"Approvato",'3. Registro ferie'!$C:$C,"&gt;="&amp;'1. Impostazioni'!$C$9,'3. Registro ferie'!$C:$C,"&lt;="&amp;'1. Impostazioni'!$C$10))</f>
        <v/>
      </c>
      <c r="I24" s="79">
        <f>IF($A24="","",SUMIFS('3. Registro ferie'!$E:$E,'3. Registro ferie'!$A:$A,$A24,'3. Registro ferie'!$B:$B,"Ferie",'3. Registro ferie'!$F:$F,"In attesa",'3. Registro ferie'!$C:$C,"&gt;="&amp;'1. Impostazioni'!$C$9,'3. Registro ferie'!$C:$C,"&lt;="&amp;'1. Impostazioni'!$C$10))</f>
        <v/>
      </c>
      <c r="J24" s="79">
        <f>IF($A24="","",$G24-$H24-$I24)</f>
        <v/>
      </c>
    </row>
    <row r="25" ht="21.75" customHeight="1" s="55">
      <c r="A25" s="75" t="n"/>
      <c r="B25" s="77" t="n"/>
      <c r="C25" s="77" t="n"/>
      <c r="D25" s="78" t="n"/>
      <c r="E25" s="78" t="n"/>
      <c r="F25" s="78" t="n"/>
      <c r="G25" s="79">
        <f>IF($A25="","",ROUND($E25*MAX(0,MIN('1. Impostazioni'!$C$10,IF($C25="",'1. Impostazioni'!$C$10,$C25))-MAX('1. Impostazioni'!$C$9,$B25)+1)/('1. Impostazioni'!$C$10-'1. Impostazioni'!$C$9+1),1)+IF(AND($A25&lt;&gt;"",$B25&lt;='1. Impostazioni'!$C$9),$F25,0))</f>
        <v/>
      </c>
      <c r="H25" s="79">
        <f>IF($A25="","",SUMIFS('3. Registro ferie'!$E:$E,'3. Registro ferie'!$A:$A,$A25,'3. Registro ferie'!$B:$B,"Ferie",'3. Registro ferie'!$F:$F,"Approvato",'3. Registro ferie'!$C:$C,"&gt;="&amp;'1. Impostazioni'!$C$9,'3. Registro ferie'!$C:$C,"&lt;="&amp;'1. Impostazioni'!$C$10))</f>
        <v/>
      </c>
      <c r="I25" s="79">
        <f>IF($A25="","",SUMIFS('3. Registro ferie'!$E:$E,'3. Registro ferie'!$A:$A,$A25,'3. Registro ferie'!$B:$B,"Ferie",'3. Registro ferie'!$F:$F,"In attesa",'3. Registro ferie'!$C:$C,"&gt;="&amp;'1. Impostazioni'!$C$9,'3. Registro ferie'!$C:$C,"&lt;="&amp;'1. Impostazioni'!$C$10))</f>
        <v/>
      </c>
      <c r="J25" s="79">
        <f>IF($A25="","",$G25-$H25-$I25)</f>
        <v/>
      </c>
    </row>
    <row r="26" ht="21.75" customHeight="1" s="55">
      <c r="A26" s="75" t="n"/>
      <c r="B26" s="77" t="n"/>
      <c r="C26" s="77" t="n"/>
      <c r="D26" s="78" t="n"/>
      <c r="E26" s="78" t="n"/>
      <c r="F26" s="78" t="n"/>
      <c r="G26" s="79">
        <f>IF($A26="","",ROUND($E26*MAX(0,MIN('1. Impostazioni'!$C$10,IF($C26="",'1. Impostazioni'!$C$10,$C26))-MAX('1. Impostazioni'!$C$9,$B26)+1)/('1. Impostazioni'!$C$10-'1. Impostazioni'!$C$9+1),1)+IF(AND($A26&lt;&gt;"",$B26&lt;='1. Impostazioni'!$C$9),$F26,0))</f>
        <v/>
      </c>
      <c r="H26" s="79">
        <f>IF($A26="","",SUMIFS('3. Registro ferie'!$E:$E,'3. Registro ferie'!$A:$A,$A26,'3. Registro ferie'!$B:$B,"Ferie",'3. Registro ferie'!$F:$F,"Approvato",'3. Registro ferie'!$C:$C,"&gt;="&amp;'1. Impostazioni'!$C$9,'3. Registro ferie'!$C:$C,"&lt;="&amp;'1. Impostazioni'!$C$10))</f>
        <v/>
      </c>
      <c r="I26" s="79">
        <f>IF($A26="","",SUMIFS('3. Registro ferie'!$E:$E,'3. Registro ferie'!$A:$A,$A26,'3. Registro ferie'!$B:$B,"Ferie",'3. Registro ferie'!$F:$F,"In attesa",'3. Registro ferie'!$C:$C,"&gt;="&amp;'1. Impostazioni'!$C$9,'3. Registro ferie'!$C:$C,"&lt;="&amp;'1. Impostazioni'!$C$10))</f>
        <v/>
      </c>
      <c r="J26" s="79">
        <f>IF($A26="","",$G26-$H26-$I26)</f>
        <v/>
      </c>
    </row>
    <row r="27" ht="21.75" customHeight="1" s="55">
      <c r="A27" s="75" t="n"/>
      <c r="B27" s="77" t="n"/>
      <c r="C27" s="77" t="n"/>
      <c r="D27" s="78" t="n"/>
      <c r="E27" s="78" t="n"/>
      <c r="F27" s="78" t="n"/>
      <c r="G27" s="79">
        <f>IF($A27="","",ROUND($E27*MAX(0,MIN('1. Impostazioni'!$C$10,IF($C27="",'1. Impostazioni'!$C$10,$C27))-MAX('1. Impostazioni'!$C$9,$B27)+1)/('1. Impostazioni'!$C$10-'1. Impostazioni'!$C$9+1),1)+IF(AND($A27&lt;&gt;"",$B27&lt;='1. Impostazioni'!$C$9),$F27,0))</f>
        <v/>
      </c>
      <c r="H27" s="79">
        <f>IF($A27="","",SUMIFS('3. Registro ferie'!$E:$E,'3. Registro ferie'!$A:$A,$A27,'3. Registro ferie'!$B:$B,"Ferie",'3. Registro ferie'!$F:$F,"Approvato",'3. Registro ferie'!$C:$C,"&gt;="&amp;'1. Impostazioni'!$C$9,'3. Registro ferie'!$C:$C,"&lt;="&amp;'1. Impostazioni'!$C$10))</f>
        <v/>
      </c>
      <c r="I27" s="79">
        <f>IF($A27="","",SUMIFS('3. Registro ferie'!$E:$E,'3. Registro ferie'!$A:$A,$A27,'3. Registro ferie'!$B:$B,"Ferie",'3. Registro ferie'!$F:$F,"In attesa",'3. Registro ferie'!$C:$C,"&gt;="&amp;'1. Impostazioni'!$C$9,'3. Registro ferie'!$C:$C,"&lt;="&amp;'1. Impostazioni'!$C$10))</f>
        <v/>
      </c>
      <c r="J27" s="79">
        <f>IF($A27="","",$G27-$H27-$I27)</f>
        <v/>
      </c>
    </row>
    <row r="28" ht="21.75" customHeight="1" s="55">
      <c r="A28" s="75" t="n"/>
      <c r="B28" s="77" t="n"/>
      <c r="C28" s="77" t="n"/>
      <c r="D28" s="78" t="n"/>
      <c r="E28" s="78" t="n"/>
      <c r="F28" s="78" t="n"/>
      <c r="G28" s="79">
        <f>IF($A28="","",ROUND($E28*MAX(0,MIN('1. Impostazioni'!$C$10,IF($C28="",'1. Impostazioni'!$C$10,$C28))-MAX('1. Impostazioni'!$C$9,$B28)+1)/('1. Impostazioni'!$C$10-'1. Impostazioni'!$C$9+1),1)+IF(AND($A28&lt;&gt;"",$B28&lt;='1. Impostazioni'!$C$9),$F28,0))</f>
        <v/>
      </c>
      <c r="H28" s="79">
        <f>IF($A28="","",SUMIFS('3. Registro ferie'!$E:$E,'3. Registro ferie'!$A:$A,$A28,'3. Registro ferie'!$B:$B,"Ferie",'3. Registro ferie'!$F:$F,"Approvato",'3. Registro ferie'!$C:$C,"&gt;="&amp;'1. Impostazioni'!$C$9,'3. Registro ferie'!$C:$C,"&lt;="&amp;'1. Impostazioni'!$C$10))</f>
        <v/>
      </c>
      <c r="I28" s="79">
        <f>IF($A28="","",SUMIFS('3. Registro ferie'!$E:$E,'3. Registro ferie'!$A:$A,$A28,'3. Registro ferie'!$B:$B,"Ferie",'3. Registro ferie'!$F:$F,"In attesa",'3. Registro ferie'!$C:$C,"&gt;="&amp;'1. Impostazioni'!$C$9,'3. Registro ferie'!$C:$C,"&lt;="&amp;'1. Impostazioni'!$C$10))</f>
        <v/>
      </c>
      <c r="J28" s="79">
        <f>IF($A28="","",$G28-$H28-$I28)</f>
        <v/>
      </c>
    </row>
    <row r="29" ht="21.75" customHeight="1" s="55">
      <c r="A29" s="75" t="n"/>
      <c r="B29" s="77" t="n"/>
      <c r="C29" s="77" t="n"/>
      <c r="D29" s="78" t="n"/>
      <c r="E29" s="78" t="n"/>
      <c r="F29" s="78" t="n"/>
      <c r="G29" s="79">
        <f>IF($A29="","",ROUND($E29*MAX(0,MIN('1. Impostazioni'!$C$10,IF($C29="",'1. Impostazioni'!$C$10,$C29))-MAX('1. Impostazioni'!$C$9,$B29)+1)/('1. Impostazioni'!$C$10-'1. Impostazioni'!$C$9+1),1)+IF(AND($A29&lt;&gt;"",$B29&lt;='1. Impostazioni'!$C$9),$F29,0))</f>
        <v/>
      </c>
      <c r="H29" s="79">
        <f>IF($A29="","",SUMIFS('3. Registro ferie'!$E:$E,'3. Registro ferie'!$A:$A,$A29,'3. Registro ferie'!$B:$B,"Ferie",'3. Registro ferie'!$F:$F,"Approvato",'3. Registro ferie'!$C:$C,"&gt;="&amp;'1. Impostazioni'!$C$9,'3. Registro ferie'!$C:$C,"&lt;="&amp;'1. Impostazioni'!$C$10))</f>
        <v/>
      </c>
      <c r="I29" s="79">
        <f>IF($A29="","",SUMIFS('3. Registro ferie'!$E:$E,'3. Registro ferie'!$A:$A,$A29,'3. Registro ferie'!$B:$B,"Ferie",'3. Registro ferie'!$F:$F,"In attesa",'3. Registro ferie'!$C:$C,"&gt;="&amp;'1. Impostazioni'!$C$9,'3. Registro ferie'!$C:$C,"&lt;="&amp;'1. Impostazioni'!$C$10))</f>
        <v/>
      </c>
      <c r="J29" s="79">
        <f>IF($A29="","",$G29-$H29-$I29)</f>
        <v/>
      </c>
    </row>
    <row r="30" ht="21.75" customHeight="1" s="55">
      <c r="A30" s="75" t="n"/>
      <c r="B30" s="77" t="n"/>
      <c r="C30" s="77" t="n"/>
      <c r="D30" s="78" t="n"/>
      <c r="E30" s="78" t="n"/>
      <c r="F30" s="78" t="n"/>
      <c r="G30" s="79">
        <f>IF($A30="","",ROUND($E30*MAX(0,MIN('1. Impostazioni'!$C$10,IF($C30="",'1. Impostazioni'!$C$10,$C30))-MAX('1. Impostazioni'!$C$9,$B30)+1)/('1. Impostazioni'!$C$10-'1. Impostazioni'!$C$9+1),1)+IF(AND($A30&lt;&gt;"",$B30&lt;='1. Impostazioni'!$C$9),$F30,0))</f>
        <v/>
      </c>
      <c r="H30" s="79">
        <f>IF($A30="","",SUMIFS('3. Registro ferie'!$E:$E,'3. Registro ferie'!$A:$A,$A30,'3. Registro ferie'!$B:$B,"Ferie",'3. Registro ferie'!$F:$F,"Approvato",'3. Registro ferie'!$C:$C,"&gt;="&amp;'1. Impostazioni'!$C$9,'3. Registro ferie'!$C:$C,"&lt;="&amp;'1. Impostazioni'!$C$10))</f>
        <v/>
      </c>
      <c r="I30" s="79">
        <f>IF($A30="","",SUMIFS('3. Registro ferie'!$E:$E,'3. Registro ferie'!$A:$A,$A30,'3. Registro ferie'!$B:$B,"Ferie",'3. Registro ferie'!$F:$F,"In attesa",'3. Registro ferie'!$C:$C,"&gt;="&amp;'1. Impostazioni'!$C$9,'3. Registro ferie'!$C:$C,"&lt;="&amp;'1. Impostazioni'!$C$10))</f>
        <v/>
      </c>
      <c r="J30" s="79">
        <f>IF($A30="","",$G30-$H30-$I30)</f>
        <v/>
      </c>
    </row>
    <row r="31" ht="21.75" customHeight="1" s="55">
      <c r="A31" s="75" t="n"/>
      <c r="B31" s="77" t="n"/>
      <c r="C31" s="77" t="n"/>
      <c r="D31" s="78" t="n"/>
      <c r="E31" s="78" t="n"/>
      <c r="F31" s="78" t="n"/>
      <c r="G31" s="79">
        <f>IF($A31="","",ROUND($E31*MAX(0,MIN('1. Impostazioni'!$C$10,IF($C31="",'1. Impostazioni'!$C$10,$C31))-MAX('1. Impostazioni'!$C$9,$B31)+1)/('1. Impostazioni'!$C$10-'1. Impostazioni'!$C$9+1),1)+IF(AND($A31&lt;&gt;"",$B31&lt;='1. Impostazioni'!$C$9),$F31,0))</f>
        <v/>
      </c>
      <c r="H31" s="79">
        <f>IF($A31="","",SUMIFS('3. Registro ferie'!$E:$E,'3. Registro ferie'!$A:$A,$A31,'3. Registro ferie'!$B:$B,"Ferie",'3. Registro ferie'!$F:$F,"Approvato",'3. Registro ferie'!$C:$C,"&gt;="&amp;'1. Impostazioni'!$C$9,'3. Registro ferie'!$C:$C,"&lt;="&amp;'1. Impostazioni'!$C$10))</f>
        <v/>
      </c>
      <c r="I31" s="79">
        <f>IF($A31="","",SUMIFS('3. Registro ferie'!$E:$E,'3. Registro ferie'!$A:$A,$A31,'3. Registro ferie'!$B:$B,"Ferie",'3. Registro ferie'!$F:$F,"In attesa",'3. Registro ferie'!$C:$C,"&gt;="&amp;'1. Impostazioni'!$C$9,'3. Registro ferie'!$C:$C,"&lt;="&amp;'1. Impostazioni'!$C$10))</f>
        <v/>
      </c>
      <c r="J31" s="79">
        <f>IF($A31="","",$G31-$H31-$I31)</f>
        <v/>
      </c>
    </row>
    <row r="32" ht="21.75" customHeight="1" s="55">
      <c r="A32" s="75" t="n"/>
      <c r="B32" s="77" t="n"/>
      <c r="C32" s="77" t="n"/>
      <c r="D32" s="78" t="n"/>
      <c r="E32" s="78" t="n"/>
      <c r="F32" s="78" t="n"/>
      <c r="G32" s="79">
        <f>IF($A32="","",ROUND($E32*MAX(0,MIN('1. Impostazioni'!$C$10,IF($C32="",'1. Impostazioni'!$C$10,$C32))-MAX('1. Impostazioni'!$C$9,$B32)+1)/('1. Impostazioni'!$C$10-'1. Impostazioni'!$C$9+1),1)+IF(AND($A32&lt;&gt;"",$B32&lt;='1. Impostazioni'!$C$9),$F32,0))</f>
        <v/>
      </c>
      <c r="H32" s="79">
        <f>IF($A32="","",SUMIFS('3. Registro ferie'!$E:$E,'3. Registro ferie'!$A:$A,$A32,'3. Registro ferie'!$B:$B,"Ferie",'3. Registro ferie'!$F:$F,"Approvato",'3. Registro ferie'!$C:$C,"&gt;="&amp;'1. Impostazioni'!$C$9,'3. Registro ferie'!$C:$C,"&lt;="&amp;'1. Impostazioni'!$C$10))</f>
        <v/>
      </c>
      <c r="I32" s="79">
        <f>IF($A32="","",SUMIFS('3. Registro ferie'!$E:$E,'3. Registro ferie'!$A:$A,$A32,'3. Registro ferie'!$B:$B,"Ferie",'3. Registro ferie'!$F:$F,"In attesa",'3. Registro ferie'!$C:$C,"&gt;="&amp;'1. Impostazioni'!$C$9,'3. Registro ferie'!$C:$C,"&lt;="&amp;'1. Impostazioni'!$C$10))</f>
        <v/>
      </c>
      <c r="J32" s="79">
        <f>IF($A32="","",$G32-$H32-$I32)</f>
        <v/>
      </c>
    </row>
    <row r="33" ht="21.75" customHeight="1" s="55">
      <c r="A33" s="75" t="n"/>
      <c r="B33" s="77" t="n"/>
      <c r="C33" s="77" t="n"/>
      <c r="D33" s="78" t="n"/>
      <c r="E33" s="78" t="n"/>
      <c r="F33" s="78" t="n"/>
      <c r="G33" s="79">
        <f>IF($A33="","",ROUND($E33*MAX(0,MIN('1. Impostazioni'!$C$10,IF($C33="",'1. Impostazioni'!$C$10,$C33))-MAX('1. Impostazioni'!$C$9,$B33)+1)/('1. Impostazioni'!$C$10-'1. Impostazioni'!$C$9+1),1)+IF(AND($A33&lt;&gt;"",$B33&lt;='1. Impostazioni'!$C$9),$F33,0))</f>
        <v/>
      </c>
      <c r="H33" s="79">
        <f>IF($A33="","",SUMIFS('3. Registro ferie'!$E:$E,'3. Registro ferie'!$A:$A,$A33,'3. Registro ferie'!$B:$B,"Ferie",'3. Registro ferie'!$F:$F,"Approvato",'3. Registro ferie'!$C:$C,"&gt;="&amp;'1. Impostazioni'!$C$9,'3. Registro ferie'!$C:$C,"&lt;="&amp;'1. Impostazioni'!$C$10))</f>
        <v/>
      </c>
      <c r="I33" s="79">
        <f>IF($A33="","",SUMIFS('3. Registro ferie'!$E:$E,'3. Registro ferie'!$A:$A,$A33,'3. Registro ferie'!$B:$B,"Ferie",'3. Registro ferie'!$F:$F,"In attesa",'3. Registro ferie'!$C:$C,"&gt;="&amp;'1. Impostazioni'!$C$9,'3. Registro ferie'!$C:$C,"&lt;="&amp;'1. Impostazioni'!$C$10))</f>
        <v/>
      </c>
      <c r="J33" s="79">
        <f>IF($A33="","",$G33-$H33-$I33)</f>
        <v/>
      </c>
    </row>
    <row r="34" ht="21.75" customHeight="1" s="55">
      <c r="A34" s="75" t="n"/>
      <c r="B34" s="77" t="n"/>
      <c r="C34" s="77" t="n"/>
      <c r="D34" s="78" t="n"/>
      <c r="E34" s="78" t="n"/>
      <c r="F34" s="78" t="n"/>
      <c r="G34" s="79">
        <f>IF($A34="","",ROUND($E34*MAX(0,MIN('1. Impostazioni'!$C$10,IF($C34="",'1. Impostazioni'!$C$10,$C34))-MAX('1. Impostazioni'!$C$9,$B34)+1)/('1. Impostazioni'!$C$10-'1. Impostazioni'!$C$9+1),1)+IF(AND($A34&lt;&gt;"",$B34&lt;='1. Impostazioni'!$C$9),$F34,0))</f>
        <v/>
      </c>
      <c r="H34" s="79">
        <f>IF($A34="","",SUMIFS('3. Registro ferie'!$E:$E,'3. Registro ferie'!$A:$A,$A34,'3. Registro ferie'!$B:$B,"Ferie",'3. Registro ferie'!$F:$F,"Approvato",'3. Registro ferie'!$C:$C,"&gt;="&amp;'1. Impostazioni'!$C$9,'3. Registro ferie'!$C:$C,"&lt;="&amp;'1. Impostazioni'!$C$10))</f>
        <v/>
      </c>
      <c r="I34" s="79">
        <f>IF($A34="","",SUMIFS('3. Registro ferie'!$E:$E,'3. Registro ferie'!$A:$A,$A34,'3. Registro ferie'!$B:$B,"Ferie",'3. Registro ferie'!$F:$F,"In attesa",'3. Registro ferie'!$C:$C,"&gt;="&amp;'1. Impostazioni'!$C$9,'3. Registro ferie'!$C:$C,"&lt;="&amp;'1. Impostazioni'!$C$10))</f>
        <v/>
      </c>
      <c r="J34" s="79">
        <f>IF($A34="","",$G34-$H34-$I34)</f>
        <v/>
      </c>
    </row>
    <row r="36" ht="15" customHeight="1" s="55">
      <c r="A36" s="80" t="inlineStr">
        <is>
          <t>Totale complessivo</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Registro ferie</t>
        </is>
      </c>
    </row>
    <row r="2" ht="15" customHeight="1" s="55">
      <c r="A2" s="64" t="inlineStr">
        <is>
          <t>Una riga per ogni assenza. La colonna "Giorni" calcola da sola i giorni lavorativi lun-ven escluse le festività.</t>
        </is>
      </c>
    </row>
    <row r="4" ht="27.75" customHeight="1" s="55">
      <c r="A4" s="74" t="inlineStr">
        <is>
          <t>Dipendente</t>
        </is>
      </c>
      <c r="B4" s="74" t="inlineStr">
        <is>
          <t>Tipo</t>
        </is>
      </c>
      <c r="C4" s="74" t="inlineStr">
        <is>
          <t>Inizio</t>
        </is>
      </c>
      <c r="D4" s="74" t="inlineStr">
        <is>
          <t>Fine</t>
        </is>
      </c>
      <c r="E4" s="74" t="inlineStr">
        <is>
          <t>Giorni</t>
        </is>
      </c>
      <c r="F4" s="74" t="inlineStr">
        <is>
          <t>Stato</t>
        </is>
      </c>
      <c r="G4" s="74" t="inlineStr">
        <is>
          <t>Note</t>
        </is>
      </c>
    </row>
    <row r="5" ht="19.5" customHeight="1" s="55">
      <c r="A5" s="75" t="inlineStr">
        <is>
          <t>Marco Righi</t>
        </is>
      </c>
      <c r="B5" s="77" t="inlineStr">
        <is>
          <t>Ferie</t>
        </is>
      </c>
      <c r="C5" s="76" t="n">
        <v>46118</v>
      </c>
      <c r="D5" s="76" t="n">
        <v>46122</v>
      </c>
      <c r="E5" s="79">
        <f>IF(OR($A5="",$C5="",$D5=""),"",IF('1. Impostazioni'!$C$18="Sì",NETWORKDAYS($C5,$D5),NETWORKDAYS($C5,$D5,Festivita)))</f>
        <v/>
      </c>
      <c r="F5" s="77" t="inlineStr">
        <is>
          <t>Approvato</t>
        </is>
      </c>
      <c r="G5" s="75" t="inlineStr">
        <is>
          <t>Ponte di Pasqua</t>
        </is>
      </c>
    </row>
    <row r="6" ht="19.5" customHeight="1" s="55">
      <c r="A6" s="75" t="inlineStr">
        <is>
          <t>Marco Righi</t>
        </is>
      </c>
      <c r="B6" s="77" t="inlineStr">
        <is>
          <t>Ferie</t>
        </is>
      </c>
      <c r="C6" s="76" t="n">
        <v>46216</v>
      </c>
      <c r="D6" s="76" t="n">
        <v>46227</v>
      </c>
      <c r="E6" s="79">
        <f>IF(OR($A6="",$C6="",$D6=""),"",IF('1. Impostazioni'!$C$18="Sì",NETWORKDAYS($C6,$D6),NETWORKDAYS($C6,$D6,Festivita)))</f>
        <v/>
      </c>
      <c r="F6" s="77" t="inlineStr">
        <is>
          <t>Approvato</t>
        </is>
      </c>
      <c r="G6" s="75" t="inlineStr">
        <is>
          <t>Ferie estive, 2 settimane</t>
        </is>
      </c>
    </row>
    <row r="7" ht="19.5" customHeight="1" s="55">
      <c r="A7" s="75" t="inlineStr">
        <is>
          <t>Sofia Zafferani</t>
        </is>
      </c>
      <c r="B7" s="77" t="inlineStr">
        <is>
          <t>Ferie</t>
        </is>
      </c>
      <c r="C7" s="76" t="n">
        <v>46245</v>
      </c>
      <c r="D7" s="76" t="n">
        <v>46248</v>
      </c>
      <c r="E7" s="79">
        <f>IF(OR($A7="",$C7="",$D7=""),"",IF('1. Impostazioni'!$C$18="Sì",NETWORKDAYS($C7,$D7),NETWORKDAYS($C7,$D7,Festivita)))</f>
        <v/>
      </c>
      <c r="F7" s="77" t="inlineStr">
        <is>
          <t>Approvato</t>
        </is>
      </c>
      <c r="G7" s="75" t="inlineStr">
        <is>
          <t>Settimana di Ferragosto</t>
        </is>
      </c>
    </row>
    <row r="8" ht="19.5" customHeight="1" s="55">
      <c r="A8" s="75" t="inlineStr">
        <is>
          <t>Sofia Zafferani</t>
        </is>
      </c>
      <c r="B8" s="77" t="inlineStr">
        <is>
          <t>Malattia</t>
        </is>
      </c>
      <c r="C8" s="76" t="n">
        <v>46090</v>
      </c>
      <c r="D8" s="76" t="n">
        <v>46092</v>
      </c>
      <c r="E8" s="79">
        <f>IF(OR($A8="",$C8="",$D8=""),"",IF('1. Impostazioni'!$C$18="Sì",NETWORKDAYS($C8,$D8),NETWORKDAYS($C8,$D8,Festivita)))</f>
        <v/>
      </c>
      <c r="F8" s="77" t="inlineStr">
        <is>
          <t>Approvato</t>
        </is>
      </c>
      <c r="G8" s="75" t="inlineStr">
        <is>
          <t>Influenza</t>
        </is>
      </c>
    </row>
    <row r="9" ht="19.5" customHeight="1" s="55">
      <c r="A9" s="75" t="inlineStr">
        <is>
          <t>Luca Mularoni</t>
        </is>
      </c>
      <c r="B9" s="77" t="inlineStr">
        <is>
          <t>Ferie</t>
        </is>
      </c>
      <c r="C9" s="76" t="n">
        <v>46188</v>
      </c>
      <c r="D9" s="76" t="n">
        <v>46192</v>
      </c>
      <c r="E9" s="79">
        <f>IF(OR($A9="",$C9="",$D9=""),"",IF('1. Impostazioni'!$C$18="Sì",NETWORKDAYS($C9,$D9),NETWORKDAYS($C9,$D9,Festivita)))</f>
        <v/>
      </c>
      <c r="F9" s="77" t="inlineStr">
        <is>
          <t>Approvato</t>
        </is>
      </c>
      <c r="G9" s="75" t="inlineStr">
        <is>
          <t>Settimana in famiglia</t>
        </is>
      </c>
    </row>
    <row r="10" ht="19.5" customHeight="1" s="55">
      <c r="A10" s="75" t="inlineStr">
        <is>
          <t>Marco Righi</t>
        </is>
      </c>
      <c r="B10" s="77" t="inlineStr">
        <is>
          <t>Ferie</t>
        </is>
      </c>
      <c r="C10" s="76" t="n">
        <v>46377</v>
      </c>
      <c r="D10" s="76" t="n">
        <v>46380</v>
      </c>
      <c r="E10" s="79">
        <f>IF(OR($A10="",$C10="",$D10=""),"",IF('1. Impostazioni'!$C$18="Sì",NETWORKDAYS($C10,$D10),NETWORKDAYS($C10,$D10,Festivita)))</f>
        <v/>
      </c>
      <c r="F10" s="77" t="inlineStr">
        <is>
          <t>In attesa</t>
        </is>
      </c>
      <c r="G10" s="75" t="inlineStr">
        <is>
          <t>Richiesta per Natale</t>
        </is>
      </c>
    </row>
    <row r="11" ht="19.5" customHeight="1" s="55">
      <c r="A11" s="75" t="inlineStr">
        <is>
          <t>Elena Gasperoni</t>
        </is>
      </c>
      <c r="B11" s="77" t="inlineStr">
        <is>
          <t>Ferie</t>
        </is>
      </c>
      <c r="C11" s="76" t="n">
        <v>46251</v>
      </c>
      <c r="D11" s="76" t="n">
        <v>46255</v>
      </c>
      <c r="E11" s="79">
        <f>IF(OR($A11="",$C11="",$D11=""),"",IF('1. Impostazioni'!$C$18="Sì",NETWORKDAYS($C11,$D11),NETWORKDAYS($C11,$D11,Festivita)))</f>
        <v/>
      </c>
      <c r="F11" s="77" t="inlineStr">
        <is>
          <t>Approvato</t>
        </is>
      </c>
      <c r="G11" s="75" t="inlineStr">
        <is>
          <t>Prime ferie dopo l'assunzione</t>
        </is>
      </c>
    </row>
    <row r="12" ht="19.5" customHeight="1" s="55">
      <c r="A12" s="75" t="inlineStr">
        <is>
          <t>Anna Ceccoli</t>
        </is>
      </c>
      <c r="B12" s="77" t="inlineStr">
        <is>
          <t>Ferie</t>
        </is>
      </c>
      <c r="C12" s="76" t="n">
        <v>46209</v>
      </c>
      <c r="D12" s="76" t="n">
        <v>46220</v>
      </c>
      <c r="E12" s="79">
        <f>IF(OR($A12="",$C12="",$D12=""),"",IF('1. Impostazioni'!$C$18="Sì",NETWORKDAYS($C12,$D12),NETWORKDAYS($C12,$D12,Festivita)))</f>
        <v/>
      </c>
      <c r="F12" s="77" t="inlineStr">
        <is>
          <t>Approvato</t>
        </is>
      </c>
      <c r="G12" s="75" t="inlineStr">
        <is>
          <t>Estate, le ultime con noi</t>
        </is>
      </c>
    </row>
    <row r="13" ht="19.5" customHeight="1" s="55">
      <c r="A13" s="75" t="inlineStr">
        <is>
          <t>Marco Righi</t>
        </is>
      </c>
      <c r="B13" s="77" t="inlineStr">
        <is>
          <t>Permesso</t>
        </is>
      </c>
      <c r="C13" s="76" t="n">
        <v>46300</v>
      </c>
      <c r="D13" s="76" t="n">
        <v>46304</v>
      </c>
      <c r="E13" s="79">
        <f>IF(OR($A13="",$C13="",$D13=""),"",IF('1. Impostazioni'!$C$18="Sì",NETWORKDAYS($C13,$D13),NETWORKDAYS($C13,$D13,Festivita)))</f>
        <v/>
      </c>
      <c r="F13" s="77" t="inlineStr">
        <is>
          <t>Approvato</t>
        </is>
      </c>
      <c r="G13" s="75" t="inlineStr">
        <is>
          <t>Permesso non retribuito, una settimana</t>
        </is>
      </c>
    </row>
    <row r="14" ht="19.5" customHeight="1" s="55">
      <c r="A14" s="75" t="n"/>
      <c r="B14" s="77" t="n"/>
      <c r="C14" s="77" t="n"/>
      <c r="D14" s="77" t="n"/>
      <c r="E14" s="79">
        <f>IF(OR($A14="",$C14="",$D14=""),"",IF('1. Impostazioni'!$C$18="Sì",NETWORKDAYS($C14,$D14),NETWORKDAYS($C14,$D14,Festivita)))</f>
        <v/>
      </c>
      <c r="F14" s="77" t="n"/>
      <c r="G14" s="75" t="n"/>
    </row>
    <row r="15" ht="19.5" customHeight="1" s="55">
      <c r="A15" s="75" t="n"/>
      <c r="B15" s="77" t="n"/>
      <c r="C15" s="77" t="n"/>
      <c r="D15" s="77" t="n"/>
      <c r="E15" s="79">
        <f>IF(OR($A15="",$C15="",$D15=""),"",IF('1. Impostazioni'!$C$18="Sì",NETWORKDAYS($C15,$D15),NETWORKDAYS($C15,$D15,Festivita)))</f>
        <v/>
      </c>
      <c r="F15" s="77" t="n"/>
      <c r="G15" s="75" t="n"/>
    </row>
    <row r="16" ht="19.5" customHeight="1" s="55">
      <c r="A16" s="75" t="n"/>
      <c r="B16" s="77" t="n"/>
      <c r="C16" s="77" t="n"/>
      <c r="D16" s="77" t="n"/>
      <c r="E16" s="79">
        <f>IF(OR($A16="",$C16="",$D16=""),"",IF('1. Impostazioni'!$C$18="Sì",NETWORKDAYS($C16,$D16),NETWORKDAYS($C16,$D16,Festivita)))</f>
        <v/>
      </c>
      <c r="F16" s="77" t="n"/>
      <c r="G16" s="75" t="n"/>
    </row>
    <row r="17" ht="19.5" customHeight="1" s="55">
      <c r="A17" s="75" t="n"/>
      <c r="B17" s="77" t="n"/>
      <c r="C17" s="77" t="n"/>
      <c r="D17" s="77" t="n"/>
      <c r="E17" s="79">
        <f>IF(OR($A17="",$C17="",$D17=""),"",IF('1. Impostazioni'!$C$18="Sì",NETWORKDAYS($C17,$D17),NETWORKDAYS($C17,$D17,Festivita)))</f>
        <v/>
      </c>
      <c r="F17" s="77" t="n"/>
      <c r="G17" s="75" t="n"/>
    </row>
    <row r="18" ht="19.5" customHeight="1" s="55">
      <c r="A18" s="75" t="n"/>
      <c r="B18" s="77" t="n"/>
      <c r="C18" s="77" t="n"/>
      <c r="D18" s="77" t="n"/>
      <c r="E18" s="79">
        <f>IF(OR($A18="",$C18="",$D18=""),"",IF('1. Impostazioni'!$C$18="Sì",NETWORKDAYS($C18,$D18),NETWORKDAYS($C18,$D18,Festivita)))</f>
        <v/>
      </c>
      <c r="F18" s="77" t="n"/>
      <c r="G18" s="75" t="n"/>
    </row>
    <row r="19" ht="19.5" customHeight="1" s="55">
      <c r="A19" s="75" t="n"/>
      <c r="B19" s="77" t="n"/>
      <c r="C19" s="77" t="n"/>
      <c r="D19" s="77" t="n"/>
      <c r="E19" s="79">
        <f>IF(OR($A19="",$C19="",$D19=""),"",IF('1. Impostazioni'!$C$18="Sì",NETWORKDAYS($C19,$D19),NETWORKDAYS($C19,$D19,Festivita)))</f>
        <v/>
      </c>
      <c r="F19" s="77" t="n"/>
      <c r="G19" s="75" t="n"/>
    </row>
    <row r="20" ht="19.5" customHeight="1" s="55">
      <c r="A20" s="75" t="n"/>
      <c r="B20" s="77" t="n"/>
      <c r="C20" s="77" t="n"/>
      <c r="D20" s="77" t="n"/>
      <c r="E20" s="79">
        <f>IF(OR($A20="",$C20="",$D20=""),"",IF('1. Impostazioni'!$C$18="Sì",NETWORKDAYS($C20,$D20),NETWORKDAYS($C20,$D20,Festivita)))</f>
        <v/>
      </c>
      <c r="F20" s="77" t="n"/>
      <c r="G20" s="75" t="n"/>
    </row>
    <row r="21" ht="19.5" customHeight="1" s="55">
      <c r="A21" s="75" t="n"/>
      <c r="B21" s="77" t="n"/>
      <c r="C21" s="77" t="n"/>
      <c r="D21" s="77" t="n"/>
      <c r="E21" s="79">
        <f>IF(OR($A21="",$C21="",$D21=""),"",IF('1. Impostazioni'!$C$18="Sì",NETWORKDAYS($C21,$D21),NETWORKDAYS($C21,$D21,Festivita)))</f>
        <v/>
      </c>
      <c r="F21" s="77" t="n"/>
      <c r="G21" s="75" t="n"/>
    </row>
    <row r="22" ht="19.5" customHeight="1" s="55">
      <c r="A22" s="75" t="n"/>
      <c r="B22" s="77" t="n"/>
      <c r="C22" s="77" t="n"/>
      <c r="D22" s="77" t="n"/>
      <c r="E22" s="79">
        <f>IF(OR($A22="",$C22="",$D22=""),"",IF('1. Impostazioni'!$C$18="Sì",NETWORKDAYS($C22,$D22),NETWORKDAYS($C22,$D22,Festivita)))</f>
        <v/>
      </c>
      <c r="F22" s="77" t="n"/>
      <c r="G22" s="75" t="n"/>
    </row>
    <row r="23" ht="19.5" customHeight="1" s="55">
      <c r="A23" s="75" t="n"/>
      <c r="B23" s="77" t="n"/>
      <c r="C23" s="77" t="n"/>
      <c r="D23" s="77" t="n"/>
      <c r="E23" s="79">
        <f>IF(OR($A23="",$C23="",$D23=""),"",IF('1. Impostazioni'!$C$18="Sì",NETWORKDAYS($C23,$D23),NETWORKDAYS($C23,$D23,Festivita)))</f>
        <v/>
      </c>
      <c r="F23" s="77" t="n"/>
      <c r="G23" s="75" t="n"/>
    </row>
    <row r="24" ht="19.5" customHeight="1" s="55">
      <c r="A24" s="75" t="n"/>
      <c r="B24" s="77" t="n"/>
      <c r="C24" s="77" t="n"/>
      <c r="D24" s="77" t="n"/>
      <c r="E24" s="79">
        <f>IF(OR($A24="",$C24="",$D24=""),"",IF('1. Impostazioni'!$C$18="Sì",NETWORKDAYS($C24,$D24),NETWORKDAYS($C24,$D24,Festivita)))</f>
        <v/>
      </c>
      <c r="F24" s="77" t="n"/>
      <c r="G24" s="75" t="n"/>
    </row>
    <row r="25" ht="19.5" customHeight="1" s="55">
      <c r="A25" s="75" t="n"/>
      <c r="B25" s="77" t="n"/>
      <c r="C25" s="77" t="n"/>
      <c r="D25" s="77" t="n"/>
      <c r="E25" s="79">
        <f>IF(OR($A25="",$C25="",$D25=""),"",IF('1. Impostazioni'!$C$18="Sì",NETWORKDAYS($C25,$D25),NETWORKDAYS($C25,$D25,Festivita)))</f>
        <v/>
      </c>
      <c r="F25" s="77" t="n"/>
      <c r="G25" s="75" t="n"/>
    </row>
    <row r="26" ht="19.5" customHeight="1" s="55">
      <c r="A26" s="75" t="n"/>
      <c r="B26" s="77" t="n"/>
      <c r="C26" s="77" t="n"/>
      <c r="D26" s="77" t="n"/>
      <c r="E26" s="79">
        <f>IF(OR($A26="",$C26="",$D26=""),"",IF('1. Impostazioni'!$C$18="Sì",NETWORKDAYS($C26,$D26),NETWORKDAYS($C26,$D26,Festivita)))</f>
        <v/>
      </c>
      <c r="F26" s="77" t="n"/>
      <c r="G26" s="75" t="n"/>
    </row>
    <row r="27" ht="19.5" customHeight="1" s="55">
      <c r="A27" s="75" t="n"/>
      <c r="B27" s="77" t="n"/>
      <c r="C27" s="77" t="n"/>
      <c r="D27" s="77" t="n"/>
      <c r="E27" s="79">
        <f>IF(OR($A27="",$C27="",$D27=""),"",IF('1. Impostazioni'!$C$18="Sì",NETWORKDAYS($C27,$D27),NETWORKDAYS($C27,$D27,Festivita)))</f>
        <v/>
      </c>
      <c r="F27" s="77" t="n"/>
      <c r="G27" s="75" t="n"/>
    </row>
    <row r="28" ht="19.5" customHeight="1" s="55">
      <c r="A28" s="75" t="n"/>
      <c r="B28" s="77" t="n"/>
      <c r="C28" s="77" t="n"/>
      <c r="D28" s="77" t="n"/>
      <c r="E28" s="79">
        <f>IF(OR($A28="",$C28="",$D28=""),"",IF('1. Impostazioni'!$C$18="Sì",NETWORKDAYS($C28,$D28),NETWORKDAYS($C28,$D28,Festivita)))</f>
        <v/>
      </c>
      <c r="F28" s="77" t="n"/>
      <c r="G28" s="75" t="n"/>
    </row>
    <row r="29" ht="19.5" customHeight="1" s="55">
      <c r="A29" s="75" t="n"/>
      <c r="B29" s="77" t="n"/>
      <c r="C29" s="77" t="n"/>
      <c r="D29" s="77" t="n"/>
      <c r="E29" s="79">
        <f>IF(OR($A29="",$C29="",$D29=""),"",IF('1. Impostazioni'!$C$18="Sì",NETWORKDAYS($C29,$D29),NETWORKDAYS($C29,$D29,Festivita)))</f>
        <v/>
      </c>
      <c r="F29" s="77" t="n"/>
      <c r="G29" s="75" t="n"/>
    </row>
    <row r="30" ht="19.5" customHeight="1" s="55">
      <c r="A30" s="75" t="n"/>
      <c r="B30" s="77" t="n"/>
      <c r="C30" s="77" t="n"/>
      <c r="D30" s="77" t="n"/>
      <c r="E30" s="79">
        <f>IF(OR($A30="",$C30="",$D30=""),"",IF('1. Impostazioni'!$C$18="Sì",NETWORKDAYS($C30,$D30),NETWORKDAYS($C30,$D30,Festivita)))</f>
        <v/>
      </c>
      <c r="F30" s="77" t="n"/>
      <c r="G30" s="75" t="n"/>
    </row>
    <row r="31" ht="19.5" customHeight="1" s="55">
      <c r="A31" s="75" t="n"/>
      <c r="B31" s="77" t="n"/>
      <c r="C31" s="77" t="n"/>
      <c r="D31" s="77" t="n"/>
      <c r="E31" s="79">
        <f>IF(OR($A31="",$C31="",$D31=""),"",IF('1. Impostazioni'!$C$18="Sì",NETWORKDAYS($C31,$D31),NETWORKDAYS($C31,$D31,Festivita)))</f>
        <v/>
      </c>
      <c r="F31" s="77" t="n"/>
      <c r="G31" s="75" t="n"/>
    </row>
    <row r="32" ht="19.5" customHeight="1" s="55">
      <c r="A32" s="75" t="n"/>
      <c r="B32" s="77" t="n"/>
      <c r="C32" s="77" t="n"/>
      <c r="D32" s="77" t="n"/>
      <c r="E32" s="79">
        <f>IF(OR($A32="",$C32="",$D32=""),"",IF('1. Impostazioni'!$C$18="Sì",NETWORKDAYS($C32,$D32),NETWORKDAYS($C32,$D32,Festivita)))</f>
        <v/>
      </c>
      <c r="F32" s="77" t="n"/>
      <c r="G32" s="75" t="n"/>
    </row>
    <row r="33" ht="19.5" customHeight="1" s="55">
      <c r="A33" s="75" t="n"/>
      <c r="B33" s="77" t="n"/>
      <c r="C33" s="77" t="n"/>
      <c r="D33" s="77" t="n"/>
      <c r="E33" s="79">
        <f>IF(OR($A33="",$C33="",$D33=""),"",IF('1. Impostazioni'!$C$18="Sì",NETWORKDAYS($C33,$D33),NETWORKDAYS($C33,$D33,Festivita)))</f>
        <v/>
      </c>
      <c r="F33" s="77" t="n"/>
      <c r="G33" s="75" t="n"/>
    </row>
    <row r="34" ht="19.5" customHeight="1" s="55">
      <c r="A34" s="75" t="n"/>
      <c r="B34" s="77" t="n"/>
      <c r="C34" s="77" t="n"/>
      <c r="D34" s="77" t="n"/>
      <c r="E34" s="79">
        <f>IF(OR($A34="",$C34="",$D34=""),"",IF('1. Impostazioni'!$C$18="Sì",NETWORKDAYS($C34,$D34),NETWORKDAYS($C34,$D34,Festivita)))</f>
        <v/>
      </c>
      <c r="F34" s="77" t="n"/>
      <c r="G34" s="75" t="n"/>
    </row>
    <row r="35" ht="19.5" customHeight="1" s="55">
      <c r="A35" s="75" t="n"/>
      <c r="B35" s="77" t="n"/>
      <c r="C35" s="77" t="n"/>
      <c r="D35" s="77" t="n"/>
      <c r="E35" s="79">
        <f>IF(OR($A35="",$C35="",$D35=""),"",IF('1. Impostazioni'!$C$18="Sì",NETWORKDAYS($C35,$D35),NETWORKDAYS($C35,$D35,Festivita)))</f>
        <v/>
      </c>
      <c r="F35" s="77" t="n"/>
      <c r="G35" s="75" t="n"/>
    </row>
    <row r="36" ht="19.5" customHeight="1" s="55">
      <c r="A36" s="75" t="n"/>
      <c r="B36" s="77" t="n"/>
      <c r="C36" s="77" t="n"/>
      <c r="D36" s="77" t="n"/>
      <c r="E36" s="79">
        <f>IF(OR($A36="",$C36="",$D36=""),"",IF('1. Impostazioni'!$C$18="Sì",NETWORKDAYS($C36,$D36),NETWORKDAYS($C36,$D36,Festivita)))</f>
        <v/>
      </c>
      <c r="F36" s="77" t="n"/>
      <c r="G36" s="75" t="n"/>
    </row>
    <row r="37" ht="19.5" customHeight="1" s="55">
      <c r="A37" s="75" t="n"/>
      <c r="B37" s="77" t="n"/>
      <c r="C37" s="77" t="n"/>
      <c r="D37" s="77" t="n"/>
      <c r="E37" s="79">
        <f>IF(OR($A37="",$C37="",$D37=""),"",IF('1. Impostazioni'!$C$18="Sì",NETWORKDAYS($C37,$D37),NETWORKDAYS($C37,$D37,Festivita)))</f>
        <v/>
      </c>
      <c r="F37" s="77" t="n"/>
      <c r="G37" s="75" t="n"/>
    </row>
    <row r="38" ht="19.5" customHeight="1" s="55">
      <c r="A38" s="75" t="n"/>
      <c r="B38" s="77" t="n"/>
      <c r="C38" s="77" t="n"/>
      <c r="D38" s="77" t="n"/>
      <c r="E38" s="79">
        <f>IF(OR($A38="",$C38="",$D38=""),"",IF('1. Impostazioni'!$C$18="Sì",NETWORKDAYS($C38,$D38),NETWORKDAYS($C38,$D38,Festivita)))</f>
        <v/>
      </c>
      <c r="F38" s="77" t="n"/>
      <c r="G38" s="75" t="n"/>
    </row>
    <row r="39" ht="19.5" customHeight="1" s="55">
      <c r="A39" s="75" t="n"/>
      <c r="B39" s="77" t="n"/>
      <c r="C39" s="77" t="n"/>
      <c r="D39" s="77" t="n"/>
      <c r="E39" s="79">
        <f>IF(OR($A39="",$C39="",$D39=""),"",IF('1. Impostazioni'!$C$18="Sì",NETWORKDAYS($C39,$D39),NETWORKDAYS($C39,$D39,Festivita)))</f>
        <v/>
      </c>
      <c r="F39" s="77" t="n"/>
      <c r="G39" s="75" t="n"/>
    </row>
    <row r="40" ht="19.5" customHeight="1" s="55">
      <c r="A40" s="75" t="n"/>
      <c r="B40" s="77" t="n"/>
      <c r="C40" s="77" t="n"/>
      <c r="D40" s="77" t="n"/>
      <c r="E40" s="79">
        <f>IF(OR($A40="",$C40="",$D40=""),"",IF('1. Impostazioni'!$C$18="Sì",NETWORKDAYS($C40,$D40),NETWORKDAYS($C40,$D40,Festivita)))</f>
        <v/>
      </c>
      <c r="F40" s="77" t="n"/>
      <c r="G40" s="75" t="n"/>
    </row>
    <row r="41" ht="19.5" customHeight="1" s="55">
      <c r="A41" s="75" t="n"/>
      <c r="B41" s="77" t="n"/>
      <c r="C41" s="77" t="n"/>
      <c r="D41" s="77" t="n"/>
      <c r="E41" s="79">
        <f>IF(OR($A41="",$C41="",$D41=""),"",IF('1. Impostazioni'!$C$18="Sì",NETWORKDAYS($C41,$D41),NETWORKDAYS($C41,$D41,Festivita)))</f>
        <v/>
      </c>
      <c r="F41" s="77" t="n"/>
      <c r="G41" s="75" t="n"/>
    </row>
    <row r="42" ht="19.5" customHeight="1" s="55">
      <c r="A42" s="75" t="n"/>
      <c r="B42" s="77" t="n"/>
      <c r="C42" s="77" t="n"/>
      <c r="D42" s="77" t="n"/>
      <c r="E42" s="79">
        <f>IF(OR($A42="",$C42="",$D42=""),"",IF('1. Impostazioni'!$C$18="Sì",NETWORKDAYS($C42,$D42),NETWORKDAYS($C42,$D42,Festivita)))</f>
        <v/>
      </c>
      <c r="F42" s="77" t="n"/>
      <c r="G42" s="75" t="n"/>
    </row>
    <row r="43" ht="19.5" customHeight="1" s="55">
      <c r="A43" s="75" t="n"/>
      <c r="B43" s="77" t="n"/>
      <c r="C43" s="77" t="n"/>
      <c r="D43" s="77" t="n"/>
      <c r="E43" s="79">
        <f>IF(OR($A43="",$C43="",$D43=""),"",IF('1. Impostazioni'!$C$18="Sì",NETWORKDAYS($C43,$D43),NETWORKDAYS($C43,$D43,Festivita)))</f>
        <v/>
      </c>
      <c r="F43" s="77" t="n"/>
      <c r="G43" s="75" t="n"/>
    </row>
    <row r="44" ht="19.5" customHeight="1" s="55">
      <c r="A44" s="75" t="n"/>
      <c r="B44" s="77" t="n"/>
      <c r="C44" s="77" t="n"/>
      <c r="D44" s="77" t="n"/>
      <c r="E44" s="79">
        <f>IF(OR($A44="",$C44="",$D44=""),"",IF('1. Impostazioni'!$C$18="Sì",NETWORKDAYS($C44,$D44),NETWORKDAYS($C44,$D44,Festivita)))</f>
        <v/>
      </c>
      <c r="F44" s="77" t="n"/>
      <c r="G44" s="75" t="n"/>
    </row>
    <row r="45" ht="19.5" customHeight="1" s="55">
      <c r="A45" s="75" t="n"/>
      <c r="B45" s="77" t="n"/>
      <c r="C45" s="77" t="n"/>
      <c r="D45" s="77" t="n"/>
      <c r="E45" s="79">
        <f>IF(OR($A45="",$C45="",$D45=""),"",IF('1. Impostazioni'!$C$18="Sì",NETWORKDAYS($C45,$D45),NETWORKDAYS($C45,$D45,Festivita)))</f>
        <v/>
      </c>
      <c r="F45" s="77" t="n"/>
      <c r="G45" s="75" t="n"/>
    </row>
    <row r="46" ht="19.5" customHeight="1" s="55">
      <c r="A46" s="75" t="n"/>
      <c r="B46" s="77" t="n"/>
      <c r="C46" s="77" t="n"/>
      <c r="D46" s="77" t="n"/>
      <c r="E46" s="79">
        <f>IF(OR($A46="",$C46="",$D46=""),"",IF('1. Impostazioni'!$C$18="Sì",NETWORKDAYS($C46,$D46),NETWORKDAYS($C46,$D46,Festivita)))</f>
        <v/>
      </c>
      <c r="F46" s="77" t="n"/>
      <c r="G46" s="75" t="n"/>
    </row>
    <row r="47" ht="19.5" customHeight="1" s="55">
      <c r="A47" s="75" t="n"/>
      <c r="B47" s="77" t="n"/>
      <c r="C47" s="77" t="n"/>
      <c r="D47" s="77" t="n"/>
      <c r="E47" s="79">
        <f>IF(OR($A47="",$C47="",$D47=""),"",IF('1. Impostazioni'!$C$18="Sì",NETWORKDAYS($C47,$D47),NETWORKDAYS($C47,$D47,Festivita)))</f>
        <v/>
      </c>
      <c r="F47" s="77" t="n"/>
      <c r="G47" s="75" t="n"/>
    </row>
    <row r="48" ht="19.5" customHeight="1" s="55">
      <c r="A48" s="75" t="n"/>
      <c r="B48" s="77" t="n"/>
      <c r="C48" s="77" t="n"/>
      <c r="D48" s="77" t="n"/>
      <c r="E48" s="79">
        <f>IF(OR($A48="",$C48="",$D48=""),"",IF('1. Impostazioni'!$C$18="Sì",NETWORKDAYS($C48,$D48),NETWORKDAYS($C48,$D48,Festivita)))</f>
        <v/>
      </c>
      <c r="F48" s="77" t="n"/>
      <c r="G48" s="75" t="n"/>
    </row>
    <row r="49" ht="19.5" customHeight="1" s="55">
      <c r="A49" s="75" t="n"/>
      <c r="B49" s="77" t="n"/>
      <c r="C49" s="77" t="n"/>
      <c r="D49" s="77" t="n"/>
      <c r="E49" s="79">
        <f>IF(OR($A49="",$C49="",$D49=""),"",IF('1. Impostazioni'!$C$18="Sì",NETWORKDAYS($C49,$D49),NETWORKDAYS($C49,$D49,Festivita)))</f>
        <v/>
      </c>
      <c r="F49" s="77" t="n"/>
      <c r="G49" s="75" t="n"/>
    </row>
    <row r="50" ht="19.5" customHeight="1" s="55">
      <c r="A50" s="75" t="n"/>
      <c r="B50" s="77" t="n"/>
      <c r="C50" s="77" t="n"/>
      <c r="D50" s="77" t="n"/>
      <c r="E50" s="79">
        <f>IF(OR($A50="",$C50="",$D50=""),"",IF('1. Impostazioni'!$C$18="Sì",NETWORKDAYS($C50,$D50),NETWORKDAYS($C50,$D50,Festivita)))</f>
        <v/>
      </c>
      <c r="F50" s="77" t="n"/>
      <c r="G50" s="75" t="n"/>
    </row>
    <row r="51" ht="19.5" customHeight="1" s="55">
      <c r="A51" s="75" t="n"/>
      <c r="B51" s="77" t="n"/>
      <c r="C51" s="77" t="n"/>
      <c r="D51" s="77" t="n"/>
      <c r="E51" s="79">
        <f>IF(OR($A51="",$C51="",$D51=""),"",IF('1. Impostazioni'!$C$18="Sì",NETWORKDAYS($C51,$D51),NETWORKDAYS($C51,$D51,Festivita)))</f>
        <v/>
      </c>
      <c r="F51" s="77" t="n"/>
      <c r="G51" s="75" t="n"/>
    </row>
    <row r="52" ht="19.5" customHeight="1" s="55">
      <c r="A52" s="75" t="n"/>
      <c r="B52" s="77" t="n"/>
      <c r="C52" s="77" t="n"/>
      <c r="D52" s="77" t="n"/>
      <c r="E52" s="79">
        <f>IF(OR($A52="",$C52="",$D52=""),"",IF('1. Impostazioni'!$C$18="Sì",NETWORKDAYS($C52,$D52),NETWORKDAYS($C52,$D52,Festivita)))</f>
        <v/>
      </c>
      <c r="F52" s="77" t="n"/>
      <c r="G52" s="75" t="n"/>
    </row>
    <row r="53" ht="19.5" customHeight="1" s="55">
      <c r="A53" s="75" t="n"/>
      <c r="B53" s="77" t="n"/>
      <c r="C53" s="77" t="n"/>
      <c r="D53" s="77" t="n"/>
      <c r="E53" s="79">
        <f>IF(OR($A53="",$C53="",$D53=""),"",IF('1. Impostazioni'!$C$18="Sì",NETWORKDAYS($C53,$D53),NETWORKDAYS($C53,$D53,Festivita)))</f>
        <v/>
      </c>
      <c r="F53" s="77" t="n"/>
      <c r="G53" s="75" t="n"/>
    </row>
    <row r="54" ht="19.5" customHeight="1" s="55">
      <c r="A54" s="75" t="n"/>
      <c r="B54" s="77" t="n"/>
      <c r="C54" s="77" t="n"/>
      <c r="D54" s="77" t="n"/>
      <c r="E54" s="79">
        <f>IF(OR($A54="",$C54="",$D54=""),"",IF('1. Impostazioni'!$C$18="Sì",NETWORKDAYS($C54,$D54),NETWORKDAYS($C54,$D54,Festivita)))</f>
        <v/>
      </c>
      <c r="F54" s="77" t="n"/>
      <c r="G54" s="75" t="n"/>
    </row>
    <row r="55" ht="19.5" customHeight="1" s="55">
      <c r="A55" s="75" t="n"/>
      <c r="B55" s="77" t="n"/>
      <c r="C55" s="77" t="n"/>
      <c r="D55" s="77" t="n"/>
      <c r="E55" s="79">
        <f>IF(OR($A55="",$C55="",$D55=""),"",IF('1. Impostazioni'!$C$18="Sì",NETWORKDAYS($C55,$D55),NETWORKDAYS($C55,$D55,Festivita)))</f>
        <v/>
      </c>
      <c r="F55" s="77" t="n"/>
      <c r="G55" s="75" t="n"/>
    </row>
    <row r="56" ht="19.5" customHeight="1" s="55">
      <c r="A56" s="75" t="n"/>
      <c r="B56" s="77" t="n"/>
      <c r="C56" s="77" t="n"/>
      <c r="D56" s="77" t="n"/>
      <c r="E56" s="79">
        <f>IF(OR($A56="",$C56="",$D56=""),"",IF('1. Impostazioni'!$C$18="Sì",NETWORKDAYS($C56,$D56),NETWORKDAYS($C56,$D56,Festivita)))</f>
        <v/>
      </c>
      <c r="F56" s="77" t="n"/>
      <c r="G56" s="75" t="n"/>
    </row>
    <row r="57" ht="19.5" customHeight="1" s="55">
      <c r="A57" s="75" t="n"/>
      <c r="B57" s="77" t="n"/>
      <c r="C57" s="77" t="n"/>
      <c r="D57" s="77" t="n"/>
      <c r="E57" s="79">
        <f>IF(OR($A57="",$C57="",$D57=""),"",IF('1. Impostazioni'!$C$18="Sì",NETWORKDAYS($C57,$D57),NETWORKDAYS($C57,$D57,Festivita)))</f>
        <v/>
      </c>
      <c r="F57" s="77" t="n"/>
      <c r="G57" s="75" t="n"/>
    </row>
    <row r="58" ht="19.5" customHeight="1" s="55">
      <c r="A58" s="75" t="n"/>
      <c r="B58" s="77" t="n"/>
      <c r="C58" s="77" t="n"/>
      <c r="D58" s="77" t="n"/>
      <c r="E58" s="79">
        <f>IF(OR($A58="",$C58="",$D58=""),"",IF('1. Impostazioni'!$C$18="Sì",NETWORKDAYS($C58,$D58),NETWORKDAYS($C58,$D58,Festivita)))</f>
        <v/>
      </c>
      <c r="F58" s="77" t="n"/>
      <c r="G58" s="75" t="n"/>
    </row>
    <row r="59" ht="19.5" customHeight="1" s="55">
      <c r="A59" s="75" t="n"/>
      <c r="B59" s="77" t="n"/>
      <c r="C59" s="77" t="n"/>
      <c r="D59" s="77" t="n"/>
      <c r="E59" s="79">
        <f>IF(OR($A59="",$C59="",$D59=""),"",IF('1. Impostazioni'!$C$18="Sì",NETWORKDAYS($C59,$D59),NETWORKDAYS($C59,$D59,Festivita)))</f>
        <v/>
      </c>
      <c r="F59" s="77" t="n"/>
      <c r="G59" s="75" t="n"/>
    </row>
    <row r="60" ht="19.5" customHeight="1" s="55">
      <c r="A60" s="75" t="n"/>
      <c r="B60" s="77" t="n"/>
      <c r="C60" s="77" t="n"/>
      <c r="D60" s="77" t="n"/>
      <c r="E60" s="79">
        <f>IF(OR($A60="",$C60="",$D60=""),"",IF('1. Impostazioni'!$C$18="Sì",NETWORKDAYS($C60,$D60),NETWORKDAYS($C60,$D60,Festivita)))</f>
        <v/>
      </c>
      <c r="F60" s="77" t="n"/>
      <c r="G60" s="75" t="n"/>
    </row>
    <row r="61" ht="19.5" customHeight="1" s="55">
      <c r="A61" s="75" t="n"/>
      <c r="B61" s="77" t="n"/>
      <c r="C61" s="77" t="n"/>
      <c r="D61" s="77" t="n"/>
      <c r="E61" s="79">
        <f>IF(OR($A61="",$C61="",$D61=""),"",IF('1. Impostazioni'!$C$18="Sì",NETWORKDAYS($C61,$D61),NETWORKDAYS($C61,$D61,Festivita)))</f>
        <v/>
      </c>
      <c r="F61" s="77" t="n"/>
      <c r="G61" s="75" t="n"/>
    </row>
    <row r="62" ht="19.5" customHeight="1" s="55">
      <c r="A62" s="75" t="n"/>
      <c r="B62" s="77" t="n"/>
      <c r="C62" s="77" t="n"/>
      <c r="D62" s="77" t="n"/>
      <c r="E62" s="79">
        <f>IF(OR($A62="",$C62="",$D62=""),"",IF('1. Impostazioni'!$C$18="Sì",NETWORKDAYS($C62,$D62),NETWORKDAYS($C62,$D62,Festivita)))</f>
        <v/>
      </c>
      <c r="F62" s="77" t="n"/>
      <c r="G62" s="75" t="n"/>
    </row>
    <row r="63" ht="19.5" customHeight="1" s="55">
      <c r="A63" s="75" t="n"/>
      <c r="B63" s="77" t="n"/>
      <c r="C63" s="77" t="n"/>
      <c r="D63" s="77" t="n"/>
      <c r="E63" s="79">
        <f>IF(OR($A63="",$C63="",$D63=""),"",IF('1. Impostazioni'!$C$18="Sì",NETWORKDAYS($C63,$D63),NETWORKDAYS($C63,$D63,Festivita)))</f>
        <v/>
      </c>
      <c r="F63" s="77" t="n"/>
      <c r="G63" s="75" t="n"/>
    </row>
    <row r="64" ht="19.5" customHeight="1" s="55">
      <c r="A64" s="75" t="n"/>
      <c r="B64" s="77" t="n"/>
      <c r="C64" s="77" t="n"/>
      <c r="D64" s="77" t="n"/>
      <c r="E64" s="79">
        <f>IF(OR($A64="",$C64="",$D64=""),"",IF('1. Impostazioni'!$C$18="Sì",NETWORKDAYS($C64,$D64),NETWORKDAYS($C64,$D64,Festivita)))</f>
        <v/>
      </c>
      <c r="F64" s="77" t="n"/>
      <c r="G64" s="75" t="n"/>
    </row>
    <row r="65" ht="19.5" customHeight="1" s="55">
      <c r="A65" s="75" t="n"/>
      <c r="B65" s="77" t="n"/>
      <c r="C65" s="77" t="n"/>
      <c r="D65" s="77" t="n"/>
      <c r="E65" s="79">
        <f>IF(OR($A65="",$C65="",$D65=""),"",IF('1. Impostazioni'!$C$18="Sì",NETWORKDAYS($C65,$D65),NETWORKDAYS($C65,$D65,Festivita)))</f>
        <v/>
      </c>
      <c r="F65" s="77" t="n"/>
      <c r="G65" s="75" t="n"/>
    </row>
    <row r="66" ht="19.5" customHeight="1" s="55">
      <c r="A66" s="75" t="n"/>
      <c r="B66" s="77" t="n"/>
      <c r="C66" s="77" t="n"/>
      <c r="D66" s="77" t="n"/>
      <c r="E66" s="79">
        <f>IF(OR($A66="",$C66="",$D66=""),"",IF('1. Impostazioni'!$C$18="Sì",NETWORKDAYS($C66,$D66),NETWORKDAYS($C66,$D66,Festivita)))</f>
        <v/>
      </c>
      <c r="F66" s="77" t="n"/>
      <c r="G66" s="75" t="n"/>
    </row>
    <row r="67" ht="19.5" customHeight="1" s="55">
      <c r="A67" s="75" t="n"/>
      <c r="B67" s="77" t="n"/>
      <c r="C67" s="77" t="n"/>
      <c r="D67" s="77" t="n"/>
      <c r="E67" s="79">
        <f>IF(OR($A67="",$C67="",$D67=""),"",IF('1. Impostazioni'!$C$18="Sì",NETWORKDAYS($C67,$D67),NETWORKDAYS($C67,$D67,Festivita)))</f>
        <v/>
      </c>
      <c r="F67" s="77" t="n"/>
      <c r="G67" s="75" t="n"/>
    </row>
    <row r="68" ht="19.5" customHeight="1" s="55">
      <c r="A68" s="75" t="n"/>
      <c r="B68" s="77" t="n"/>
      <c r="C68" s="77" t="n"/>
      <c r="D68" s="77" t="n"/>
      <c r="E68" s="79">
        <f>IF(OR($A68="",$C68="",$D68=""),"",IF('1. Impostazioni'!$C$18="Sì",NETWORKDAYS($C68,$D68),NETWORKDAYS($C68,$D68,Festivita)))</f>
        <v/>
      </c>
      <c r="F68" s="77" t="n"/>
      <c r="G68" s="75" t="n"/>
    </row>
    <row r="69" ht="19.5" customHeight="1" s="55">
      <c r="A69" s="75" t="n"/>
      <c r="B69" s="77" t="n"/>
      <c r="C69" s="77" t="n"/>
      <c r="D69" s="77" t="n"/>
      <c r="E69" s="79">
        <f>IF(OR($A69="",$C69="",$D69=""),"",IF('1. Impostazioni'!$C$18="Sì",NETWORKDAYS($C69,$D69),NETWORKDAYS($C69,$D69,Festivita)))</f>
        <v/>
      </c>
      <c r="F69" s="77" t="n"/>
      <c r="G69" s="75" t="n"/>
    </row>
    <row r="70" ht="19.5" customHeight="1" s="55">
      <c r="A70" s="75" t="n"/>
      <c r="B70" s="77" t="n"/>
      <c r="C70" s="77" t="n"/>
      <c r="D70" s="77" t="n"/>
      <c r="E70" s="79">
        <f>IF(OR($A70="",$C70="",$D70=""),"",IF('1. Impostazioni'!$C$18="Sì",NETWORKDAYS($C70,$D70),NETWORKDAYS($C70,$D70,Festivita)))</f>
        <v/>
      </c>
      <c r="F70" s="77" t="n"/>
      <c r="G70" s="75" t="n"/>
    </row>
    <row r="71" ht="19.5" customHeight="1" s="55">
      <c r="A71" s="75" t="n"/>
      <c r="B71" s="77" t="n"/>
      <c r="C71" s="77" t="n"/>
      <c r="D71" s="77" t="n"/>
      <c r="E71" s="79">
        <f>IF(OR($A71="",$C71="",$D71=""),"",IF('1. Impostazioni'!$C$18="Sì",NETWORKDAYS($C71,$D71),NETWORKDAYS($C71,$D71,Festivita)))</f>
        <v/>
      </c>
      <c r="F71" s="77" t="n"/>
      <c r="G71" s="75" t="n"/>
    </row>
    <row r="72" ht="19.5" customHeight="1" s="55">
      <c r="A72" s="75" t="n"/>
      <c r="B72" s="77" t="n"/>
      <c r="C72" s="77" t="n"/>
      <c r="D72" s="77" t="n"/>
      <c r="E72" s="79">
        <f>IF(OR($A72="",$C72="",$D72=""),"",IF('1. Impostazioni'!$C$18="Sì",NETWORKDAYS($C72,$D72),NETWORKDAYS($C72,$D72,Festivita)))</f>
        <v/>
      </c>
      <c r="F72" s="77" t="n"/>
      <c r="G72" s="75" t="n"/>
    </row>
    <row r="73" ht="19.5" customHeight="1" s="55">
      <c r="A73" s="75" t="n"/>
      <c r="B73" s="77" t="n"/>
      <c r="C73" s="77" t="n"/>
      <c r="D73" s="77" t="n"/>
      <c r="E73" s="79">
        <f>IF(OR($A73="",$C73="",$D73=""),"",IF('1. Impostazioni'!$C$18="Sì",NETWORKDAYS($C73,$D73),NETWORKDAYS($C73,$D73,Festivita)))</f>
        <v/>
      </c>
      <c r="F73" s="77" t="n"/>
      <c r="G73" s="75" t="n"/>
    </row>
    <row r="74" ht="19.5" customHeight="1" s="55">
      <c r="A74" s="75" t="n"/>
      <c r="B74" s="77" t="n"/>
      <c r="C74" s="77" t="n"/>
      <c r="D74" s="77" t="n"/>
      <c r="E74" s="79">
        <f>IF(OR($A74="",$C74="",$D74=""),"",IF('1. Impostazioni'!$C$18="Sì",NETWORKDAYS($C74,$D74),NETWORKDAYS($C74,$D74,Festivita)))</f>
        <v/>
      </c>
      <c r="F74" s="77" t="n"/>
      <c r="G74" s="75" t="n"/>
    </row>
    <row r="75" ht="19.5" customHeight="1" s="55">
      <c r="A75" s="75" t="n"/>
      <c r="B75" s="77" t="n"/>
      <c r="C75" s="77" t="n"/>
      <c r="D75" s="77" t="n"/>
      <c r="E75" s="79">
        <f>IF(OR($A75="",$C75="",$D75=""),"",IF('1. Impostazioni'!$C$18="Sì",NETWORKDAYS($C75,$D75),NETWORKDAYS($C75,$D75,Festivita)))</f>
        <v/>
      </c>
      <c r="F75" s="77" t="n"/>
      <c r="G75" s="75" t="n"/>
    </row>
    <row r="76" ht="19.5" customHeight="1" s="55">
      <c r="A76" s="75" t="n"/>
      <c r="B76" s="77" t="n"/>
      <c r="C76" s="77" t="n"/>
      <c r="D76" s="77" t="n"/>
      <c r="E76" s="79">
        <f>IF(OR($A76="",$C76="",$D76=""),"",IF('1. Impostazioni'!$C$18="Sì",NETWORKDAYS($C76,$D76),NETWORKDAYS($C76,$D76,Festivita)))</f>
        <v/>
      </c>
      <c r="F76" s="77" t="n"/>
      <c r="G76" s="75" t="n"/>
    </row>
    <row r="77" ht="19.5" customHeight="1" s="55">
      <c r="A77" s="75" t="n"/>
      <c r="B77" s="77" t="n"/>
      <c r="C77" s="77" t="n"/>
      <c r="D77" s="77" t="n"/>
      <c r="E77" s="79">
        <f>IF(OR($A77="",$C77="",$D77=""),"",IF('1. Impostazioni'!$C$18="Sì",NETWORKDAYS($C77,$D77),NETWORKDAYS($C77,$D77,Festivita)))</f>
        <v/>
      </c>
      <c r="F77" s="77" t="n"/>
      <c r="G77" s="75" t="n"/>
    </row>
    <row r="78" ht="19.5" customHeight="1" s="55">
      <c r="A78" s="75" t="n"/>
      <c r="B78" s="77" t="n"/>
      <c r="C78" s="77" t="n"/>
      <c r="D78" s="77" t="n"/>
      <c r="E78" s="79">
        <f>IF(OR($A78="",$C78="",$D78=""),"",IF('1. Impostazioni'!$C$18="Sì",NETWORKDAYS($C78,$D78),NETWORKDAYS($C78,$D78,Festivita)))</f>
        <v/>
      </c>
      <c r="F78" s="77" t="n"/>
      <c r="G78" s="75" t="n"/>
    </row>
    <row r="79" ht="19.5" customHeight="1" s="55">
      <c r="A79" s="75" t="n"/>
      <c r="B79" s="77" t="n"/>
      <c r="C79" s="77" t="n"/>
      <c r="D79" s="77" t="n"/>
      <c r="E79" s="79">
        <f>IF(OR($A79="",$C79="",$D79=""),"",IF('1. Impostazioni'!$C$18="Sì",NETWORKDAYS($C79,$D79),NETWORKDAYS($C79,$D79,Festivita)))</f>
        <v/>
      </c>
      <c r="F79" s="77" t="n"/>
      <c r="G79" s="75" t="n"/>
    </row>
    <row r="80" ht="19.5" customHeight="1" s="55">
      <c r="A80" s="75" t="n"/>
      <c r="B80" s="77" t="n"/>
      <c r="C80" s="77" t="n"/>
      <c r="D80" s="77" t="n"/>
      <c r="E80" s="79">
        <f>IF(OR($A80="",$C80="",$D80=""),"",IF('1. Impostazioni'!$C$18="Sì",NETWORKDAYS($C80,$D80),NETWORKDAYS($C80,$D80,Festivita)))</f>
        <v/>
      </c>
      <c r="F80" s="77" t="n"/>
      <c r="G80" s="75" t="n"/>
    </row>
    <row r="81" ht="19.5" customHeight="1" s="55">
      <c r="A81" s="75" t="n"/>
      <c r="B81" s="77" t="n"/>
      <c r="C81" s="77" t="n"/>
      <c r="D81" s="77" t="n"/>
      <c r="E81" s="79">
        <f>IF(OR($A81="",$C81="",$D81=""),"",IF('1. Impostazioni'!$C$18="Sì",NETWORKDAYS($C81,$D81),NETWORKDAYS($C81,$D81,Festivita)))</f>
        <v/>
      </c>
      <c r="F81" s="77" t="n"/>
      <c r="G81" s="75" t="n"/>
    </row>
    <row r="82" ht="19.5" customHeight="1" s="55">
      <c r="A82" s="75" t="n"/>
      <c r="B82" s="77" t="n"/>
      <c r="C82" s="77" t="n"/>
      <c r="D82" s="77" t="n"/>
      <c r="E82" s="79">
        <f>IF(OR($A82="",$C82="",$D82=""),"",IF('1. Impostazioni'!$C$18="Sì",NETWORKDAYS($C82,$D82),NETWORKDAYS($C82,$D82,Festivita)))</f>
        <v/>
      </c>
      <c r="F82" s="77" t="n"/>
      <c r="G82" s="75" t="n"/>
    </row>
    <row r="83" ht="19.5" customHeight="1" s="55">
      <c r="A83" s="75" t="n"/>
      <c r="B83" s="77" t="n"/>
      <c r="C83" s="77" t="n"/>
      <c r="D83" s="77" t="n"/>
      <c r="E83" s="79">
        <f>IF(OR($A83="",$C83="",$D83=""),"",IF('1. Impostazioni'!$C$18="Sì",NETWORKDAYS($C83,$D83),NETWORKDAYS($C83,$D83,Festivita)))</f>
        <v/>
      </c>
      <c r="F83" s="77" t="n"/>
      <c r="G83" s="75" t="n"/>
    </row>
    <row r="84" ht="19.5" customHeight="1" s="55">
      <c r="A84" s="75" t="n"/>
      <c r="B84" s="77" t="n"/>
      <c r="C84" s="77" t="n"/>
      <c r="D84" s="77" t="n"/>
      <c r="E84" s="79">
        <f>IF(OR($A84="",$C84="",$D84=""),"",IF('1. Impostazioni'!$C$18="Sì",NETWORKDAYS($C84,$D84),NETWORKDAYS($C84,$D84,Festivita)))</f>
        <v/>
      </c>
      <c r="F84" s="77" t="n"/>
      <c r="G84" s="75" t="n"/>
    </row>
    <row r="85" ht="19.5" customHeight="1" s="55">
      <c r="A85" s="75" t="n"/>
      <c r="B85" s="77" t="n"/>
      <c r="C85" s="77" t="n"/>
      <c r="D85" s="77" t="n"/>
      <c r="E85" s="79">
        <f>IF(OR($A85="",$C85="",$D85=""),"",IF('1. Impostazioni'!$C$18="Sì",NETWORKDAYS($C85,$D85),NETWORKDAYS($C85,$D85,Festivita)))</f>
        <v/>
      </c>
      <c r="F85" s="77" t="n"/>
      <c r="G85" s="75" t="n"/>
    </row>
    <row r="86" ht="19.5" customHeight="1" s="55">
      <c r="A86" s="75" t="n"/>
      <c r="B86" s="77" t="n"/>
      <c r="C86" s="77" t="n"/>
      <c r="D86" s="77" t="n"/>
      <c r="E86" s="79">
        <f>IF(OR($A86="",$C86="",$D86=""),"",IF('1. Impostazioni'!$C$18="Sì",NETWORKDAYS($C86,$D86),NETWORKDAYS($C86,$D86,Festivita)))</f>
        <v/>
      </c>
      <c r="F86" s="77" t="n"/>
      <c r="G86" s="75" t="n"/>
    </row>
    <row r="87" ht="19.5" customHeight="1" s="55">
      <c r="A87" s="75" t="n"/>
      <c r="B87" s="77" t="n"/>
      <c r="C87" s="77" t="n"/>
      <c r="D87" s="77" t="n"/>
      <c r="E87" s="79">
        <f>IF(OR($A87="",$C87="",$D87=""),"",IF('1. Impostazioni'!$C$18="Sì",NETWORKDAYS($C87,$D87),NETWORKDAYS($C87,$D87,Festivita)))</f>
        <v/>
      </c>
      <c r="F87" s="77" t="n"/>
      <c r="G87" s="75" t="n"/>
    </row>
    <row r="88" ht="19.5" customHeight="1" s="55">
      <c r="A88" s="75" t="n"/>
      <c r="B88" s="77" t="n"/>
      <c r="C88" s="77" t="n"/>
      <c r="D88" s="77" t="n"/>
      <c r="E88" s="79">
        <f>IF(OR($A88="",$C88="",$D88=""),"",IF('1. Impostazioni'!$C$18="Sì",NETWORKDAYS($C88,$D88),NETWORKDAYS($C88,$D88,Festivita)))</f>
        <v/>
      </c>
      <c r="F88" s="77" t="n"/>
      <c r="G88" s="75" t="n"/>
    </row>
    <row r="89" ht="19.5" customHeight="1" s="55">
      <c r="A89" s="75" t="n"/>
      <c r="B89" s="77" t="n"/>
      <c r="C89" s="77" t="n"/>
      <c r="D89" s="77" t="n"/>
      <c r="E89" s="79">
        <f>IF(OR($A89="",$C89="",$D89=""),"",IF('1. Impostazioni'!$C$18="Sì",NETWORKDAYS($C89,$D89),NETWORKDAYS($C89,$D89,Festivita)))</f>
        <v/>
      </c>
      <c r="F89" s="77" t="n"/>
      <c r="G89" s="75" t="n"/>
    </row>
    <row r="90" ht="19.5" customHeight="1" s="55">
      <c r="A90" s="75" t="n"/>
      <c r="B90" s="77" t="n"/>
      <c r="C90" s="77" t="n"/>
      <c r="D90" s="77" t="n"/>
      <c r="E90" s="79">
        <f>IF(OR($A90="",$C90="",$D90=""),"",IF('1. Impostazioni'!$C$18="Sì",NETWORKDAYS($C90,$D90),NETWORKDAYS($C90,$D90,Festivita)))</f>
        <v/>
      </c>
      <c r="F90" s="77" t="n"/>
      <c r="G90" s="75" t="n"/>
    </row>
    <row r="91" ht="19.5" customHeight="1" s="55">
      <c r="A91" s="75" t="n"/>
      <c r="B91" s="77" t="n"/>
      <c r="C91" s="77" t="n"/>
      <c r="D91" s="77" t="n"/>
      <c r="E91" s="79">
        <f>IF(OR($A91="",$C91="",$D91=""),"",IF('1. Impostazioni'!$C$18="Sì",NETWORKDAYS($C91,$D91),NETWORKDAYS($C91,$D91,Festivita)))</f>
        <v/>
      </c>
      <c r="F91" s="77" t="n"/>
      <c r="G91" s="75" t="n"/>
    </row>
    <row r="92" ht="19.5" customHeight="1" s="55">
      <c r="A92" s="75" t="n"/>
      <c r="B92" s="77" t="n"/>
      <c r="C92" s="77" t="n"/>
      <c r="D92" s="77" t="n"/>
      <c r="E92" s="79">
        <f>IF(OR($A92="",$C92="",$D92=""),"",IF('1. Impostazioni'!$C$18="Sì",NETWORKDAYS($C92,$D92),NETWORKDAYS($C92,$D92,Festivita)))</f>
        <v/>
      </c>
      <c r="F92" s="77" t="n"/>
      <c r="G92" s="75" t="n"/>
    </row>
    <row r="93" ht="19.5" customHeight="1" s="55">
      <c r="A93" s="75" t="n"/>
      <c r="B93" s="77" t="n"/>
      <c r="C93" s="77" t="n"/>
      <c r="D93" s="77" t="n"/>
      <c r="E93" s="79">
        <f>IF(OR($A93="",$C93="",$D93=""),"",IF('1. Impostazioni'!$C$18="Sì",NETWORKDAYS($C93,$D93),NETWORKDAYS($C93,$D93,Festivita)))</f>
        <v/>
      </c>
      <c r="F93" s="77" t="n"/>
      <c r="G93" s="75" t="n"/>
    </row>
    <row r="94" ht="19.5" customHeight="1" s="55">
      <c r="A94" s="75" t="n"/>
      <c r="B94" s="77" t="n"/>
      <c r="C94" s="77" t="n"/>
      <c r="D94" s="77" t="n"/>
      <c r="E94" s="79">
        <f>IF(OR($A94="",$C94="",$D94=""),"",IF('1. Impostazioni'!$C$18="Sì",NETWORKDAYS($C94,$D94),NETWORKDAYS($C94,$D94,Festivita)))</f>
        <v/>
      </c>
      <c r="F94" s="77" t="n"/>
      <c r="G94" s="75" t="n"/>
    </row>
    <row r="95" ht="19.5" customHeight="1" s="55">
      <c r="A95" s="75" t="n"/>
      <c r="B95" s="77" t="n"/>
      <c r="C95" s="77" t="n"/>
      <c r="D95" s="77" t="n"/>
      <c r="E95" s="79">
        <f>IF(OR($A95="",$C95="",$D95=""),"",IF('1. Impostazioni'!$C$18="Sì",NETWORKDAYS($C95,$D95),NETWORKDAYS($C95,$D95,Festivita)))</f>
        <v/>
      </c>
      <c r="F95" s="77" t="n"/>
      <c r="G95" s="75" t="n"/>
    </row>
    <row r="96" ht="19.5" customHeight="1" s="55">
      <c r="A96" s="75" t="n"/>
      <c r="B96" s="77" t="n"/>
      <c r="C96" s="77" t="n"/>
      <c r="D96" s="77" t="n"/>
      <c r="E96" s="79">
        <f>IF(OR($A96="",$C96="",$D96=""),"",IF('1. Impostazioni'!$C$18="Sì",NETWORKDAYS($C96,$D96),NETWORKDAYS($C96,$D96,Festivita)))</f>
        <v/>
      </c>
      <c r="F96" s="77" t="n"/>
      <c r="G96" s="75" t="n"/>
    </row>
    <row r="97" ht="19.5" customHeight="1" s="55">
      <c r="A97" s="75" t="n"/>
      <c r="B97" s="77" t="n"/>
      <c r="C97" s="77" t="n"/>
      <c r="D97" s="77" t="n"/>
      <c r="E97" s="79">
        <f>IF(OR($A97="",$C97="",$D97=""),"",IF('1. Impostazioni'!$C$18="Sì",NETWORKDAYS($C97,$D97),NETWORKDAYS($C97,$D97,Festivita)))</f>
        <v/>
      </c>
      <c r="F97" s="77" t="n"/>
      <c r="G97" s="75" t="n"/>
    </row>
    <row r="98" ht="19.5" customHeight="1" s="55">
      <c r="A98" s="75" t="n"/>
      <c r="B98" s="77" t="n"/>
      <c r="C98" s="77" t="n"/>
      <c r="D98" s="77" t="n"/>
      <c r="E98" s="79">
        <f>IF(OR($A98="",$C98="",$D98=""),"",IF('1. Impostazioni'!$C$18="Sì",NETWORKDAYS($C98,$D98),NETWORKDAYS($C98,$D98,Festivita)))</f>
        <v/>
      </c>
      <c r="F98" s="77" t="n"/>
      <c r="G98" s="75" t="n"/>
    </row>
    <row r="99" ht="19.5" customHeight="1" s="55">
      <c r="A99" s="75" t="n"/>
      <c r="B99" s="77" t="n"/>
      <c r="C99" s="77" t="n"/>
      <c r="D99" s="77" t="n"/>
      <c r="E99" s="79">
        <f>IF(OR($A99="",$C99="",$D99=""),"",IF('1. Impostazioni'!$C$18="Sì",NETWORKDAYS($C99,$D99),NETWORKDAYS($C99,$D99,Festivita)))</f>
        <v/>
      </c>
      <c r="F99" s="77" t="n"/>
      <c r="G99" s="75" t="n"/>
    </row>
    <row r="100" ht="19.5" customHeight="1" s="55">
      <c r="A100" s="75" t="n"/>
      <c r="B100" s="77" t="n"/>
      <c r="C100" s="77" t="n"/>
      <c r="D100" s="77" t="n"/>
      <c r="E100" s="79">
        <f>IF(OR($A100="",$C100="",$D100=""),"",IF('1. Impostazioni'!$C$18="Sì",NETWORKDAYS($C100,$D100),NETWORKDAYS($C100,$D100,Festivita)))</f>
        <v/>
      </c>
      <c r="F100" s="77" t="n"/>
      <c r="G100" s="75" t="n"/>
    </row>
    <row r="101" ht="19.5" customHeight="1" s="55">
      <c r="A101" s="75" t="n"/>
      <c r="B101" s="77" t="n"/>
      <c r="C101" s="77" t="n"/>
      <c r="D101" s="77" t="n"/>
      <c r="E101" s="79">
        <f>IF(OR($A101="",$C101="",$D101=""),"",IF('1. Impostazioni'!$C$18="Sì",NETWORKDAYS($C101,$D101),NETWORKDAYS($C101,$D101,Festivita)))</f>
        <v/>
      </c>
      <c r="F101" s="77" t="n"/>
      <c r="G101" s="75" t="n"/>
    </row>
    <row r="102" ht="19.5" customHeight="1" s="55">
      <c r="A102" s="75" t="n"/>
      <c r="B102" s="77" t="n"/>
      <c r="C102" s="77" t="n"/>
      <c r="D102" s="77" t="n"/>
      <c r="E102" s="79">
        <f>IF(OR($A102="",$C102="",$D102=""),"",IF('1. Impostazioni'!$C$18="Sì",NETWORKDAYS($C102,$D102),NETWORKDAYS($C102,$D102,Festivita)))</f>
        <v/>
      </c>
      <c r="F102" s="77" t="n"/>
      <c r="G102" s="75" t="n"/>
    </row>
    <row r="103" ht="19.5" customHeight="1" s="55">
      <c r="A103" s="75" t="n"/>
      <c r="B103" s="77" t="n"/>
      <c r="C103" s="77" t="n"/>
      <c r="D103" s="77" t="n"/>
      <c r="E103" s="79">
        <f>IF(OR($A103="",$C103="",$D103=""),"",IF('1. Impostazioni'!$C$18="Sì",NETWORKDAYS($C103,$D103),NETWORKDAYS($C103,$D103,Festivita)))</f>
        <v/>
      </c>
      <c r="F103" s="77" t="n"/>
      <c r="G103" s="75" t="n"/>
    </row>
    <row r="104" ht="19.5" customHeight="1" s="55">
      <c r="A104" s="75" t="n"/>
      <c r="B104" s="77" t="n"/>
      <c r="C104" s="77" t="n"/>
      <c r="D104" s="77" t="n"/>
      <c r="E104" s="79">
        <f>IF(OR($A104="",$C104="",$D104=""),"",IF('1. Impostazioni'!$C$18="Sì",NETWORKDAYS($C104,$D104),NETWORKDAYS($C104,$D104,Festivita)))</f>
        <v/>
      </c>
      <c r="F104" s="77" t="n"/>
      <c r="G104" s="75" t="n"/>
    </row>
  </sheetData>
  <mergeCells count="1">
    <mergeCell ref="A2:G2"/>
  </mergeCells>
  <conditionalFormatting sqref="B5:B104">
    <cfRule type="expression" rank="0" priority="2" equalAverage="0" aboveAverage="0" dxfId="1" text="" percent="0" bottom="0">
      <formula>$B5="Ferie"</formula>
    </cfRule>
    <cfRule type="expression" rank="0" priority="3" equalAverage="0" aboveAverage="0" dxfId="2" text="" percent="0" bottom="0">
      <formula>$B5="Malattia"</formula>
    </cfRule>
    <cfRule type="expression" rank="0" priority="4" equalAverage="0" aboveAverage="0" dxfId="3" text="" percent="0" bottom="0">
      <formula>$B5="Permesso"</formula>
    </cfRule>
    <cfRule type="expression" rank="0" priority="5" equalAverage="0" aboveAverage="0" dxfId="4" text="" percent="0" bottom="0">
      <formula>$B5="Altro"</formula>
    </cfRule>
  </conditionalFormatting>
  <conditionalFormatting sqref="F5:F104">
    <cfRule type="expression" rank="0" priority="6" equalAverage="0" aboveAverage="0" dxfId="4" text="" percent="0" bottom="0">
      <formula>$F5="Approvato"</formula>
    </cfRule>
    <cfRule type="expression" rank="0" priority="7" equalAverage="0" aboveAverage="0" dxfId="3" text="" percent="0" bottom="0">
      <formula>$F5="In attesa"</formula>
    </cfRule>
    <cfRule type="expression" rank="0" priority="8" equalAverage="0" aboveAverage="0" dxfId="5" text="" percent="0" bottom="0">
      <formula>$F5="Annullato"</formula>
    </cfRule>
  </conditionalFormatting>
  <dataValidations count="3">
    <dataValidation sqref="B5:B104" showDropDown="0" showInputMessage="0" showErrorMessage="0" allowBlank="1" type="list" errorStyle="stop" operator="between">
      <formula1>"Ferie,Malattia,Permesso,Altro"</formula1>
      <formula2>0</formula2>
    </dataValidation>
    <dataValidation sqref="F5:F104" showDropDown="0" showInputMessage="0" showErrorMessage="0" allowBlank="1" type="list" errorStyle="stop" operator="between">
      <formula1>"Approvato,In attesa,Annullato"</formula1>
      <formula2>0</formula2>
    </dataValidation>
    <dataValidation sqref="A5:A104" showDropDown="0" showInputMessage="0" showErrorMessage="0" allowBlank="1" type="list" errorStyle="stop" operator="between">
      <formula1>'2. Dipendenti'!$A$5:$A$34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B2: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2" ht="27.75" customHeight="1" s="55">
      <c r="B2" s="63" t="inlineStr">
        <is>
          <t>Riepilogo generale</t>
        </is>
      </c>
    </row>
    <row r="3" ht="15" customHeight="1" s="55">
      <c r="B3" s="64" t="inlineStr">
        <is>
          <t>Dati ripresi in automatico da Dipendenti e Registro ferie. La barra mostra la % di ferie godute.</t>
        </is>
      </c>
    </row>
    <row r="5" ht="19.5" customHeight="1" s="55">
      <c r="B5" s="82" t="inlineStr">
        <is>
          <t>FERIE SPETTANTI TOTALI (GIORNI)</t>
        </is>
      </c>
      <c r="C5" s="83" t="n"/>
      <c r="D5" s="84" t="inlineStr">
        <is>
          <t>GODUTE (APPROVATE)</t>
        </is>
      </c>
      <c r="E5" s="85" t="n"/>
      <c r="F5" s="86" t="inlineStr">
        <is>
          <t>PRENOTATE (IN ATTESA)</t>
        </is>
      </c>
      <c r="G5" s="87" t="n"/>
      <c r="H5" s="88" t="inlineStr">
        <is>
          <t>RESIDUE</t>
        </is>
      </c>
    </row>
    <row r="6" ht="36" customHeight="1" s="55">
      <c r="B6" s="89">
        <f>'2. Dipendenti'!G36</f>
        <v/>
      </c>
      <c r="C6" s="83" t="n"/>
      <c r="D6" s="90">
        <f>'2. Dipendenti'!H36</f>
        <v/>
      </c>
      <c r="E6" s="85" t="n"/>
      <c r="F6" s="91">
        <f>'2. Dipendenti'!I36</f>
        <v/>
      </c>
      <c r="G6" s="87" t="n"/>
      <c r="H6" s="92">
        <f>'2. Dipendenti'!J36</f>
        <v/>
      </c>
    </row>
    <row r="9" ht="21.75" customHeight="1" s="55">
      <c r="B9" s="58" t="inlineStr">
        <is>
          <t>Per dipendente</t>
        </is>
      </c>
    </row>
    <row r="10" ht="27.75" customHeight="1" s="55">
      <c r="B10" s="74" t="inlineStr">
        <is>
          <t>Nome</t>
        </is>
      </c>
      <c r="C10" s="74" t="inlineStr">
        <is>
          <t>Orario di lavoro</t>
        </is>
      </c>
      <c r="D10" s="74" t="inlineStr">
        <is>
          <t>Spettanti</t>
        </is>
      </c>
      <c r="E10" s="74" t="inlineStr">
        <is>
          <t>Godute</t>
        </is>
      </c>
      <c r="F10" s="74" t="inlineStr">
        <is>
          <t>Prenotate</t>
        </is>
      </c>
      <c r="G10" s="74" t="inlineStr">
        <is>
          <t>Residue</t>
        </is>
      </c>
      <c r="H10" s="74" t="inlineStr">
        <is>
          <t>% godute</t>
        </is>
      </c>
    </row>
    <row r="11" ht="19.5" customHeight="1" s="55">
      <c r="B11" s="93">
        <f>IF('2. Dipendenti'!A5="","",'2. Dipendenti'!A5)</f>
        <v/>
      </c>
      <c r="C11" s="94">
        <f>IF('2. Dipendenti'!A5="","",'2. Dipendenti'!D5&amp;" giorni/settimana")</f>
        <v/>
      </c>
      <c r="D11" s="95">
        <f>IF('2. Dipendenti'!A5="","",'2. Dipendenti'!G5)</f>
        <v/>
      </c>
      <c r="E11" s="95">
        <f>IF('2. Dipendenti'!A5="","",'2. Dipendenti'!H5)</f>
        <v/>
      </c>
      <c r="F11" s="95">
        <f>IF('2. Dipendenti'!A5="","",'2. Dipendenti'!I5)</f>
        <v/>
      </c>
      <c r="G11" s="95">
        <f>IF('2. Dipendenti'!A5="","",'2. Dipendenti'!J5)</f>
        <v/>
      </c>
      <c r="H11" s="96">
        <f>IFERROR(IF('2. Dipendenti'!A5="","",('2. Dipendenti'!H5+'2. Dipendenti'!I5)/'2. Dipendenti'!G5),"")</f>
        <v/>
      </c>
    </row>
    <row r="12" ht="19.5" customHeight="1" s="55">
      <c r="B12" s="97">
        <f>IF('2. Dipendenti'!A6="","",'2. Dipendenti'!A6)</f>
        <v/>
      </c>
      <c r="C12" s="98">
        <f>IF('2. Dipendenti'!A6="","",'2. Dipendenti'!D6&amp;" giorni/settimana")</f>
        <v/>
      </c>
      <c r="D12" s="99">
        <f>IF('2. Dipendenti'!A6="","",'2. Dipendenti'!G6)</f>
        <v/>
      </c>
      <c r="E12" s="99">
        <f>IF('2. Dipendenti'!A6="","",'2. Dipendenti'!H6)</f>
        <v/>
      </c>
      <c r="F12" s="99">
        <f>IF('2. Dipendenti'!A6="","",'2. Dipendenti'!I6)</f>
        <v/>
      </c>
      <c r="G12" s="99">
        <f>IF('2. Dipendenti'!A6="","",'2. Dipendenti'!J6)</f>
        <v/>
      </c>
      <c r="H12" s="100">
        <f>IFERROR(IF('2. Dipendenti'!A6="","",('2. Dipendenti'!H6+'2. Dipendenti'!I6)/'2. Dipendenti'!G6),"")</f>
        <v/>
      </c>
    </row>
    <row r="13" ht="19.5" customHeight="1" s="55">
      <c r="B13" s="93">
        <f>IF('2. Dipendenti'!A7="","",'2. Dipendenti'!A7)</f>
        <v/>
      </c>
      <c r="C13" s="94">
        <f>IF('2. Dipendenti'!A7="","",'2. Dipendenti'!D7&amp;" giorni/settimana")</f>
        <v/>
      </c>
      <c r="D13" s="95">
        <f>IF('2. Dipendenti'!A7="","",'2. Dipendenti'!G7)</f>
        <v/>
      </c>
      <c r="E13" s="95">
        <f>IF('2. Dipendenti'!A7="","",'2. Dipendenti'!H7)</f>
        <v/>
      </c>
      <c r="F13" s="95">
        <f>IF('2. Dipendenti'!A7="","",'2. Dipendenti'!I7)</f>
        <v/>
      </c>
      <c r="G13" s="95">
        <f>IF('2. Dipendenti'!A7="","",'2. Dipendenti'!J7)</f>
        <v/>
      </c>
      <c r="H13" s="96">
        <f>IFERROR(IF('2. Dipendenti'!A7="","",('2. Dipendenti'!H7+'2. Dipendenti'!I7)/'2. Dipendenti'!G7),"")</f>
        <v/>
      </c>
    </row>
    <row r="14" ht="19.5" customHeight="1" s="55">
      <c r="B14" s="97">
        <f>IF('2. Dipendenti'!A8="","",'2. Dipendenti'!A8)</f>
        <v/>
      </c>
      <c r="C14" s="98">
        <f>IF('2. Dipendenti'!A8="","",'2. Dipendenti'!D8&amp;" giorni/settimana")</f>
        <v/>
      </c>
      <c r="D14" s="99">
        <f>IF('2. Dipendenti'!A8="","",'2. Dipendenti'!G8)</f>
        <v/>
      </c>
      <c r="E14" s="99">
        <f>IF('2. Dipendenti'!A8="","",'2. Dipendenti'!H8)</f>
        <v/>
      </c>
      <c r="F14" s="99">
        <f>IF('2. Dipendenti'!A8="","",'2. Dipendenti'!I8)</f>
        <v/>
      </c>
      <c r="G14" s="99">
        <f>IF('2. Dipendenti'!A8="","",'2. Dipendenti'!J8)</f>
        <v/>
      </c>
      <c r="H14" s="100">
        <f>IFERROR(IF('2. Dipendenti'!A8="","",('2. Dipendenti'!H8+'2. Dipendenti'!I8)/'2. Dipendenti'!G8),"")</f>
        <v/>
      </c>
    </row>
    <row r="15" ht="19.5" customHeight="1" s="55">
      <c r="B15" s="93">
        <f>IF('2. Dipendenti'!A9="","",'2. Dipendenti'!A9)</f>
        <v/>
      </c>
      <c r="C15" s="94">
        <f>IF('2. Dipendenti'!A9="","",'2. Dipendenti'!D9&amp;" giorni/settimana")</f>
        <v/>
      </c>
      <c r="D15" s="95">
        <f>IF('2. Dipendenti'!A9="","",'2. Dipendenti'!G9)</f>
        <v/>
      </c>
      <c r="E15" s="95">
        <f>IF('2. Dipendenti'!A9="","",'2. Dipendenti'!H9)</f>
        <v/>
      </c>
      <c r="F15" s="95">
        <f>IF('2. Dipendenti'!A9="","",'2. Dipendenti'!I9)</f>
        <v/>
      </c>
      <c r="G15" s="95">
        <f>IF('2. Dipendenti'!A9="","",'2. Dipendenti'!J9)</f>
        <v/>
      </c>
      <c r="H15" s="96">
        <f>IFERROR(IF('2. Dipendenti'!A9="","",('2. Dipendenti'!H9+'2. Dipendenti'!I9)/'2. Dipendenti'!G9),"")</f>
        <v/>
      </c>
    </row>
    <row r="16" ht="19.5" customHeight="1" s="55">
      <c r="B16" s="97">
        <f>IF('2. Dipendenti'!A10="","",'2. Dipendenti'!A10)</f>
        <v/>
      </c>
      <c r="C16" s="98">
        <f>IF('2. Dipendenti'!A10="","",'2. Dipendenti'!D10&amp;" giorni/settimana")</f>
        <v/>
      </c>
      <c r="D16" s="99">
        <f>IF('2. Dipendenti'!A10="","",'2. Dipendenti'!G10)</f>
        <v/>
      </c>
      <c r="E16" s="99">
        <f>IF('2. Dipendenti'!A10="","",'2. Dipendenti'!H10)</f>
        <v/>
      </c>
      <c r="F16" s="99">
        <f>IF('2. Dipendenti'!A10="","",'2. Dipendenti'!I10)</f>
        <v/>
      </c>
      <c r="G16" s="99">
        <f>IF('2. Dipendenti'!A10="","",'2. Dipendenti'!J10)</f>
        <v/>
      </c>
      <c r="H16" s="100">
        <f>IFERROR(IF('2. Dipendenti'!A10="","",('2. Dipendenti'!H10+'2. Dipendenti'!I10)/'2. Dipendenti'!G10),"")</f>
        <v/>
      </c>
    </row>
    <row r="17" ht="19.5" customHeight="1" s="55">
      <c r="B17" s="93">
        <f>IF('2. Dipendenti'!A11="","",'2. Dipendenti'!A11)</f>
        <v/>
      </c>
      <c r="C17" s="94">
        <f>IF('2. Dipendenti'!A11="","",'2. Dipendenti'!D11&amp;" giorni/settimana")</f>
        <v/>
      </c>
      <c r="D17" s="95">
        <f>IF('2. Dipendenti'!A11="","",'2. Dipendenti'!G11)</f>
        <v/>
      </c>
      <c r="E17" s="95">
        <f>IF('2. Dipendenti'!A11="","",'2. Dipendenti'!H11)</f>
        <v/>
      </c>
      <c r="F17" s="95">
        <f>IF('2. Dipendenti'!A11="","",'2. Dipendenti'!I11)</f>
        <v/>
      </c>
      <c r="G17" s="95">
        <f>IF('2. Dipendenti'!A11="","",'2. Dipendenti'!J11)</f>
        <v/>
      </c>
      <c r="H17" s="96">
        <f>IFERROR(IF('2. Dipendenti'!A11="","",('2. Dipendenti'!H11+'2. Dipendenti'!I11)/'2. Dipendenti'!G11),"")</f>
        <v/>
      </c>
    </row>
    <row r="18" ht="19.5" customHeight="1" s="55">
      <c r="B18" s="97">
        <f>IF('2. Dipendenti'!A12="","",'2. Dipendenti'!A12)</f>
        <v/>
      </c>
      <c r="C18" s="98">
        <f>IF('2. Dipendenti'!A12="","",'2. Dipendenti'!D12&amp;" giorni/settimana")</f>
        <v/>
      </c>
      <c r="D18" s="99">
        <f>IF('2. Dipendenti'!A12="","",'2. Dipendenti'!G12)</f>
        <v/>
      </c>
      <c r="E18" s="99">
        <f>IF('2. Dipendenti'!A12="","",'2. Dipendenti'!H12)</f>
        <v/>
      </c>
      <c r="F18" s="99">
        <f>IF('2. Dipendenti'!A12="","",'2. Dipendenti'!I12)</f>
        <v/>
      </c>
      <c r="G18" s="99">
        <f>IF('2. Dipendenti'!A12="","",'2. Dipendenti'!J12)</f>
        <v/>
      </c>
      <c r="H18" s="100">
        <f>IFERROR(IF('2. Dipendenti'!A12="","",('2. Dipendenti'!H12+'2. Dipendenti'!I12)/'2. Dipendenti'!G12),"")</f>
        <v/>
      </c>
    </row>
    <row r="19" ht="19.5" customHeight="1" s="55">
      <c r="B19" s="93">
        <f>IF('2. Dipendenti'!A13="","",'2. Dipendenti'!A13)</f>
        <v/>
      </c>
      <c r="C19" s="94">
        <f>IF('2. Dipendenti'!A13="","",'2. Dipendenti'!D13&amp;" giorni/settimana")</f>
        <v/>
      </c>
      <c r="D19" s="95">
        <f>IF('2. Dipendenti'!A13="","",'2. Dipendenti'!G13)</f>
        <v/>
      </c>
      <c r="E19" s="95">
        <f>IF('2. Dipendenti'!A13="","",'2. Dipendenti'!H13)</f>
        <v/>
      </c>
      <c r="F19" s="95">
        <f>IF('2. Dipendenti'!A13="","",'2. Dipendenti'!I13)</f>
        <v/>
      </c>
      <c r="G19" s="95">
        <f>IF('2. Dipendenti'!A13="","",'2. Dipendenti'!J13)</f>
        <v/>
      </c>
      <c r="H19" s="96">
        <f>IFERROR(IF('2. Dipendenti'!A13="","",('2. Dipendenti'!H13+'2. Dipendenti'!I13)/'2. Dipendenti'!G13),"")</f>
        <v/>
      </c>
    </row>
    <row r="20" ht="19.5" customHeight="1" s="55">
      <c r="B20" s="97">
        <f>IF('2. Dipendenti'!A14="","",'2. Dipendenti'!A14)</f>
        <v/>
      </c>
      <c r="C20" s="98">
        <f>IF('2. Dipendenti'!A14="","",'2. Dipendenti'!D14&amp;" giorni/settimana")</f>
        <v/>
      </c>
      <c r="D20" s="99">
        <f>IF('2. Dipendenti'!A14="","",'2. Dipendenti'!G14)</f>
        <v/>
      </c>
      <c r="E20" s="99">
        <f>IF('2. Dipendenti'!A14="","",'2. Dipendenti'!H14)</f>
        <v/>
      </c>
      <c r="F20" s="99">
        <f>IF('2. Dipendenti'!A14="","",'2. Dipendenti'!I14)</f>
        <v/>
      </c>
      <c r="G20" s="99">
        <f>IF('2. Dipendenti'!A14="","",'2. Dipendenti'!J14)</f>
        <v/>
      </c>
      <c r="H20" s="100">
        <f>IFERROR(IF('2. Dipendenti'!A14="","",('2. Dipendenti'!H14+'2. Dipendenti'!I14)/'2. Dipendenti'!G14),"")</f>
        <v/>
      </c>
    </row>
    <row r="21" ht="19.5" customHeight="1" s="55">
      <c r="B21" s="93">
        <f>IF('2. Dipendenti'!A15="","",'2. Dipendenti'!A15)</f>
        <v/>
      </c>
      <c r="C21" s="94">
        <f>IF('2. Dipendenti'!A15="","",'2. Dipendenti'!D15&amp;" giorni/settimana")</f>
        <v/>
      </c>
      <c r="D21" s="95">
        <f>IF('2. Dipendenti'!A15="","",'2. Dipendenti'!G15)</f>
        <v/>
      </c>
      <c r="E21" s="95">
        <f>IF('2. Dipendenti'!A15="","",'2. Dipendenti'!H15)</f>
        <v/>
      </c>
      <c r="F21" s="95">
        <f>IF('2. Dipendenti'!A15="","",'2. Dipendenti'!I15)</f>
        <v/>
      </c>
      <c r="G21" s="95">
        <f>IF('2. Dipendenti'!A15="","",'2. Dipendenti'!J15)</f>
        <v/>
      </c>
      <c r="H21" s="96">
        <f>IFERROR(IF('2. Dipendenti'!A15="","",('2. Dipendenti'!H15+'2. Dipendenti'!I15)/'2. Dipendenti'!G15),"")</f>
        <v/>
      </c>
    </row>
    <row r="22" ht="19.5" customHeight="1" s="55">
      <c r="B22" s="97">
        <f>IF('2. Dipendenti'!A16="","",'2. Dipendenti'!A16)</f>
        <v/>
      </c>
      <c r="C22" s="98">
        <f>IF('2. Dipendenti'!A16="","",'2. Dipendenti'!D16&amp;" giorni/settimana")</f>
        <v/>
      </c>
      <c r="D22" s="99">
        <f>IF('2. Dipendenti'!A16="","",'2. Dipendenti'!G16)</f>
        <v/>
      </c>
      <c r="E22" s="99">
        <f>IF('2. Dipendenti'!A16="","",'2. Dipendenti'!H16)</f>
        <v/>
      </c>
      <c r="F22" s="99">
        <f>IF('2. Dipendenti'!A16="","",'2. Dipendenti'!I16)</f>
        <v/>
      </c>
      <c r="G22" s="99">
        <f>IF('2. Dipendenti'!A16="","",'2. Dipendenti'!J16)</f>
        <v/>
      </c>
      <c r="H22" s="100">
        <f>IFERROR(IF('2. Dipendenti'!A16="","",('2. Dipendenti'!H16+'2. Dipendenti'!I16)/'2. Dipendenti'!G16),"")</f>
        <v/>
      </c>
    </row>
    <row r="23" ht="19.5" customHeight="1" s="55">
      <c r="B23" s="93">
        <f>IF('2. Dipendenti'!A17="","",'2. Dipendenti'!A17)</f>
        <v/>
      </c>
      <c r="C23" s="94">
        <f>IF('2. Dipendenti'!A17="","",'2. Dipendenti'!D17&amp;" giorni/settimana")</f>
        <v/>
      </c>
      <c r="D23" s="95">
        <f>IF('2. Dipendenti'!A17="","",'2. Dipendenti'!G17)</f>
        <v/>
      </c>
      <c r="E23" s="95">
        <f>IF('2. Dipendenti'!A17="","",'2. Dipendenti'!H17)</f>
        <v/>
      </c>
      <c r="F23" s="95">
        <f>IF('2. Dipendenti'!A17="","",'2. Dipendenti'!I17)</f>
        <v/>
      </c>
      <c r="G23" s="95">
        <f>IF('2. Dipendenti'!A17="","",'2. Dipendenti'!J17)</f>
        <v/>
      </c>
      <c r="H23" s="96">
        <f>IFERROR(IF('2. Dipendenti'!A17="","",('2. Dipendenti'!H17+'2. Dipendenti'!I17)/'2. Dipendenti'!G17),"")</f>
        <v/>
      </c>
    </row>
    <row r="24" ht="19.5" customHeight="1" s="55">
      <c r="B24" s="97">
        <f>IF('2. Dipendenti'!A18="","",'2. Dipendenti'!A18)</f>
        <v/>
      </c>
      <c r="C24" s="98">
        <f>IF('2. Dipendenti'!A18="","",'2. Dipendenti'!D18&amp;" giorni/settimana")</f>
        <v/>
      </c>
      <c r="D24" s="99">
        <f>IF('2. Dipendenti'!A18="","",'2. Dipendenti'!G18)</f>
        <v/>
      </c>
      <c r="E24" s="99">
        <f>IF('2. Dipendenti'!A18="","",'2. Dipendenti'!H18)</f>
        <v/>
      </c>
      <c r="F24" s="99">
        <f>IF('2. Dipendenti'!A18="","",'2. Dipendenti'!I18)</f>
        <v/>
      </c>
      <c r="G24" s="99">
        <f>IF('2. Dipendenti'!A18="","",'2. Dipendenti'!J18)</f>
        <v/>
      </c>
      <c r="H24" s="100">
        <f>IFERROR(IF('2. Dipendenti'!A18="","",('2. Dipendenti'!H18+'2. Dipendenti'!I18)/'2. Dipendenti'!G18),"")</f>
        <v/>
      </c>
    </row>
    <row r="25" ht="19.5" customHeight="1" s="55">
      <c r="B25" s="93">
        <f>IF('2. Dipendenti'!A19="","",'2. Dipendenti'!A19)</f>
        <v/>
      </c>
      <c r="C25" s="94">
        <f>IF('2. Dipendenti'!A19="","",'2. Dipendenti'!D19&amp;" giorni/settimana")</f>
        <v/>
      </c>
      <c r="D25" s="95">
        <f>IF('2. Dipendenti'!A19="","",'2. Dipendenti'!G19)</f>
        <v/>
      </c>
      <c r="E25" s="95">
        <f>IF('2. Dipendenti'!A19="","",'2. Dipendenti'!H19)</f>
        <v/>
      </c>
      <c r="F25" s="95">
        <f>IF('2. Dipendenti'!A19="","",'2. Dipendenti'!I19)</f>
        <v/>
      </c>
      <c r="G25" s="95">
        <f>IF('2. Dipendenti'!A19="","",'2. Dipendenti'!J19)</f>
        <v/>
      </c>
      <c r="H25" s="96">
        <f>IFERROR(IF('2. Dipendenti'!A19="","",('2. Dipendenti'!H19+'2. Dipendenti'!I19)/'2. Dipendenti'!G19),"")</f>
        <v/>
      </c>
    </row>
    <row r="26" ht="19.5" customHeight="1" s="55">
      <c r="B26" s="97">
        <f>IF('2. Dipendenti'!A20="","",'2. Dipendenti'!A20)</f>
        <v/>
      </c>
      <c r="C26" s="98">
        <f>IF('2. Dipendenti'!A20="","",'2. Dipendenti'!D20&amp;" giorni/settimana")</f>
        <v/>
      </c>
      <c r="D26" s="99">
        <f>IF('2. Dipendenti'!A20="","",'2. Dipendenti'!G20)</f>
        <v/>
      </c>
      <c r="E26" s="99">
        <f>IF('2. Dipendenti'!A20="","",'2. Dipendenti'!H20)</f>
        <v/>
      </c>
      <c r="F26" s="99">
        <f>IF('2. Dipendenti'!A20="","",'2. Dipendenti'!I20)</f>
        <v/>
      </c>
      <c r="G26" s="99">
        <f>IF('2. Dipendenti'!A20="","",'2. Dipendenti'!J20)</f>
        <v/>
      </c>
      <c r="H26" s="100">
        <f>IFERROR(IF('2. Dipendenti'!A20="","",('2. Dipendenti'!H20+'2. Dipendenti'!I20)/'2. Dipendenti'!G20),"")</f>
        <v/>
      </c>
    </row>
    <row r="27" ht="19.5" customHeight="1" s="55">
      <c r="B27" s="93">
        <f>IF('2. Dipendenti'!A21="","",'2. Dipendenti'!A21)</f>
        <v/>
      </c>
      <c r="C27" s="94">
        <f>IF('2. Dipendenti'!A21="","",'2. Dipendenti'!D21&amp;" giorni/settimana")</f>
        <v/>
      </c>
      <c r="D27" s="95">
        <f>IF('2. Dipendenti'!A21="","",'2. Dipendenti'!G21)</f>
        <v/>
      </c>
      <c r="E27" s="95">
        <f>IF('2. Dipendenti'!A21="","",'2. Dipendenti'!H21)</f>
        <v/>
      </c>
      <c r="F27" s="95">
        <f>IF('2. Dipendenti'!A21="","",'2. Dipendenti'!I21)</f>
        <v/>
      </c>
      <c r="G27" s="95">
        <f>IF('2. Dipendenti'!A21="","",'2. Dipendenti'!J21)</f>
        <v/>
      </c>
      <c r="H27" s="96">
        <f>IFERROR(IF('2. Dipendenti'!A21="","",('2. Dipendenti'!H21+'2. Dipendenti'!I21)/'2. Dipendenti'!G21),"")</f>
        <v/>
      </c>
    </row>
    <row r="28" ht="19.5" customHeight="1" s="55">
      <c r="B28" s="97">
        <f>IF('2. Dipendenti'!A22="","",'2. Dipendenti'!A22)</f>
        <v/>
      </c>
      <c r="C28" s="98">
        <f>IF('2. Dipendenti'!A22="","",'2. Dipendenti'!D22&amp;" giorni/settimana")</f>
        <v/>
      </c>
      <c r="D28" s="99">
        <f>IF('2. Dipendenti'!A22="","",'2. Dipendenti'!G22)</f>
        <v/>
      </c>
      <c r="E28" s="99">
        <f>IF('2. Dipendenti'!A22="","",'2. Dipendenti'!H22)</f>
        <v/>
      </c>
      <c r="F28" s="99">
        <f>IF('2. Dipendenti'!A22="","",'2. Dipendenti'!I22)</f>
        <v/>
      </c>
      <c r="G28" s="99">
        <f>IF('2. Dipendenti'!A22="","",'2. Dipendenti'!J22)</f>
        <v/>
      </c>
      <c r="H28" s="100">
        <f>IFERROR(IF('2. Dipendenti'!A22="","",('2. Dipendenti'!H22+'2. Dipendenti'!I22)/'2. Dipendenti'!G22),"")</f>
        <v/>
      </c>
    </row>
    <row r="29" ht="19.5" customHeight="1" s="55">
      <c r="B29" s="93">
        <f>IF('2. Dipendenti'!A23="","",'2. Dipendenti'!A23)</f>
        <v/>
      </c>
      <c r="C29" s="94">
        <f>IF('2. Dipendenti'!A23="","",'2. Dipendenti'!D23&amp;" giorni/settimana")</f>
        <v/>
      </c>
      <c r="D29" s="95">
        <f>IF('2. Dipendenti'!A23="","",'2. Dipendenti'!G23)</f>
        <v/>
      </c>
      <c r="E29" s="95">
        <f>IF('2. Dipendenti'!A23="","",'2. Dipendenti'!H23)</f>
        <v/>
      </c>
      <c r="F29" s="95">
        <f>IF('2. Dipendenti'!A23="","",'2. Dipendenti'!I23)</f>
        <v/>
      </c>
      <c r="G29" s="95">
        <f>IF('2. Dipendenti'!A23="","",'2. Dipendenti'!J23)</f>
        <v/>
      </c>
      <c r="H29" s="96">
        <f>IFERROR(IF('2. Dipendenti'!A23="","",('2. Dipendenti'!H23+'2. Dipendenti'!I23)/'2. Dipendenti'!G23),"")</f>
        <v/>
      </c>
    </row>
    <row r="30" ht="19.5" customHeight="1" s="55">
      <c r="B30" s="97">
        <f>IF('2. Dipendenti'!A24="","",'2. Dipendenti'!A24)</f>
        <v/>
      </c>
      <c r="C30" s="98">
        <f>IF('2. Dipendenti'!A24="","",'2. Dipendenti'!D24&amp;" giorni/settimana")</f>
        <v/>
      </c>
      <c r="D30" s="99">
        <f>IF('2. Dipendenti'!A24="","",'2. Dipendenti'!G24)</f>
        <v/>
      </c>
      <c r="E30" s="99">
        <f>IF('2. Dipendenti'!A24="","",'2. Dipendenti'!H24)</f>
        <v/>
      </c>
      <c r="F30" s="99">
        <f>IF('2. Dipendenti'!A24="","",'2. Dipendenti'!I24)</f>
        <v/>
      </c>
      <c r="G30" s="99">
        <f>IF('2. Dipendenti'!A24="","",'2. Dipendenti'!J24)</f>
        <v/>
      </c>
      <c r="H30" s="100">
        <f>IFERROR(IF('2. Dipendenti'!A24="","",('2. Dipendenti'!H24+'2. Dipendenti'!I24)/'2. Dipendenti'!G24),"")</f>
        <v/>
      </c>
    </row>
    <row r="31" ht="19.5" customHeight="1" s="55">
      <c r="B31" s="93">
        <f>IF('2. Dipendenti'!A25="","",'2. Dipendenti'!A25)</f>
        <v/>
      </c>
      <c r="C31" s="94">
        <f>IF('2. Dipendenti'!A25="","",'2. Dipendenti'!D25&amp;" giorni/settimana")</f>
        <v/>
      </c>
      <c r="D31" s="95">
        <f>IF('2. Dipendenti'!A25="","",'2. Dipendenti'!G25)</f>
        <v/>
      </c>
      <c r="E31" s="95">
        <f>IF('2. Dipendenti'!A25="","",'2. Dipendenti'!H25)</f>
        <v/>
      </c>
      <c r="F31" s="95">
        <f>IF('2. Dipendenti'!A25="","",'2. Dipendenti'!I25)</f>
        <v/>
      </c>
      <c r="G31" s="95">
        <f>IF('2. Dipendenti'!A25="","",'2. Dipendenti'!J25)</f>
        <v/>
      </c>
      <c r="H31" s="96">
        <f>IFERROR(IF('2. Dipendenti'!A25="","",('2. Dipendenti'!H25+'2. Dipendenti'!I25)/'2. Dipendenti'!G25),"")</f>
        <v/>
      </c>
    </row>
    <row r="32" ht="19.5" customHeight="1" s="55">
      <c r="B32" s="97">
        <f>IF('2. Dipendenti'!A26="","",'2. Dipendenti'!A26)</f>
        <v/>
      </c>
      <c r="C32" s="98">
        <f>IF('2. Dipendenti'!A26="","",'2. Dipendenti'!D26&amp;" giorni/settimana")</f>
        <v/>
      </c>
      <c r="D32" s="99">
        <f>IF('2. Dipendenti'!A26="","",'2. Dipendenti'!G26)</f>
        <v/>
      </c>
      <c r="E32" s="99">
        <f>IF('2. Dipendenti'!A26="","",'2. Dipendenti'!H26)</f>
        <v/>
      </c>
      <c r="F32" s="99">
        <f>IF('2. Dipendenti'!A26="","",'2. Dipendenti'!I26)</f>
        <v/>
      </c>
      <c r="G32" s="99">
        <f>IF('2. Dipendenti'!A26="","",'2. Dipendenti'!J26)</f>
        <v/>
      </c>
      <c r="H32" s="100">
        <f>IFERROR(IF('2. Dipendenti'!A26="","",('2. Dipendenti'!H26+'2. Dipendenti'!I26)/'2. Dipendenti'!G26),"")</f>
        <v/>
      </c>
    </row>
    <row r="33" ht="19.5" customHeight="1" s="55">
      <c r="B33" s="93">
        <f>IF('2. Dipendenti'!A27="","",'2. Dipendenti'!A27)</f>
        <v/>
      </c>
      <c r="C33" s="94">
        <f>IF('2. Dipendenti'!A27="","",'2. Dipendenti'!D27&amp;" giorni/settimana")</f>
        <v/>
      </c>
      <c r="D33" s="95">
        <f>IF('2. Dipendenti'!A27="","",'2. Dipendenti'!G27)</f>
        <v/>
      </c>
      <c r="E33" s="95">
        <f>IF('2. Dipendenti'!A27="","",'2. Dipendenti'!H27)</f>
        <v/>
      </c>
      <c r="F33" s="95">
        <f>IF('2. Dipendenti'!A27="","",'2. Dipendenti'!I27)</f>
        <v/>
      </c>
      <c r="G33" s="95">
        <f>IF('2. Dipendenti'!A27="","",'2. Dipendenti'!J27)</f>
        <v/>
      </c>
      <c r="H33" s="96">
        <f>IFERROR(IF('2. Dipendenti'!A27="","",('2. Dipendenti'!H27+'2. Dipendenti'!I27)/'2. Dipendenti'!G27),"")</f>
        <v/>
      </c>
    </row>
    <row r="34" ht="19.5" customHeight="1" s="55">
      <c r="B34" s="97">
        <f>IF('2. Dipendenti'!A28="","",'2. Dipendenti'!A28)</f>
        <v/>
      </c>
      <c r="C34" s="98">
        <f>IF('2. Dipendenti'!A28="","",'2. Dipendenti'!D28&amp;" giorni/settimana")</f>
        <v/>
      </c>
      <c r="D34" s="99">
        <f>IF('2. Dipendenti'!A28="","",'2. Dipendenti'!G28)</f>
        <v/>
      </c>
      <c r="E34" s="99">
        <f>IF('2. Dipendenti'!A28="","",'2. Dipendenti'!H28)</f>
        <v/>
      </c>
      <c r="F34" s="99">
        <f>IF('2. Dipendenti'!A28="","",'2. Dipendenti'!I28)</f>
        <v/>
      </c>
      <c r="G34" s="99">
        <f>IF('2. Dipendenti'!A28="","",'2. Dipendenti'!J28)</f>
        <v/>
      </c>
      <c r="H34" s="100">
        <f>IFERROR(IF('2. Dipendenti'!A28="","",('2. Dipendenti'!H28+'2. Dipendenti'!I28)/'2. Dipendenti'!G28),"")</f>
        <v/>
      </c>
    </row>
    <row r="35" ht="19.5" customHeight="1" s="55">
      <c r="B35" s="93">
        <f>IF('2. Dipendenti'!A29="","",'2. Dipendenti'!A29)</f>
        <v/>
      </c>
      <c r="C35" s="94">
        <f>IF('2. Dipendenti'!A29="","",'2. Dipendenti'!D29&amp;" giorni/settimana")</f>
        <v/>
      </c>
      <c r="D35" s="95">
        <f>IF('2. Dipendenti'!A29="","",'2. Dipendenti'!G29)</f>
        <v/>
      </c>
      <c r="E35" s="95">
        <f>IF('2. Dipendenti'!A29="","",'2. Dipendenti'!H29)</f>
        <v/>
      </c>
      <c r="F35" s="95">
        <f>IF('2. Dipendenti'!A29="","",'2. Dipendenti'!I29)</f>
        <v/>
      </c>
      <c r="G35" s="95">
        <f>IF('2. Dipendenti'!A29="","",'2. Dipendenti'!J29)</f>
        <v/>
      </c>
      <c r="H35" s="96">
        <f>IFERROR(IF('2. Dipendenti'!A29="","",('2. Dipendenti'!H29+'2. Dipendenti'!I29)/'2. Dipendenti'!G29),"")</f>
        <v/>
      </c>
    </row>
    <row r="36" ht="19.5" customHeight="1" s="55">
      <c r="B36" s="97">
        <f>IF('2. Dipendenti'!A30="","",'2. Dipendenti'!A30)</f>
        <v/>
      </c>
      <c r="C36" s="98">
        <f>IF('2. Dipendenti'!A30="","",'2. Dipendenti'!D30&amp;" giorni/settimana")</f>
        <v/>
      </c>
      <c r="D36" s="99">
        <f>IF('2. Dipendenti'!A30="","",'2. Dipendenti'!G30)</f>
        <v/>
      </c>
      <c r="E36" s="99">
        <f>IF('2. Dipendenti'!A30="","",'2. Dipendenti'!H30)</f>
        <v/>
      </c>
      <c r="F36" s="99">
        <f>IF('2. Dipendenti'!A30="","",'2. Dipendenti'!I30)</f>
        <v/>
      </c>
      <c r="G36" s="99">
        <f>IF('2. Dipendenti'!A30="","",'2. Dipendenti'!J30)</f>
        <v/>
      </c>
      <c r="H36" s="100">
        <f>IFERROR(IF('2. Dipendenti'!A30="","",('2. Dipendenti'!H30+'2. Dipendenti'!I30)/'2. Dipendenti'!G30),"")</f>
        <v/>
      </c>
    </row>
    <row r="37" ht="19.5" customHeight="1" s="55">
      <c r="B37" s="93">
        <f>IF('2. Dipendenti'!A31="","",'2. Dipendenti'!A31)</f>
        <v/>
      </c>
      <c r="C37" s="94">
        <f>IF('2. Dipendenti'!A31="","",'2. Dipendenti'!D31&amp;" giorni/settimana")</f>
        <v/>
      </c>
      <c r="D37" s="95">
        <f>IF('2. Dipendenti'!A31="","",'2. Dipendenti'!G31)</f>
        <v/>
      </c>
      <c r="E37" s="95">
        <f>IF('2. Dipendenti'!A31="","",'2. Dipendenti'!H31)</f>
        <v/>
      </c>
      <c r="F37" s="95">
        <f>IF('2. Dipendenti'!A31="","",'2. Dipendenti'!I31)</f>
        <v/>
      </c>
      <c r="G37" s="95">
        <f>IF('2. Dipendenti'!A31="","",'2. Dipendenti'!J31)</f>
        <v/>
      </c>
      <c r="H37" s="96">
        <f>IFERROR(IF('2. Dipendenti'!A31="","",('2. Dipendenti'!H31+'2. Dipendenti'!I31)/'2. Dipendenti'!G31),"")</f>
        <v/>
      </c>
    </row>
    <row r="38" ht="19.5" customHeight="1" s="55">
      <c r="B38" s="97">
        <f>IF('2. Dipendenti'!A32="","",'2. Dipendenti'!A32)</f>
        <v/>
      </c>
      <c r="C38" s="98">
        <f>IF('2. Dipendenti'!A32="","",'2. Dipendenti'!D32&amp;" giorni/settimana")</f>
        <v/>
      </c>
      <c r="D38" s="99">
        <f>IF('2. Dipendenti'!A32="","",'2. Dipendenti'!G32)</f>
        <v/>
      </c>
      <c r="E38" s="99">
        <f>IF('2. Dipendenti'!A32="","",'2. Dipendenti'!H32)</f>
        <v/>
      </c>
      <c r="F38" s="99">
        <f>IF('2. Dipendenti'!A32="","",'2. Dipendenti'!I32)</f>
        <v/>
      </c>
      <c r="G38" s="99">
        <f>IF('2. Dipendenti'!A32="","",'2. Dipendenti'!J32)</f>
        <v/>
      </c>
      <c r="H38" s="100">
        <f>IFERROR(IF('2. Dipendenti'!A32="","",('2. Dipendenti'!H32+'2. Dipendenti'!I32)/'2. Dipendenti'!G32),"")</f>
        <v/>
      </c>
    </row>
    <row r="39" ht="19.5" customHeight="1" s="55">
      <c r="B39" s="93">
        <f>IF('2. Dipendenti'!A33="","",'2. Dipendenti'!A33)</f>
        <v/>
      </c>
      <c r="C39" s="94">
        <f>IF('2. Dipendenti'!A33="","",'2. Dipendenti'!D33&amp;" giorni/settimana")</f>
        <v/>
      </c>
      <c r="D39" s="95">
        <f>IF('2. Dipendenti'!A33="","",'2. Dipendenti'!G33)</f>
        <v/>
      </c>
      <c r="E39" s="95">
        <f>IF('2. Dipendenti'!A33="","",'2. Dipendenti'!H33)</f>
        <v/>
      </c>
      <c r="F39" s="95">
        <f>IF('2. Dipendenti'!A33="","",'2. Dipendenti'!I33)</f>
        <v/>
      </c>
      <c r="G39" s="95">
        <f>IF('2. Dipendenti'!A33="","",'2. Dipendenti'!J33)</f>
        <v/>
      </c>
      <c r="H39" s="96">
        <f>IFERROR(IF('2. Dipendenti'!A33="","",('2. Dipendenti'!H33+'2. Dipendenti'!I33)/'2. Dipendenti'!G33),"")</f>
        <v/>
      </c>
    </row>
    <row r="40" ht="19.5" customHeight="1" s="55">
      <c r="B40" s="97">
        <f>IF('2. Dipendenti'!A34="","",'2. Dipendenti'!A34)</f>
        <v/>
      </c>
      <c r="C40" s="98">
        <f>IF('2. Dipendenti'!A34="","",'2. Dipendenti'!D34&amp;" giorni/settimana")</f>
        <v/>
      </c>
      <c r="D40" s="99">
        <f>IF('2. Dipendenti'!A34="","",'2. Dipendenti'!G34)</f>
        <v/>
      </c>
      <c r="E40" s="99">
        <f>IF('2. Dipendenti'!A34="","",'2. Dipendenti'!H34)</f>
        <v/>
      </c>
      <c r="F40" s="99">
        <f>IF('2. Dipendenti'!A34="","",'2. Dipendenti'!I34)</f>
        <v/>
      </c>
      <c r="G40" s="99">
        <f>IF('2. Dipendenti'!A34="","",'2. Dipendenti'!J34)</f>
        <v/>
      </c>
      <c r="H40" s="100">
        <f>IFERROR(IF('2. Dipendenti'!A34="","",('2. Dipendenti'!H34+'2. Dipendenti'!I34)/'2. Dipendenti'!G34),"")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Calendario annuale</t>
        </is>
      </c>
    </row>
    <row r="2" ht="15" customHeight="1" s="55">
      <c r="A2" s="64" t="inlineStr">
        <is>
          <t>Ogni cella mostra i giorni lavorativi di assenza in quella settimana. Le celle si colorano di blu quando ci sono ferie. Passa il mouse sui numeri di settimana per vedere la data.</t>
        </is>
      </c>
    </row>
    <row r="3" ht="18" customHeight="1" s="55">
      <c r="A3" s="101" t="inlineStr">
        <is>
          <t>Mese →</t>
        </is>
      </c>
      <c r="B3" s="102" t="inlineStr">
        <is>
          <t>Gen</t>
        </is>
      </c>
      <c r="F3" s="102" t="inlineStr">
        <is>
          <t>Feb</t>
        </is>
      </c>
      <c r="J3" s="102" t="inlineStr">
        <is>
          <t>Mar</t>
        </is>
      </c>
      <c r="N3" s="102" t="inlineStr">
        <is>
          <t>Apr</t>
        </is>
      </c>
      <c r="S3" s="102" t="inlineStr">
        <is>
          <t>Mag</t>
        </is>
      </c>
      <c r="W3" s="102" t="inlineStr">
        <is>
          <t>Giu</t>
        </is>
      </c>
      <c r="AA3" s="102" t="inlineStr">
        <is>
          <t>Lug</t>
        </is>
      </c>
      <c r="AF3" s="102" t="inlineStr">
        <is>
          <t>Ago</t>
        </is>
      </c>
      <c r="AJ3" s="102" t="inlineStr">
        <is>
          <t>Set</t>
        </is>
      </c>
      <c r="AO3" s="102" t="inlineStr">
        <is>
          <t>Ott</t>
        </is>
      </c>
      <c r="AS3" s="102" t="inlineStr">
        <is>
          <t>Nov</t>
        </is>
      </c>
      <c r="AW3" s="102" t="inlineStr">
        <is>
          <t>Dic</t>
        </is>
      </c>
    </row>
    <row r="4" ht="15" customHeight="1" s="55">
      <c r="A4" s="103" t="inlineStr">
        <is>
          <t>Settimana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Dipendenti'!A5="","",'2. Dipendenti'!A5)</f>
        <v/>
      </c>
      <c r="B5" s="106">
        <f>IF($A5="","",COUNTIFS('3. Registro ferie'!$A$5:$A$200,$A5,'3. Registro ferie'!$F$5:$F$200,"Approvato",'3. Registro ferie'!$C$5:$C$200,"&lt;="&amp;('1. Impostazioni'!$C$9+(1-1)*7+6),'3. Registro ferie'!$D$5:$D$200,"&gt;="&amp;('1. Impostazioni'!$C$9+(1-1)*7)))</f>
        <v/>
      </c>
      <c r="C5" s="106">
        <f>IF($A5="","",COUNTIFS('3. Registro ferie'!$A$5:$A$200,$A5,'3. Registro ferie'!$F$5:$F$200,"Approvato",'3. Registro ferie'!$C$5:$C$200,"&lt;="&amp;('1. Impostazioni'!$C$9+(2-1)*7+6),'3. Registro ferie'!$D$5:$D$200,"&gt;="&amp;('1. Impostazioni'!$C$9+(2-1)*7)))</f>
        <v/>
      </c>
      <c r="D5" s="106">
        <f>IF($A5="","",COUNTIFS('3. Registro ferie'!$A$5:$A$200,$A5,'3. Registro ferie'!$F$5:$F$200,"Approvato",'3. Registro ferie'!$C$5:$C$200,"&lt;="&amp;('1. Impostazioni'!$C$9+(3-1)*7+6),'3. Registro ferie'!$D$5:$D$200,"&gt;="&amp;('1. Impostazioni'!$C$9+(3-1)*7)))</f>
        <v/>
      </c>
      <c r="E5" s="106">
        <f>IF($A5="","",COUNTIFS('3. Registro ferie'!$A$5:$A$200,$A5,'3. Registro ferie'!$F$5:$F$200,"Approvato",'3. Registro ferie'!$C$5:$C$200,"&lt;="&amp;('1. Impostazioni'!$C$9+(4-1)*7+6),'3. Registro ferie'!$D$5:$D$200,"&gt;="&amp;('1. Impostazioni'!$C$9+(4-1)*7)))</f>
        <v/>
      </c>
      <c r="F5" s="106">
        <f>IF($A5="","",COUNTIFS('3. Registro ferie'!$A$5:$A$200,$A5,'3. Registro ferie'!$F$5:$F$200,"Approvato",'3. Registro ferie'!$C$5:$C$200,"&lt;="&amp;('1. Impostazioni'!$C$9+(5-1)*7+6),'3. Registro ferie'!$D$5:$D$200,"&gt;="&amp;('1. Impostazioni'!$C$9+(5-1)*7)))</f>
        <v/>
      </c>
      <c r="G5" s="106">
        <f>IF($A5="","",COUNTIFS('3. Registro ferie'!$A$5:$A$200,$A5,'3. Registro ferie'!$F$5:$F$200,"Approvato",'3. Registro ferie'!$C$5:$C$200,"&lt;="&amp;('1. Impostazioni'!$C$9+(6-1)*7+6),'3. Registro ferie'!$D$5:$D$200,"&gt;="&amp;('1. Impostazioni'!$C$9+(6-1)*7)))</f>
        <v/>
      </c>
      <c r="H5" s="106">
        <f>IF($A5="","",COUNTIFS('3. Registro ferie'!$A$5:$A$200,$A5,'3. Registro ferie'!$F$5:$F$200,"Approvato",'3. Registro ferie'!$C$5:$C$200,"&lt;="&amp;('1. Impostazioni'!$C$9+(7-1)*7+6),'3. Registro ferie'!$D$5:$D$200,"&gt;="&amp;('1. Impostazioni'!$C$9+(7-1)*7)))</f>
        <v/>
      </c>
      <c r="I5" s="106">
        <f>IF($A5="","",COUNTIFS('3. Registro ferie'!$A$5:$A$200,$A5,'3. Registro ferie'!$F$5:$F$200,"Approvato",'3. Registro ferie'!$C$5:$C$200,"&lt;="&amp;('1. Impostazioni'!$C$9+(8-1)*7+6),'3. Registro ferie'!$D$5:$D$200,"&gt;="&amp;('1. Impostazioni'!$C$9+(8-1)*7)))</f>
        <v/>
      </c>
      <c r="J5" s="106">
        <f>IF($A5="","",COUNTIFS('3. Registro ferie'!$A$5:$A$200,$A5,'3. Registro ferie'!$F$5:$F$200,"Approvato",'3. Registro ferie'!$C$5:$C$200,"&lt;="&amp;('1. Impostazioni'!$C$9+(9-1)*7+6),'3. Registro ferie'!$D$5:$D$200,"&gt;="&amp;('1. Impostazioni'!$C$9+(9-1)*7)))</f>
        <v/>
      </c>
      <c r="K5" s="106">
        <f>IF($A5="","",COUNTIFS('3. Registro ferie'!$A$5:$A$200,$A5,'3. Registro ferie'!$F$5:$F$200,"Approvato",'3. Registro ferie'!$C$5:$C$200,"&lt;="&amp;('1. Impostazioni'!$C$9+(10-1)*7+6),'3. Registro ferie'!$D$5:$D$200,"&gt;="&amp;('1. Impostazioni'!$C$9+(10-1)*7)))</f>
        <v/>
      </c>
      <c r="L5" s="106">
        <f>IF($A5="","",COUNTIFS('3. Registro ferie'!$A$5:$A$200,$A5,'3. Registro ferie'!$F$5:$F$200,"Approvato",'3. Registro ferie'!$C$5:$C$200,"&lt;="&amp;('1. Impostazioni'!$C$9+(11-1)*7+6),'3. Registro ferie'!$D$5:$D$200,"&gt;="&amp;('1. Impostazioni'!$C$9+(11-1)*7)))</f>
        <v/>
      </c>
      <c r="M5" s="106">
        <f>IF($A5="","",COUNTIFS('3. Registro ferie'!$A$5:$A$200,$A5,'3. Registro ferie'!$F$5:$F$200,"Approvato",'3. Registro ferie'!$C$5:$C$200,"&lt;="&amp;('1. Impostazioni'!$C$9+(12-1)*7+6),'3. Registro ferie'!$D$5:$D$200,"&gt;="&amp;('1. Impostazioni'!$C$9+(12-1)*7)))</f>
        <v/>
      </c>
      <c r="N5" s="106">
        <f>IF($A5="","",COUNTIFS('3. Registro ferie'!$A$5:$A$200,$A5,'3. Registro ferie'!$F$5:$F$200,"Approvato",'3. Registro ferie'!$C$5:$C$200,"&lt;="&amp;('1. Impostazioni'!$C$9+(13-1)*7+6),'3. Registro ferie'!$D$5:$D$200,"&gt;="&amp;('1. Impostazioni'!$C$9+(13-1)*7)))</f>
        <v/>
      </c>
      <c r="O5" s="106">
        <f>IF($A5="","",COUNTIFS('3. Registro ferie'!$A$5:$A$200,$A5,'3. Registro ferie'!$F$5:$F$200,"Approvato",'3. Registro ferie'!$C$5:$C$200,"&lt;="&amp;('1. Impostazioni'!$C$9+(14-1)*7+6),'3. Registro ferie'!$D$5:$D$200,"&gt;="&amp;('1. Impostazioni'!$C$9+(14-1)*7)))</f>
        <v/>
      </c>
      <c r="P5" s="106">
        <f>IF($A5="","",COUNTIFS('3. Registro ferie'!$A$5:$A$200,$A5,'3. Registro ferie'!$F$5:$F$200,"Approvato",'3. Registro ferie'!$C$5:$C$200,"&lt;="&amp;('1. Impostazioni'!$C$9+(15-1)*7+6),'3. Registro ferie'!$D$5:$D$200,"&gt;="&amp;('1. Impostazioni'!$C$9+(15-1)*7)))</f>
        <v/>
      </c>
      <c r="Q5" s="106">
        <f>IF($A5="","",COUNTIFS('3. Registro ferie'!$A$5:$A$200,$A5,'3. Registro ferie'!$F$5:$F$200,"Approvato",'3. Registro ferie'!$C$5:$C$200,"&lt;="&amp;('1. Impostazioni'!$C$9+(16-1)*7+6),'3. Registro ferie'!$D$5:$D$200,"&gt;="&amp;('1. Impostazioni'!$C$9+(16-1)*7)))</f>
        <v/>
      </c>
      <c r="R5" s="106">
        <f>IF($A5="","",COUNTIFS('3. Registro ferie'!$A$5:$A$200,$A5,'3. Registro ferie'!$F$5:$F$200,"Approvato",'3. Registro ferie'!$C$5:$C$200,"&lt;="&amp;('1. Impostazioni'!$C$9+(17-1)*7+6),'3. Registro ferie'!$D$5:$D$200,"&gt;="&amp;('1. Impostazioni'!$C$9+(17-1)*7)))</f>
        <v/>
      </c>
      <c r="S5" s="106">
        <f>IF($A5="","",COUNTIFS('3. Registro ferie'!$A$5:$A$200,$A5,'3. Registro ferie'!$F$5:$F$200,"Approvato",'3. Registro ferie'!$C$5:$C$200,"&lt;="&amp;('1. Impostazioni'!$C$9+(18-1)*7+6),'3. Registro ferie'!$D$5:$D$200,"&gt;="&amp;('1. Impostazioni'!$C$9+(18-1)*7)))</f>
        <v/>
      </c>
      <c r="T5" s="106">
        <f>IF($A5="","",COUNTIFS('3. Registro ferie'!$A$5:$A$200,$A5,'3. Registro ferie'!$F$5:$F$200,"Approvato",'3. Registro ferie'!$C$5:$C$200,"&lt;="&amp;('1. Impostazioni'!$C$9+(19-1)*7+6),'3. Registro ferie'!$D$5:$D$200,"&gt;="&amp;('1. Impostazioni'!$C$9+(19-1)*7)))</f>
        <v/>
      </c>
      <c r="U5" s="106">
        <f>IF($A5="","",COUNTIFS('3. Registro ferie'!$A$5:$A$200,$A5,'3. Registro ferie'!$F$5:$F$200,"Approvato",'3. Registro ferie'!$C$5:$C$200,"&lt;="&amp;('1. Impostazioni'!$C$9+(20-1)*7+6),'3. Registro ferie'!$D$5:$D$200,"&gt;="&amp;('1. Impostazioni'!$C$9+(20-1)*7)))</f>
        <v/>
      </c>
      <c r="V5" s="106">
        <f>IF($A5="","",COUNTIFS('3. Registro ferie'!$A$5:$A$200,$A5,'3. Registro ferie'!$F$5:$F$200,"Approvato",'3. Registro ferie'!$C$5:$C$200,"&lt;="&amp;('1. Impostazioni'!$C$9+(21-1)*7+6),'3. Registro ferie'!$D$5:$D$200,"&gt;="&amp;('1. Impostazioni'!$C$9+(21-1)*7)))</f>
        <v/>
      </c>
      <c r="W5" s="106">
        <f>IF($A5="","",COUNTIFS('3. Registro ferie'!$A$5:$A$200,$A5,'3. Registro ferie'!$F$5:$F$200,"Approvato",'3. Registro ferie'!$C$5:$C$200,"&lt;="&amp;('1. Impostazioni'!$C$9+(22-1)*7+6),'3. Registro ferie'!$D$5:$D$200,"&gt;="&amp;('1. Impostazioni'!$C$9+(22-1)*7)))</f>
        <v/>
      </c>
      <c r="X5" s="106">
        <f>IF($A5="","",COUNTIFS('3. Registro ferie'!$A$5:$A$200,$A5,'3. Registro ferie'!$F$5:$F$200,"Approvato",'3. Registro ferie'!$C$5:$C$200,"&lt;="&amp;('1. Impostazioni'!$C$9+(23-1)*7+6),'3. Registro ferie'!$D$5:$D$200,"&gt;="&amp;('1. Impostazioni'!$C$9+(23-1)*7)))</f>
        <v/>
      </c>
      <c r="Y5" s="106">
        <f>IF($A5="","",COUNTIFS('3. Registro ferie'!$A$5:$A$200,$A5,'3. Registro ferie'!$F$5:$F$200,"Approvato",'3. Registro ferie'!$C$5:$C$200,"&lt;="&amp;('1. Impostazioni'!$C$9+(24-1)*7+6),'3. Registro ferie'!$D$5:$D$200,"&gt;="&amp;('1. Impostazioni'!$C$9+(24-1)*7)))</f>
        <v/>
      </c>
      <c r="Z5" s="106">
        <f>IF($A5="","",COUNTIFS('3. Registro ferie'!$A$5:$A$200,$A5,'3. Registro ferie'!$F$5:$F$200,"Approvato",'3. Registro ferie'!$C$5:$C$200,"&lt;="&amp;('1. Impostazioni'!$C$9+(25-1)*7+6),'3. Registro ferie'!$D$5:$D$200,"&gt;="&amp;('1. Impostazioni'!$C$9+(25-1)*7)))</f>
        <v/>
      </c>
      <c r="AA5" s="106">
        <f>IF($A5="","",COUNTIFS('3. Registro ferie'!$A$5:$A$200,$A5,'3. Registro ferie'!$F$5:$F$200,"Approvato",'3. Registro ferie'!$C$5:$C$200,"&lt;="&amp;('1. Impostazioni'!$C$9+(26-1)*7+6),'3. Registro ferie'!$D$5:$D$200,"&gt;="&amp;('1. Impostazioni'!$C$9+(26-1)*7)))</f>
        <v/>
      </c>
      <c r="AB5" s="106">
        <f>IF($A5="","",COUNTIFS('3. Registro ferie'!$A$5:$A$200,$A5,'3. Registro ferie'!$F$5:$F$200,"Approvato",'3. Registro ferie'!$C$5:$C$200,"&lt;="&amp;('1. Impostazioni'!$C$9+(27-1)*7+6),'3. Registro ferie'!$D$5:$D$200,"&gt;="&amp;('1. Impostazioni'!$C$9+(27-1)*7)))</f>
        <v/>
      </c>
      <c r="AC5" s="106">
        <f>IF($A5="","",COUNTIFS('3. Registro ferie'!$A$5:$A$200,$A5,'3. Registro ferie'!$F$5:$F$200,"Approvato",'3. Registro ferie'!$C$5:$C$200,"&lt;="&amp;('1. Impostazioni'!$C$9+(28-1)*7+6),'3. Registro ferie'!$D$5:$D$200,"&gt;="&amp;('1. Impostazioni'!$C$9+(28-1)*7)))</f>
        <v/>
      </c>
      <c r="AD5" s="106">
        <f>IF($A5="","",COUNTIFS('3. Registro ferie'!$A$5:$A$200,$A5,'3. Registro ferie'!$F$5:$F$200,"Approvato",'3. Registro ferie'!$C$5:$C$200,"&lt;="&amp;('1. Impostazioni'!$C$9+(29-1)*7+6),'3. Registro ferie'!$D$5:$D$200,"&gt;="&amp;('1. Impostazioni'!$C$9+(29-1)*7)))</f>
        <v/>
      </c>
      <c r="AE5" s="106">
        <f>IF($A5="","",COUNTIFS('3. Registro ferie'!$A$5:$A$200,$A5,'3. Registro ferie'!$F$5:$F$200,"Approvato",'3. Registro ferie'!$C$5:$C$200,"&lt;="&amp;('1. Impostazioni'!$C$9+(30-1)*7+6),'3. Registro ferie'!$D$5:$D$200,"&gt;="&amp;('1. Impostazioni'!$C$9+(30-1)*7)))</f>
        <v/>
      </c>
      <c r="AF5" s="106">
        <f>IF($A5="","",COUNTIFS('3. Registro ferie'!$A$5:$A$200,$A5,'3. Registro ferie'!$F$5:$F$200,"Approvato",'3. Registro ferie'!$C$5:$C$200,"&lt;="&amp;('1. Impostazioni'!$C$9+(31-1)*7+6),'3. Registro ferie'!$D$5:$D$200,"&gt;="&amp;('1. Impostazioni'!$C$9+(31-1)*7)))</f>
        <v/>
      </c>
      <c r="AG5" s="106">
        <f>IF($A5="","",COUNTIFS('3. Registro ferie'!$A$5:$A$200,$A5,'3. Registro ferie'!$F$5:$F$200,"Approvato",'3. Registro ferie'!$C$5:$C$200,"&lt;="&amp;('1. Impostazioni'!$C$9+(32-1)*7+6),'3. Registro ferie'!$D$5:$D$200,"&gt;="&amp;('1. Impostazioni'!$C$9+(32-1)*7)))</f>
        <v/>
      </c>
      <c r="AH5" s="106">
        <f>IF($A5="","",COUNTIFS('3. Registro ferie'!$A$5:$A$200,$A5,'3. Registro ferie'!$F$5:$F$200,"Approvato",'3. Registro ferie'!$C$5:$C$200,"&lt;="&amp;('1. Impostazioni'!$C$9+(33-1)*7+6),'3. Registro ferie'!$D$5:$D$200,"&gt;="&amp;('1. Impostazioni'!$C$9+(33-1)*7)))</f>
        <v/>
      </c>
      <c r="AI5" s="106">
        <f>IF($A5="","",COUNTIFS('3. Registro ferie'!$A$5:$A$200,$A5,'3. Registro ferie'!$F$5:$F$200,"Approvato",'3. Registro ferie'!$C$5:$C$200,"&lt;="&amp;('1. Impostazioni'!$C$9+(34-1)*7+6),'3. Registro ferie'!$D$5:$D$200,"&gt;="&amp;('1. Impostazioni'!$C$9+(34-1)*7)))</f>
        <v/>
      </c>
      <c r="AJ5" s="106">
        <f>IF($A5="","",COUNTIFS('3. Registro ferie'!$A$5:$A$200,$A5,'3. Registro ferie'!$F$5:$F$200,"Approvato",'3. Registro ferie'!$C$5:$C$200,"&lt;="&amp;('1. Impostazioni'!$C$9+(35-1)*7+6),'3. Registro ferie'!$D$5:$D$200,"&gt;="&amp;('1. Impostazioni'!$C$9+(35-1)*7)))</f>
        <v/>
      </c>
      <c r="AK5" s="106">
        <f>IF($A5="","",COUNTIFS('3. Registro ferie'!$A$5:$A$200,$A5,'3. Registro ferie'!$F$5:$F$200,"Approvato",'3. Registro ferie'!$C$5:$C$200,"&lt;="&amp;('1. Impostazioni'!$C$9+(36-1)*7+6),'3. Registro ferie'!$D$5:$D$200,"&gt;="&amp;('1. Impostazioni'!$C$9+(36-1)*7)))</f>
        <v/>
      </c>
      <c r="AL5" s="106">
        <f>IF($A5="","",COUNTIFS('3. Registro ferie'!$A$5:$A$200,$A5,'3. Registro ferie'!$F$5:$F$200,"Approvato",'3. Registro ferie'!$C$5:$C$200,"&lt;="&amp;('1. Impostazioni'!$C$9+(37-1)*7+6),'3. Registro ferie'!$D$5:$D$200,"&gt;="&amp;('1. Impostazioni'!$C$9+(37-1)*7)))</f>
        <v/>
      </c>
      <c r="AM5" s="106">
        <f>IF($A5="","",COUNTIFS('3. Registro ferie'!$A$5:$A$200,$A5,'3. Registro ferie'!$F$5:$F$200,"Approvato",'3. Registro ferie'!$C$5:$C$200,"&lt;="&amp;('1. Impostazioni'!$C$9+(38-1)*7+6),'3. Registro ferie'!$D$5:$D$200,"&gt;="&amp;('1. Impostazioni'!$C$9+(38-1)*7)))</f>
        <v/>
      </c>
      <c r="AN5" s="106">
        <f>IF($A5="","",COUNTIFS('3. Registro ferie'!$A$5:$A$200,$A5,'3. Registro ferie'!$F$5:$F$200,"Approvato",'3. Registro ferie'!$C$5:$C$200,"&lt;="&amp;('1. Impostazioni'!$C$9+(39-1)*7+6),'3. Registro ferie'!$D$5:$D$200,"&gt;="&amp;('1. Impostazioni'!$C$9+(39-1)*7)))</f>
        <v/>
      </c>
      <c r="AO5" s="106">
        <f>IF($A5="","",COUNTIFS('3. Registro ferie'!$A$5:$A$200,$A5,'3. Registro ferie'!$F$5:$F$200,"Approvato",'3. Registro ferie'!$C$5:$C$200,"&lt;="&amp;('1. Impostazioni'!$C$9+(40-1)*7+6),'3. Registro ferie'!$D$5:$D$200,"&gt;="&amp;('1. Impostazioni'!$C$9+(40-1)*7)))</f>
        <v/>
      </c>
      <c r="AP5" s="106">
        <f>IF($A5="","",COUNTIFS('3. Registro ferie'!$A$5:$A$200,$A5,'3. Registro ferie'!$F$5:$F$200,"Approvato",'3. Registro ferie'!$C$5:$C$200,"&lt;="&amp;('1. Impostazioni'!$C$9+(41-1)*7+6),'3. Registro ferie'!$D$5:$D$200,"&gt;="&amp;('1. Impostazioni'!$C$9+(41-1)*7)))</f>
        <v/>
      </c>
      <c r="AQ5" s="106">
        <f>IF($A5="","",COUNTIFS('3. Registro ferie'!$A$5:$A$200,$A5,'3. Registro ferie'!$F$5:$F$200,"Approvato",'3. Registro ferie'!$C$5:$C$200,"&lt;="&amp;('1. Impostazioni'!$C$9+(42-1)*7+6),'3. Registro ferie'!$D$5:$D$200,"&gt;="&amp;('1. Impostazioni'!$C$9+(42-1)*7)))</f>
        <v/>
      </c>
      <c r="AR5" s="106">
        <f>IF($A5="","",COUNTIFS('3. Registro ferie'!$A$5:$A$200,$A5,'3. Registro ferie'!$F$5:$F$200,"Approvato",'3. Registro ferie'!$C$5:$C$200,"&lt;="&amp;('1. Impostazioni'!$C$9+(43-1)*7+6),'3. Registro ferie'!$D$5:$D$200,"&gt;="&amp;('1. Impostazioni'!$C$9+(43-1)*7)))</f>
        <v/>
      </c>
      <c r="AS5" s="106">
        <f>IF($A5="","",COUNTIFS('3. Registro ferie'!$A$5:$A$200,$A5,'3. Registro ferie'!$F$5:$F$200,"Approvato",'3. Registro ferie'!$C$5:$C$200,"&lt;="&amp;('1. Impostazioni'!$C$9+(44-1)*7+6),'3. Registro ferie'!$D$5:$D$200,"&gt;="&amp;('1. Impostazioni'!$C$9+(44-1)*7)))</f>
        <v/>
      </c>
      <c r="AT5" s="106">
        <f>IF($A5="","",COUNTIFS('3. Registro ferie'!$A$5:$A$200,$A5,'3. Registro ferie'!$F$5:$F$200,"Approvato",'3. Registro ferie'!$C$5:$C$200,"&lt;="&amp;('1. Impostazioni'!$C$9+(45-1)*7+6),'3. Registro ferie'!$D$5:$D$200,"&gt;="&amp;('1. Impostazioni'!$C$9+(45-1)*7)))</f>
        <v/>
      </c>
      <c r="AU5" s="106">
        <f>IF($A5="","",COUNTIFS('3. Registro ferie'!$A$5:$A$200,$A5,'3. Registro ferie'!$F$5:$F$200,"Approvato",'3. Registro ferie'!$C$5:$C$200,"&lt;="&amp;('1. Impostazioni'!$C$9+(46-1)*7+6),'3. Registro ferie'!$D$5:$D$200,"&gt;="&amp;('1. Impostazioni'!$C$9+(46-1)*7)))</f>
        <v/>
      </c>
      <c r="AV5" s="106">
        <f>IF($A5="","",COUNTIFS('3. Registro ferie'!$A$5:$A$200,$A5,'3. Registro ferie'!$F$5:$F$200,"Approvato",'3. Registro ferie'!$C$5:$C$200,"&lt;="&amp;('1. Impostazioni'!$C$9+(47-1)*7+6),'3. Registro ferie'!$D$5:$D$200,"&gt;="&amp;('1. Impostazioni'!$C$9+(47-1)*7)))</f>
        <v/>
      </c>
      <c r="AW5" s="106">
        <f>IF($A5="","",COUNTIFS('3. Registro ferie'!$A$5:$A$200,$A5,'3. Registro ferie'!$F$5:$F$200,"Approvato",'3. Registro ferie'!$C$5:$C$200,"&lt;="&amp;('1. Impostazioni'!$C$9+(48-1)*7+6),'3. Registro ferie'!$D$5:$D$200,"&gt;="&amp;('1. Impostazioni'!$C$9+(48-1)*7)))</f>
        <v/>
      </c>
      <c r="AX5" s="106">
        <f>IF($A5="","",COUNTIFS('3. Registro ferie'!$A$5:$A$200,$A5,'3. Registro ferie'!$F$5:$F$200,"Approvato",'3. Registro ferie'!$C$5:$C$200,"&lt;="&amp;('1. Impostazioni'!$C$9+(49-1)*7+6),'3. Registro ferie'!$D$5:$D$200,"&gt;="&amp;('1. Impostazioni'!$C$9+(49-1)*7)))</f>
        <v/>
      </c>
      <c r="AY5" s="106">
        <f>IF($A5="","",COUNTIFS('3. Registro ferie'!$A$5:$A$200,$A5,'3. Registro ferie'!$F$5:$F$200,"Approvato",'3. Registro ferie'!$C$5:$C$200,"&lt;="&amp;('1. Impostazioni'!$C$9+(50-1)*7+6),'3. Registro ferie'!$D$5:$D$200,"&gt;="&amp;('1. Impostazioni'!$C$9+(50-1)*7)))</f>
        <v/>
      </c>
      <c r="AZ5" s="106">
        <f>IF($A5="","",COUNTIFS('3. Registro ferie'!$A$5:$A$200,$A5,'3. Registro ferie'!$F$5:$F$200,"Approvato",'3. Registro ferie'!$C$5:$C$200,"&lt;="&amp;('1. Impostazioni'!$C$9+(51-1)*7+6),'3. Registro ferie'!$D$5:$D$200,"&gt;="&amp;('1. Impostazioni'!$C$9+(51-1)*7)))</f>
        <v/>
      </c>
      <c r="BA5" s="106">
        <f>IF($A5="","",COUNTIFS('3. Registro ferie'!$A$5:$A$200,$A5,'3. Registro ferie'!$F$5:$F$200,"Approvato",'3. Registro ferie'!$C$5:$C$200,"&lt;="&amp;('1. Impostazioni'!$C$9+(52-1)*7+6),'3. Registro ferie'!$D$5:$D$200,"&gt;="&amp;('1. Impostazioni'!$C$9+(52-1)*7)))</f>
        <v/>
      </c>
    </row>
    <row r="6" ht="18" customHeight="1" s="55">
      <c r="A6" s="105">
        <f>IF('2. Dipendenti'!A6="","",'2. Dipendenti'!A6)</f>
        <v/>
      </c>
      <c r="B6" s="106">
        <f>IF($A6="","",COUNTIFS('3. Registro ferie'!$A$5:$A$200,$A6,'3. Registro ferie'!$F$5:$F$200,"Approvato",'3. Registro ferie'!$C$5:$C$200,"&lt;="&amp;('1. Impostazioni'!$C$9+(1-1)*7+6),'3. Registro ferie'!$D$5:$D$200,"&gt;="&amp;('1. Impostazioni'!$C$9+(1-1)*7)))</f>
        <v/>
      </c>
      <c r="C6" s="106">
        <f>IF($A6="","",COUNTIFS('3. Registro ferie'!$A$5:$A$200,$A6,'3. Registro ferie'!$F$5:$F$200,"Approvato",'3. Registro ferie'!$C$5:$C$200,"&lt;="&amp;('1. Impostazioni'!$C$9+(2-1)*7+6),'3. Registro ferie'!$D$5:$D$200,"&gt;="&amp;('1. Impostazioni'!$C$9+(2-1)*7)))</f>
        <v/>
      </c>
      <c r="D6" s="106">
        <f>IF($A6="","",COUNTIFS('3. Registro ferie'!$A$5:$A$200,$A6,'3. Registro ferie'!$F$5:$F$200,"Approvato",'3. Registro ferie'!$C$5:$C$200,"&lt;="&amp;('1. Impostazioni'!$C$9+(3-1)*7+6),'3. Registro ferie'!$D$5:$D$200,"&gt;="&amp;('1. Impostazioni'!$C$9+(3-1)*7)))</f>
        <v/>
      </c>
      <c r="E6" s="106">
        <f>IF($A6="","",COUNTIFS('3. Registro ferie'!$A$5:$A$200,$A6,'3. Registro ferie'!$F$5:$F$200,"Approvato",'3. Registro ferie'!$C$5:$C$200,"&lt;="&amp;('1. Impostazioni'!$C$9+(4-1)*7+6),'3. Registro ferie'!$D$5:$D$200,"&gt;="&amp;('1. Impostazioni'!$C$9+(4-1)*7)))</f>
        <v/>
      </c>
      <c r="F6" s="106">
        <f>IF($A6="","",COUNTIFS('3. Registro ferie'!$A$5:$A$200,$A6,'3. Registro ferie'!$F$5:$F$200,"Approvato",'3. Registro ferie'!$C$5:$C$200,"&lt;="&amp;('1. Impostazioni'!$C$9+(5-1)*7+6),'3. Registro ferie'!$D$5:$D$200,"&gt;="&amp;('1. Impostazioni'!$C$9+(5-1)*7)))</f>
        <v/>
      </c>
      <c r="G6" s="106">
        <f>IF($A6="","",COUNTIFS('3. Registro ferie'!$A$5:$A$200,$A6,'3. Registro ferie'!$F$5:$F$200,"Approvato",'3. Registro ferie'!$C$5:$C$200,"&lt;="&amp;('1. Impostazioni'!$C$9+(6-1)*7+6),'3. Registro ferie'!$D$5:$D$200,"&gt;="&amp;('1. Impostazioni'!$C$9+(6-1)*7)))</f>
        <v/>
      </c>
      <c r="H6" s="106">
        <f>IF($A6="","",COUNTIFS('3. Registro ferie'!$A$5:$A$200,$A6,'3. Registro ferie'!$F$5:$F$200,"Approvato",'3. Registro ferie'!$C$5:$C$200,"&lt;="&amp;('1. Impostazioni'!$C$9+(7-1)*7+6),'3. Registro ferie'!$D$5:$D$200,"&gt;="&amp;('1. Impostazioni'!$C$9+(7-1)*7)))</f>
        <v/>
      </c>
      <c r="I6" s="106">
        <f>IF($A6="","",COUNTIFS('3. Registro ferie'!$A$5:$A$200,$A6,'3. Registro ferie'!$F$5:$F$200,"Approvato",'3. Registro ferie'!$C$5:$C$200,"&lt;="&amp;('1. Impostazioni'!$C$9+(8-1)*7+6),'3. Registro ferie'!$D$5:$D$200,"&gt;="&amp;('1. Impostazioni'!$C$9+(8-1)*7)))</f>
        <v/>
      </c>
      <c r="J6" s="106">
        <f>IF($A6="","",COUNTIFS('3. Registro ferie'!$A$5:$A$200,$A6,'3. Registro ferie'!$F$5:$F$200,"Approvato",'3. Registro ferie'!$C$5:$C$200,"&lt;="&amp;('1. Impostazioni'!$C$9+(9-1)*7+6),'3. Registro ferie'!$D$5:$D$200,"&gt;="&amp;('1. Impostazioni'!$C$9+(9-1)*7)))</f>
        <v/>
      </c>
      <c r="K6" s="106">
        <f>IF($A6="","",COUNTIFS('3. Registro ferie'!$A$5:$A$200,$A6,'3. Registro ferie'!$F$5:$F$200,"Approvato",'3. Registro ferie'!$C$5:$C$200,"&lt;="&amp;('1. Impostazioni'!$C$9+(10-1)*7+6),'3. Registro ferie'!$D$5:$D$200,"&gt;="&amp;('1. Impostazioni'!$C$9+(10-1)*7)))</f>
        <v/>
      </c>
      <c r="L6" s="106">
        <f>IF($A6="","",COUNTIFS('3. Registro ferie'!$A$5:$A$200,$A6,'3. Registro ferie'!$F$5:$F$200,"Approvato",'3. Registro ferie'!$C$5:$C$200,"&lt;="&amp;('1. Impostazioni'!$C$9+(11-1)*7+6),'3. Registro ferie'!$D$5:$D$200,"&gt;="&amp;('1. Impostazioni'!$C$9+(11-1)*7)))</f>
        <v/>
      </c>
      <c r="M6" s="106">
        <f>IF($A6="","",COUNTIFS('3. Registro ferie'!$A$5:$A$200,$A6,'3. Registro ferie'!$F$5:$F$200,"Approvato",'3. Registro ferie'!$C$5:$C$200,"&lt;="&amp;('1. Impostazioni'!$C$9+(12-1)*7+6),'3. Registro ferie'!$D$5:$D$200,"&gt;="&amp;('1. Impostazioni'!$C$9+(12-1)*7)))</f>
        <v/>
      </c>
      <c r="N6" s="106">
        <f>IF($A6="","",COUNTIFS('3. Registro ferie'!$A$5:$A$200,$A6,'3. Registro ferie'!$F$5:$F$200,"Approvato",'3. Registro ferie'!$C$5:$C$200,"&lt;="&amp;('1. Impostazioni'!$C$9+(13-1)*7+6),'3. Registro ferie'!$D$5:$D$200,"&gt;="&amp;('1. Impostazioni'!$C$9+(13-1)*7)))</f>
        <v/>
      </c>
      <c r="O6" s="106">
        <f>IF($A6="","",COUNTIFS('3. Registro ferie'!$A$5:$A$200,$A6,'3. Registro ferie'!$F$5:$F$200,"Approvato",'3. Registro ferie'!$C$5:$C$200,"&lt;="&amp;('1. Impostazioni'!$C$9+(14-1)*7+6),'3. Registro ferie'!$D$5:$D$200,"&gt;="&amp;('1. Impostazioni'!$C$9+(14-1)*7)))</f>
        <v/>
      </c>
      <c r="P6" s="106">
        <f>IF($A6="","",COUNTIFS('3. Registro ferie'!$A$5:$A$200,$A6,'3. Registro ferie'!$F$5:$F$200,"Approvato",'3. Registro ferie'!$C$5:$C$200,"&lt;="&amp;('1. Impostazioni'!$C$9+(15-1)*7+6),'3. Registro ferie'!$D$5:$D$200,"&gt;="&amp;('1. Impostazioni'!$C$9+(15-1)*7)))</f>
        <v/>
      </c>
      <c r="Q6" s="106">
        <f>IF($A6="","",COUNTIFS('3. Registro ferie'!$A$5:$A$200,$A6,'3. Registro ferie'!$F$5:$F$200,"Approvato",'3. Registro ferie'!$C$5:$C$200,"&lt;="&amp;('1. Impostazioni'!$C$9+(16-1)*7+6),'3. Registro ferie'!$D$5:$D$200,"&gt;="&amp;('1. Impostazioni'!$C$9+(16-1)*7)))</f>
        <v/>
      </c>
      <c r="R6" s="106">
        <f>IF($A6="","",COUNTIFS('3. Registro ferie'!$A$5:$A$200,$A6,'3. Registro ferie'!$F$5:$F$200,"Approvato",'3. Registro ferie'!$C$5:$C$200,"&lt;="&amp;('1. Impostazioni'!$C$9+(17-1)*7+6),'3. Registro ferie'!$D$5:$D$200,"&gt;="&amp;('1. Impostazioni'!$C$9+(17-1)*7)))</f>
        <v/>
      </c>
      <c r="S6" s="106">
        <f>IF($A6="","",COUNTIFS('3. Registro ferie'!$A$5:$A$200,$A6,'3. Registro ferie'!$F$5:$F$200,"Approvato",'3. Registro ferie'!$C$5:$C$200,"&lt;="&amp;('1. Impostazioni'!$C$9+(18-1)*7+6),'3. Registro ferie'!$D$5:$D$200,"&gt;="&amp;('1. Impostazioni'!$C$9+(18-1)*7)))</f>
        <v/>
      </c>
      <c r="T6" s="106">
        <f>IF($A6="","",COUNTIFS('3. Registro ferie'!$A$5:$A$200,$A6,'3. Registro ferie'!$F$5:$F$200,"Approvato",'3. Registro ferie'!$C$5:$C$200,"&lt;="&amp;('1. Impostazioni'!$C$9+(19-1)*7+6),'3. Registro ferie'!$D$5:$D$200,"&gt;="&amp;('1. Impostazioni'!$C$9+(19-1)*7)))</f>
        <v/>
      </c>
      <c r="U6" s="106">
        <f>IF($A6="","",COUNTIFS('3. Registro ferie'!$A$5:$A$200,$A6,'3. Registro ferie'!$F$5:$F$200,"Approvato",'3. Registro ferie'!$C$5:$C$200,"&lt;="&amp;('1. Impostazioni'!$C$9+(20-1)*7+6),'3. Registro ferie'!$D$5:$D$200,"&gt;="&amp;('1. Impostazioni'!$C$9+(20-1)*7)))</f>
        <v/>
      </c>
      <c r="V6" s="106">
        <f>IF($A6="","",COUNTIFS('3. Registro ferie'!$A$5:$A$200,$A6,'3. Registro ferie'!$F$5:$F$200,"Approvato",'3. Registro ferie'!$C$5:$C$200,"&lt;="&amp;('1. Impostazioni'!$C$9+(21-1)*7+6),'3. Registro ferie'!$D$5:$D$200,"&gt;="&amp;('1. Impostazioni'!$C$9+(21-1)*7)))</f>
        <v/>
      </c>
      <c r="W6" s="106">
        <f>IF($A6="","",COUNTIFS('3. Registro ferie'!$A$5:$A$200,$A6,'3. Registro ferie'!$F$5:$F$200,"Approvato",'3. Registro ferie'!$C$5:$C$200,"&lt;="&amp;('1. Impostazioni'!$C$9+(22-1)*7+6),'3. Registro ferie'!$D$5:$D$200,"&gt;="&amp;('1. Impostazioni'!$C$9+(22-1)*7)))</f>
        <v/>
      </c>
      <c r="X6" s="106">
        <f>IF($A6="","",COUNTIFS('3. Registro ferie'!$A$5:$A$200,$A6,'3. Registro ferie'!$F$5:$F$200,"Approvato",'3. Registro ferie'!$C$5:$C$200,"&lt;="&amp;('1. Impostazioni'!$C$9+(23-1)*7+6),'3. Registro ferie'!$D$5:$D$200,"&gt;="&amp;('1. Impostazioni'!$C$9+(23-1)*7)))</f>
        <v/>
      </c>
      <c r="Y6" s="106">
        <f>IF($A6="","",COUNTIFS('3. Registro ferie'!$A$5:$A$200,$A6,'3. Registro ferie'!$F$5:$F$200,"Approvato",'3. Registro ferie'!$C$5:$C$200,"&lt;="&amp;('1. Impostazioni'!$C$9+(24-1)*7+6),'3. Registro ferie'!$D$5:$D$200,"&gt;="&amp;('1. Impostazioni'!$C$9+(24-1)*7)))</f>
        <v/>
      </c>
      <c r="Z6" s="106">
        <f>IF($A6="","",COUNTIFS('3. Registro ferie'!$A$5:$A$200,$A6,'3. Registro ferie'!$F$5:$F$200,"Approvato",'3. Registro ferie'!$C$5:$C$200,"&lt;="&amp;('1. Impostazioni'!$C$9+(25-1)*7+6),'3. Registro ferie'!$D$5:$D$200,"&gt;="&amp;('1. Impostazioni'!$C$9+(25-1)*7)))</f>
        <v/>
      </c>
      <c r="AA6" s="106">
        <f>IF($A6="","",COUNTIFS('3. Registro ferie'!$A$5:$A$200,$A6,'3. Registro ferie'!$F$5:$F$200,"Approvato",'3. Registro ferie'!$C$5:$C$200,"&lt;="&amp;('1. Impostazioni'!$C$9+(26-1)*7+6),'3. Registro ferie'!$D$5:$D$200,"&gt;="&amp;('1. Impostazioni'!$C$9+(26-1)*7)))</f>
        <v/>
      </c>
      <c r="AB6" s="106">
        <f>IF($A6="","",COUNTIFS('3. Registro ferie'!$A$5:$A$200,$A6,'3. Registro ferie'!$F$5:$F$200,"Approvato",'3. Registro ferie'!$C$5:$C$200,"&lt;="&amp;('1. Impostazioni'!$C$9+(27-1)*7+6),'3. Registro ferie'!$D$5:$D$200,"&gt;="&amp;('1. Impostazioni'!$C$9+(27-1)*7)))</f>
        <v/>
      </c>
      <c r="AC6" s="106">
        <f>IF($A6="","",COUNTIFS('3. Registro ferie'!$A$5:$A$200,$A6,'3. Registro ferie'!$F$5:$F$200,"Approvato",'3. Registro ferie'!$C$5:$C$200,"&lt;="&amp;('1. Impostazioni'!$C$9+(28-1)*7+6),'3. Registro ferie'!$D$5:$D$200,"&gt;="&amp;('1. Impostazioni'!$C$9+(28-1)*7)))</f>
        <v/>
      </c>
      <c r="AD6" s="106">
        <f>IF($A6="","",COUNTIFS('3. Registro ferie'!$A$5:$A$200,$A6,'3. Registro ferie'!$F$5:$F$200,"Approvato",'3. Registro ferie'!$C$5:$C$200,"&lt;="&amp;('1. Impostazioni'!$C$9+(29-1)*7+6),'3. Registro ferie'!$D$5:$D$200,"&gt;="&amp;('1. Impostazioni'!$C$9+(29-1)*7)))</f>
        <v/>
      </c>
      <c r="AE6" s="106">
        <f>IF($A6="","",COUNTIFS('3. Registro ferie'!$A$5:$A$200,$A6,'3. Registro ferie'!$F$5:$F$200,"Approvato",'3. Registro ferie'!$C$5:$C$200,"&lt;="&amp;('1. Impostazioni'!$C$9+(30-1)*7+6),'3. Registro ferie'!$D$5:$D$200,"&gt;="&amp;('1. Impostazioni'!$C$9+(30-1)*7)))</f>
        <v/>
      </c>
      <c r="AF6" s="106">
        <f>IF($A6="","",COUNTIFS('3. Registro ferie'!$A$5:$A$200,$A6,'3. Registro ferie'!$F$5:$F$200,"Approvato",'3. Registro ferie'!$C$5:$C$200,"&lt;="&amp;('1. Impostazioni'!$C$9+(31-1)*7+6),'3. Registro ferie'!$D$5:$D$200,"&gt;="&amp;('1. Impostazioni'!$C$9+(31-1)*7)))</f>
        <v/>
      </c>
      <c r="AG6" s="106">
        <f>IF($A6="","",COUNTIFS('3. Registro ferie'!$A$5:$A$200,$A6,'3. Registro ferie'!$F$5:$F$200,"Approvato",'3. Registro ferie'!$C$5:$C$200,"&lt;="&amp;('1. Impostazioni'!$C$9+(32-1)*7+6),'3. Registro ferie'!$D$5:$D$200,"&gt;="&amp;('1. Impostazioni'!$C$9+(32-1)*7)))</f>
        <v/>
      </c>
      <c r="AH6" s="106">
        <f>IF($A6="","",COUNTIFS('3. Registro ferie'!$A$5:$A$200,$A6,'3. Registro ferie'!$F$5:$F$200,"Approvato",'3. Registro ferie'!$C$5:$C$200,"&lt;="&amp;('1. Impostazioni'!$C$9+(33-1)*7+6),'3. Registro ferie'!$D$5:$D$200,"&gt;="&amp;('1. Impostazioni'!$C$9+(33-1)*7)))</f>
        <v/>
      </c>
      <c r="AI6" s="106">
        <f>IF($A6="","",COUNTIFS('3. Registro ferie'!$A$5:$A$200,$A6,'3. Registro ferie'!$F$5:$F$200,"Approvato",'3. Registro ferie'!$C$5:$C$200,"&lt;="&amp;('1. Impostazioni'!$C$9+(34-1)*7+6),'3. Registro ferie'!$D$5:$D$200,"&gt;="&amp;('1. Impostazioni'!$C$9+(34-1)*7)))</f>
        <v/>
      </c>
      <c r="AJ6" s="106">
        <f>IF($A6="","",COUNTIFS('3. Registro ferie'!$A$5:$A$200,$A6,'3. Registro ferie'!$F$5:$F$200,"Approvato",'3. Registro ferie'!$C$5:$C$200,"&lt;="&amp;('1. Impostazioni'!$C$9+(35-1)*7+6),'3. Registro ferie'!$D$5:$D$200,"&gt;="&amp;('1. Impostazioni'!$C$9+(35-1)*7)))</f>
        <v/>
      </c>
      <c r="AK6" s="106">
        <f>IF($A6="","",COUNTIFS('3. Registro ferie'!$A$5:$A$200,$A6,'3. Registro ferie'!$F$5:$F$200,"Approvato",'3. Registro ferie'!$C$5:$C$200,"&lt;="&amp;('1. Impostazioni'!$C$9+(36-1)*7+6),'3. Registro ferie'!$D$5:$D$200,"&gt;="&amp;('1. Impostazioni'!$C$9+(36-1)*7)))</f>
        <v/>
      </c>
      <c r="AL6" s="106">
        <f>IF($A6="","",COUNTIFS('3. Registro ferie'!$A$5:$A$200,$A6,'3. Registro ferie'!$F$5:$F$200,"Approvato",'3. Registro ferie'!$C$5:$C$200,"&lt;="&amp;('1. Impostazioni'!$C$9+(37-1)*7+6),'3. Registro ferie'!$D$5:$D$200,"&gt;="&amp;('1. Impostazioni'!$C$9+(37-1)*7)))</f>
        <v/>
      </c>
      <c r="AM6" s="106">
        <f>IF($A6="","",COUNTIFS('3. Registro ferie'!$A$5:$A$200,$A6,'3. Registro ferie'!$F$5:$F$200,"Approvato",'3. Registro ferie'!$C$5:$C$200,"&lt;="&amp;('1. Impostazioni'!$C$9+(38-1)*7+6),'3. Registro ferie'!$D$5:$D$200,"&gt;="&amp;('1. Impostazioni'!$C$9+(38-1)*7)))</f>
        <v/>
      </c>
      <c r="AN6" s="106">
        <f>IF($A6="","",COUNTIFS('3. Registro ferie'!$A$5:$A$200,$A6,'3. Registro ferie'!$F$5:$F$200,"Approvato",'3. Registro ferie'!$C$5:$C$200,"&lt;="&amp;('1. Impostazioni'!$C$9+(39-1)*7+6),'3. Registro ferie'!$D$5:$D$200,"&gt;="&amp;('1. Impostazioni'!$C$9+(39-1)*7)))</f>
        <v/>
      </c>
      <c r="AO6" s="106">
        <f>IF($A6="","",COUNTIFS('3. Registro ferie'!$A$5:$A$200,$A6,'3. Registro ferie'!$F$5:$F$200,"Approvato",'3. Registro ferie'!$C$5:$C$200,"&lt;="&amp;('1. Impostazioni'!$C$9+(40-1)*7+6),'3. Registro ferie'!$D$5:$D$200,"&gt;="&amp;('1. Impostazioni'!$C$9+(40-1)*7)))</f>
        <v/>
      </c>
      <c r="AP6" s="106">
        <f>IF($A6="","",COUNTIFS('3. Registro ferie'!$A$5:$A$200,$A6,'3. Registro ferie'!$F$5:$F$200,"Approvato",'3. Registro ferie'!$C$5:$C$200,"&lt;="&amp;('1. Impostazioni'!$C$9+(41-1)*7+6),'3. Registro ferie'!$D$5:$D$200,"&gt;="&amp;('1. Impostazioni'!$C$9+(41-1)*7)))</f>
        <v/>
      </c>
      <c r="AQ6" s="106">
        <f>IF($A6="","",COUNTIFS('3. Registro ferie'!$A$5:$A$200,$A6,'3. Registro ferie'!$F$5:$F$200,"Approvato",'3. Registro ferie'!$C$5:$C$200,"&lt;="&amp;('1. Impostazioni'!$C$9+(42-1)*7+6),'3. Registro ferie'!$D$5:$D$200,"&gt;="&amp;('1. Impostazioni'!$C$9+(42-1)*7)))</f>
        <v/>
      </c>
      <c r="AR6" s="106">
        <f>IF($A6="","",COUNTIFS('3. Registro ferie'!$A$5:$A$200,$A6,'3. Registro ferie'!$F$5:$F$200,"Approvato",'3. Registro ferie'!$C$5:$C$200,"&lt;="&amp;('1. Impostazioni'!$C$9+(43-1)*7+6),'3. Registro ferie'!$D$5:$D$200,"&gt;="&amp;('1. Impostazioni'!$C$9+(43-1)*7)))</f>
        <v/>
      </c>
      <c r="AS6" s="106">
        <f>IF($A6="","",COUNTIFS('3. Registro ferie'!$A$5:$A$200,$A6,'3. Registro ferie'!$F$5:$F$200,"Approvato",'3. Registro ferie'!$C$5:$C$200,"&lt;="&amp;('1. Impostazioni'!$C$9+(44-1)*7+6),'3. Registro ferie'!$D$5:$D$200,"&gt;="&amp;('1. Impostazioni'!$C$9+(44-1)*7)))</f>
        <v/>
      </c>
      <c r="AT6" s="106">
        <f>IF($A6="","",COUNTIFS('3. Registro ferie'!$A$5:$A$200,$A6,'3. Registro ferie'!$F$5:$F$200,"Approvato",'3. Registro ferie'!$C$5:$C$200,"&lt;="&amp;('1. Impostazioni'!$C$9+(45-1)*7+6),'3. Registro ferie'!$D$5:$D$200,"&gt;="&amp;('1. Impostazioni'!$C$9+(45-1)*7)))</f>
        <v/>
      </c>
      <c r="AU6" s="106">
        <f>IF($A6="","",COUNTIFS('3. Registro ferie'!$A$5:$A$200,$A6,'3. Registro ferie'!$F$5:$F$200,"Approvato",'3. Registro ferie'!$C$5:$C$200,"&lt;="&amp;('1. Impostazioni'!$C$9+(46-1)*7+6),'3. Registro ferie'!$D$5:$D$200,"&gt;="&amp;('1. Impostazioni'!$C$9+(46-1)*7)))</f>
        <v/>
      </c>
      <c r="AV6" s="106">
        <f>IF($A6="","",COUNTIFS('3. Registro ferie'!$A$5:$A$200,$A6,'3. Registro ferie'!$F$5:$F$200,"Approvato",'3. Registro ferie'!$C$5:$C$200,"&lt;="&amp;('1. Impostazioni'!$C$9+(47-1)*7+6),'3. Registro ferie'!$D$5:$D$200,"&gt;="&amp;('1. Impostazioni'!$C$9+(47-1)*7)))</f>
        <v/>
      </c>
      <c r="AW6" s="106">
        <f>IF($A6="","",COUNTIFS('3. Registro ferie'!$A$5:$A$200,$A6,'3. Registro ferie'!$F$5:$F$200,"Approvato",'3. Registro ferie'!$C$5:$C$200,"&lt;="&amp;('1. Impostazioni'!$C$9+(48-1)*7+6),'3. Registro ferie'!$D$5:$D$200,"&gt;="&amp;('1. Impostazioni'!$C$9+(48-1)*7)))</f>
        <v/>
      </c>
      <c r="AX6" s="106">
        <f>IF($A6="","",COUNTIFS('3. Registro ferie'!$A$5:$A$200,$A6,'3. Registro ferie'!$F$5:$F$200,"Approvato",'3. Registro ferie'!$C$5:$C$200,"&lt;="&amp;('1. Impostazioni'!$C$9+(49-1)*7+6),'3. Registro ferie'!$D$5:$D$200,"&gt;="&amp;('1. Impostazioni'!$C$9+(49-1)*7)))</f>
        <v/>
      </c>
      <c r="AY6" s="106">
        <f>IF($A6="","",COUNTIFS('3. Registro ferie'!$A$5:$A$200,$A6,'3. Registro ferie'!$F$5:$F$200,"Approvato",'3. Registro ferie'!$C$5:$C$200,"&lt;="&amp;('1. Impostazioni'!$C$9+(50-1)*7+6),'3. Registro ferie'!$D$5:$D$200,"&gt;="&amp;('1. Impostazioni'!$C$9+(50-1)*7)))</f>
        <v/>
      </c>
      <c r="AZ6" s="106">
        <f>IF($A6="","",COUNTIFS('3. Registro ferie'!$A$5:$A$200,$A6,'3. Registro ferie'!$F$5:$F$200,"Approvato",'3. Registro ferie'!$C$5:$C$200,"&lt;="&amp;('1. Impostazioni'!$C$9+(51-1)*7+6),'3. Registro ferie'!$D$5:$D$200,"&gt;="&amp;('1. Impostazioni'!$C$9+(51-1)*7)))</f>
        <v/>
      </c>
      <c r="BA6" s="106">
        <f>IF($A6="","",COUNTIFS('3. Registro ferie'!$A$5:$A$200,$A6,'3. Registro ferie'!$F$5:$F$200,"Approvato",'3. Registro ferie'!$C$5:$C$200,"&lt;="&amp;('1. Impostazioni'!$C$9+(52-1)*7+6),'3. Registro ferie'!$D$5:$D$200,"&gt;="&amp;('1. Impostazioni'!$C$9+(52-1)*7)))</f>
        <v/>
      </c>
    </row>
    <row r="7" ht="18" customHeight="1" s="55">
      <c r="A7" s="105">
        <f>IF('2. Dipendenti'!A7="","",'2. Dipendenti'!A7)</f>
        <v/>
      </c>
      <c r="B7" s="106">
        <f>IF($A7="","",COUNTIFS('3. Registro ferie'!$A$5:$A$200,$A7,'3. Registro ferie'!$F$5:$F$200,"Approvato",'3. Registro ferie'!$C$5:$C$200,"&lt;="&amp;('1. Impostazioni'!$C$9+(1-1)*7+6),'3. Registro ferie'!$D$5:$D$200,"&gt;="&amp;('1. Impostazioni'!$C$9+(1-1)*7)))</f>
        <v/>
      </c>
      <c r="C7" s="106">
        <f>IF($A7="","",COUNTIFS('3. Registro ferie'!$A$5:$A$200,$A7,'3. Registro ferie'!$F$5:$F$200,"Approvato",'3. Registro ferie'!$C$5:$C$200,"&lt;="&amp;('1. Impostazioni'!$C$9+(2-1)*7+6),'3. Registro ferie'!$D$5:$D$200,"&gt;="&amp;('1. Impostazioni'!$C$9+(2-1)*7)))</f>
        <v/>
      </c>
      <c r="D7" s="106">
        <f>IF($A7="","",COUNTIFS('3. Registro ferie'!$A$5:$A$200,$A7,'3. Registro ferie'!$F$5:$F$200,"Approvato",'3. Registro ferie'!$C$5:$C$200,"&lt;="&amp;('1. Impostazioni'!$C$9+(3-1)*7+6),'3. Registro ferie'!$D$5:$D$200,"&gt;="&amp;('1. Impostazioni'!$C$9+(3-1)*7)))</f>
        <v/>
      </c>
      <c r="E7" s="106">
        <f>IF($A7="","",COUNTIFS('3. Registro ferie'!$A$5:$A$200,$A7,'3. Registro ferie'!$F$5:$F$200,"Approvato",'3. Registro ferie'!$C$5:$C$200,"&lt;="&amp;('1. Impostazioni'!$C$9+(4-1)*7+6),'3. Registro ferie'!$D$5:$D$200,"&gt;="&amp;('1. Impostazioni'!$C$9+(4-1)*7)))</f>
        <v/>
      </c>
      <c r="F7" s="106">
        <f>IF($A7="","",COUNTIFS('3. Registro ferie'!$A$5:$A$200,$A7,'3. Registro ferie'!$F$5:$F$200,"Approvato",'3. Registro ferie'!$C$5:$C$200,"&lt;="&amp;('1. Impostazioni'!$C$9+(5-1)*7+6),'3. Registro ferie'!$D$5:$D$200,"&gt;="&amp;('1. Impostazioni'!$C$9+(5-1)*7)))</f>
        <v/>
      </c>
      <c r="G7" s="106">
        <f>IF($A7="","",COUNTIFS('3. Registro ferie'!$A$5:$A$200,$A7,'3. Registro ferie'!$F$5:$F$200,"Approvato",'3. Registro ferie'!$C$5:$C$200,"&lt;="&amp;('1. Impostazioni'!$C$9+(6-1)*7+6),'3. Registro ferie'!$D$5:$D$200,"&gt;="&amp;('1. Impostazioni'!$C$9+(6-1)*7)))</f>
        <v/>
      </c>
      <c r="H7" s="106">
        <f>IF($A7="","",COUNTIFS('3. Registro ferie'!$A$5:$A$200,$A7,'3. Registro ferie'!$F$5:$F$200,"Approvato",'3. Registro ferie'!$C$5:$C$200,"&lt;="&amp;('1. Impostazioni'!$C$9+(7-1)*7+6),'3. Registro ferie'!$D$5:$D$200,"&gt;="&amp;('1. Impostazioni'!$C$9+(7-1)*7)))</f>
        <v/>
      </c>
      <c r="I7" s="106">
        <f>IF($A7="","",COUNTIFS('3. Registro ferie'!$A$5:$A$200,$A7,'3. Registro ferie'!$F$5:$F$200,"Approvato",'3. Registro ferie'!$C$5:$C$200,"&lt;="&amp;('1. Impostazioni'!$C$9+(8-1)*7+6),'3. Registro ferie'!$D$5:$D$200,"&gt;="&amp;('1. Impostazioni'!$C$9+(8-1)*7)))</f>
        <v/>
      </c>
      <c r="J7" s="106">
        <f>IF($A7="","",COUNTIFS('3. Registro ferie'!$A$5:$A$200,$A7,'3. Registro ferie'!$F$5:$F$200,"Approvato",'3. Registro ferie'!$C$5:$C$200,"&lt;="&amp;('1. Impostazioni'!$C$9+(9-1)*7+6),'3. Registro ferie'!$D$5:$D$200,"&gt;="&amp;('1. Impostazioni'!$C$9+(9-1)*7)))</f>
        <v/>
      </c>
      <c r="K7" s="106">
        <f>IF($A7="","",COUNTIFS('3. Registro ferie'!$A$5:$A$200,$A7,'3. Registro ferie'!$F$5:$F$200,"Approvato",'3. Registro ferie'!$C$5:$C$200,"&lt;="&amp;('1. Impostazioni'!$C$9+(10-1)*7+6),'3. Registro ferie'!$D$5:$D$200,"&gt;="&amp;('1. Impostazioni'!$C$9+(10-1)*7)))</f>
        <v/>
      </c>
      <c r="L7" s="106">
        <f>IF($A7="","",COUNTIFS('3. Registro ferie'!$A$5:$A$200,$A7,'3. Registro ferie'!$F$5:$F$200,"Approvato",'3. Registro ferie'!$C$5:$C$200,"&lt;="&amp;('1. Impostazioni'!$C$9+(11-1)*7+6),'3. Registro ferie'!$D$5:$D$200,"&gt;="&amp;('1. Impostazioni'!$C$9+(11-1)*7)))</f>
        <v/>
      </c>
      <c r="M7" s="106">
        <f>IF($A7="","",COUNTIFS('3. Registro ferie'!$A$5:$A$200,$A7,'3. Registro ferie'!$F$5:$F$200,"Approvato",'3. Registro ferie'!$C$5:$C$200,"&lt;="&amp;('1. Impostazioni'!$C$9+(12-1)*7+6),'3. Registro ferie'!$D$5:$D$200,"&gt;="&amp;('1. Impostazioni'!$C$9+(12-1)*7)))</f>
        <v/>
      </c>
      <c r="N7" s="106">
        <f>IF($A7="","",COUNTIFS('3. Registro ferie'!$A$5:$A$200,$A7,'3. Registro ferie'!$F$5:$F$200,"Approvato",'3. Registro ferie'!$C$5:$C$200,"&lt;="&amp;('1. Impostazioni'!$C$9+(13-1)*7+6),'3. Registro ferie'!$D$5:$D$200,"&gt;="&amp;('1. Impostazioni'!$C$9+(13-1)*7)))</f>
        <v/>
      </c>
      <c r="O7" s="106">
        <f>IF($A7="","",COUNTIFS('3. Registro ferie'!$A$5:$A$200,$A7,'3. Registro ferie'!$F$5:$F$200,"Approvato",'3. Registro ferie'!$C$5:$C$200,"&lt;="&amp;('1. Impostazioni'!$C$9+(14-1)*7+6),'3. Registro ferie'!$D$5:$D$200,"&gt;="&amp;('1. Impostazioni'!$C$9+(14-1)*7)))</f>
        <v/>
      </c>
      <c r="P7" s="106">
        <f>IF($A7="","",COUNTIFS('3. Registro ferie'!$A$5:$A$200,$A7,'3. Registro ferie'!$F$5:$F$200,"Approvato",'3. Registro ferie'!$C$5:$C$200,"&lt;="&amp;('1. Impostazioni'!$C$9+(15-1)*7+6),'3. Registro ferie'!$D$5:$D$200,"&gt;="&amp;('1. Impostazioni'!$C$9+(15-1)*7)))</f>
        <v/>
      </c>
      <c r="Q7" s="106">
        <f>IF($A7="","",COUNTIFS('3. Registro ferie'!$A$5:$A$200,$A7,'3. Registro ferie'!$F$5:$F$200,"Approvato",'3. Registro ferie'!$C$5:$C$200,"&lt;="&amp;('1. Impostazioni'!$C$9+(16-1)*7+6),'3. Registro ferie'!$D$5:$D$200,"&gt;="&amp;('1. Impostazioni'!$C$9+(16-1)*7)))</f>
        <v/>
      </c>
      <c r="R7" s="106">
        <f>IF($A7="","",COUNTIFS('3. Registro ferie'!$A$5:$A$200,$A7,'3. Registro ferie'!$F$5:$F$200,"Approvato",'3. Registro ferie'!$C$5:$C$200,"&lt;="&amp;('1. Impostazioni'!$C$9+(17-1)*7+6),'3. Registro ferie'!$D$5:$D$200,"&gt;="&amp;('1. Impostazioni'!$C$9+(17-1)*7)))</f>
        <v/>
      </c>
      <c r="S7" s="106">
        <f>IF($A7="","",COUNTIFS('3. Registro ferie'!$A$5:$A$200,$A7,'3. Registro ferie'!$F$5:$F$200,"Approvato",'3. Registro ferie'!$C$5:$C$200,"&lt;="&amp;('1. Impostazioni'!$C$9+(18-1)*7+6),'3. Registro ferie'!$D$5:$D$200,"&gt;="&amp;('1. Impostazioni'!$C$9+(18-1)*7)))</f>
        <v/>
      </c>
      <c r="T7" s="106">
        <f>IF($A7="","",COUNTIFS('3. Registro ferie'!$A$5:$A$200,$A7,'3. Registro ferie'!$F$5:$F$200,"Approvato",'3. Registro ferie'!$C$5:$C$200,"&lt;="&amp;('1. Impostazioni'!$C$9+(19-1)*7+6),'3. Registro ferie'!$D$5:$D$200,"&gt;="&amp;('1. Impostazioni'!$C$9+(19-1)*7)))</f>
        <v/>
      </c>
      <c r="U7" s="106">
        <f>IF($A7="","",COUNTIFS('3. Registro ferie'!$A$5:$A$200,$A7,'3. Registro ferie'!$F$5:$F$200,"Approvato",'3. Registro ferie'!$C$5:$C$200,"&lt;="&amp;('1. Impostazioni'!$C$9+(20-1)*7+6),'3. Registro ferie'!$D$5:$D$200,"&gt;="&amp;('1. Impostazioni'!$C$9+(20-1)*7)))</f>
        <v/>
      </c>
      <c r="V7" s="106">
        <f>IF($A7="","",COUNTIFS('3. Registro ferie'!$A$5:$A$200,$A7,'3. Registro ferie'!$F$5:$F$200,"Approvato",'3. Registro ferie'!$C$5:$C$200,"&lt;="&amp;('1. Impostazioni'!$C$9+(21-1)*7+6),'3. Registro ferie'!$D$5:$D$200,"&gt;="&amp;('1. Impostazioni'!$C$9+(21-1)*7)))</f>
        <v/>
      </c>
      <c r="W7" s="106">
        <f>IF($A7="","",COUNTIFS('3. Registro ferie'!$A$5:$A$200,$A7,'3. Registro ferie'!$F$5:$F$200,"Approvato",'3. Registro ferie'!$C$5:$C$200,"&lt;="&amp;('1. Impostazioni'!$C$9+(22-1)*7+6),'3. Registro ferie'!$D$5:$D$200,"&gt;="&amp;('1. Impostazioni'!$C$9+(22-1)*7)))</f>
        <v/>
      </c>
      <c r="X7" s="106">
        <f>IF($A7="","",COUNTIFS('3. Registro ferie'!$A$5:$A$200,$A7,'3. Registro ferie'!$F$5:$F$200,"Approvato",'3. Registro ferie'!$C$5:$C$200,"&lt;="&amp;('1. Impostazioni'!$C$9+(23-1)*7+6),'3. Registro ferie'!$D$5:$D$200,"&gt;="&amp;('1. Impostazioni'!$C$9+(23-1)*7)))</f>
        <v/>
      </c>
      <c r="Y7" s="106">
        <f>IF($A7="","",COUNTIFS('3. Registro ferie'!$A$5:$A$200,$A7,'3. Registro ferie'!$F$5:$F$200,"Approvato",'3. Registro ferie'!$C$5:$C$200,"&lt;="&amp;('1. Impostazioni'!$C$9+(24-1)*7+6),'3. Registro ferie'!$D$5:$D$200,"&gt;="&amp;('1. Impostazioni'!$C$9+(24-1)*7)))</f>
        <v/>
      </c>
      <c r="Z7" s="106">
        <f>IF($A7="","",COUNTIFS('3. Registro ferie'!$A$5:$A$200,$A7,'3. Registro ferie'!$F$5:$F$200,"Approvato",'3. Registro ferie'!$C$5:$C$200,"&lt;="&amp;('1. Impostazioni'!$C$9+(25-1)*7+6),'3. Registro ferie'!$D$5:$D$200,"&gt;="&amp;('1. Impostazioni'!$C$9+(25-1)*7)))</f>
        <v/>
      </c>
      <c r="AA7" s="106">
        <f>IF($A7="","",COUNTIFS('3. Registro ferie'!$A$5:$A$200,$A7,'3. Registro ferie'!$F$5:$F$200,"Approvato",'3. Registro ferie'!$C$5:$C$200,"&lt;="&amp;('1. Impostazioni'!$C$9+(26-1)*7+6),'3. Registro ferie'!$D$5:$D$200,"&gt;="&amp;('1. Impostazioni'!$C$9+(26-1)*7)))</f>
        <v/>
      </c>
      <c r="AB7" s="106">
        <f>IF($A7="","",COUNTIFS('3. Registro ferie'!$A$5:$A$200,$A7,'3. Registro ferie'!$F$5:$F$200,"Approvato",'3. Registro ferie'!$C$5:$C$200,"&lt;="&amp;('1. Impostazioni'!$C$9+(27-1)*7+6),'3. Registro ferie'!$D$5:$D$200,"&gt;="&amp;('1. Impostazioni'!$C$9+(27-1)*7)))</f>
        <v/>
      </c>
      <c r="AC7" s="106">
        <f>IF($A7="","",COUNTIFS('3. Registro ferie'!$A$5:$A$200,$A7,'3. Registro ferie'!$F$5:$F$200,"Approvato",'3. Registro ferie'!$C$5:$C$200,"&lt;="&amp;('1. Impostazioni'!$C$9+(28-1)*7+6),'3. Registro ferie'!$D$5:$D$200,"&gt;="&amp;('1. Impostazioni'!$C$9+(28-1)*7)))</f>
        <v/>
      </c>
      <c r="AD7" s="106">
        <f>IF($A7="","",COUNTIFS('3. Registro ferie'!$A$5:$A$200,$A7,'3. Registro ferie'!$F$5:$F$200,"Approvato",'3. Registro ferie'!$C$5:$C$200,"&lt;="&amp;('1. Impostazioni'!$C$9+(29-1)*7+6),'3. Registro ferie'!$D$5:$D$200,"&gt;="&amp;('1. Impostazioni'!$C$9+(29-1)*7)))</f>
        <v/>
      </c>
      <c r="AE7" s="106">
        <f>IF($A7="","",COUNTIFS('3. Registro ferie'!$A$5:$A$200,$A7,'3. Registro ferie'!$F$5:$F$200,"Approvato",'3. Registro ferie'!$C$5:$C$200,"&lt;="&amp;('1. Impostazioni'!$C$9+(30-1)*7+6),'3. Registro ferie'!$D$5:$D$200,"&gt;="&amp;('1. Impostazioni'!$C$9+(30-1)*7)))</f>
        <v/>
      </c>
      <c r="AF7" s="106">
        <f>IF($A7="","",COUNTIFS('3. Registro ferie'!$A$5:$A$200,$A7,'3. Registro ferie'!$F$5:$F$200,"Approvato",'3. Registro ferie'!$C$5:$C$200,"&lt;="&amp;('1. Impostazioni'!$C$9+(31-1)*7+6),'3. Registro ferie'!$D$5:$D$200,"&gt;="&amp;('1. Impostazioni'!$C$9+(31-1)*7)))</f>
        <v/>
      </c>
      <c r="AG7" s="106">
        <f>IF($A7="","",COUNTIFS('3. Registro ferie'!$A$5:$A$200,$A7,'3. Registro ferie'!$F$5:$F$200,"Approvato",'3. Registro ferie'!$C$5:$C$200,"&lt;="&amp;('1. Impostazioni'!$C$9+(32-1)*7+6),'3. Registro ferie'!$D$5:$D$200,"&gt;="&amp;('1. Impostazioni'!$C$9+(32-1)*7)))</f>
        <v/>
      </c>
      <c r="AH7" s="106">
        <f>IF($A7="","",COUNTIFS('3. Registro ferie'!$A$5:$A$200,$A7,'3. Registro ferie'!$F$5:$F$200,"Approvato",'3. Registro ferie'!$C$5:$C$200,"&lt;="&amp;('1. Impostazioni'!$C$9+(33-1)*7+6),'3. Registro ferie'!$D$5:$D$200,"&gt;="&amp;('1. Impostazioni'!$C$9+(33-1)*7)))</f>
        <v/>
      </c>
      <c r="AI7" s="106">
        <f>IF($A7="","",COUNTIFS('3. Registro ferie'!$A$5:$A$200,$A7,'3. Registro ferie'!$F$5:$F$200,"Approvato",'3. Registro ferie'!$C$5:$C$200,"&lt;="&amp;('1. Impostazioni'!$C$9+(34-1)*7+6),'3. Registro ferie'!$D$5:$D$200,"&gt;="&amp;('1. Impostazioni'!$C$9+(34-1)*7)))</f>
        <v/>
      </c>
      <c r="AJ7" s="106">
        <f>IF($A7="","",COUNTIFS('3. Registro ferie'!$A$5:$A$200,$A7,'3. Registro ferie'!$F$5:$F$200,"Approvato",'3. Registro ferie'!$C$5:$C$200,"&lt;="&amp;('1. Impostazioni'!$C$9+(35-1)*7+6),'3. Registro ferie'!$D$5:$D$200,"&gt;="&amp;('1. Impostazioni'!$C$9+(35-1)*7)))</f>
        <v/>
      </c>
      <c r="AK7" s="106">
        <f>IF($A7="","",COUNTIFS('3. Registro ferie'!$A$5:$A$200,$A7,'3. Registro ferie'!$F$5:$F$200,"Approvato",'3. Registro ferie'!$C$5:$C$200,"&lt;="&amp;('1. Impostazioni'!$C$9+(36-1)*7+6),'3. Registro ferie'!$D$5:$D$200,"&gt;="&amp;('1. Impostazioni'!$C$9+(36-1)*7)))</f>
        <v/>
      </c>
      <c r="AL7" s="106">
        <f>IF($A7="","",COUNTIFS('3. Registro ferie'!$A$5:$A$200,$A7,'3. Registro ferie'!$F$5:$F$200,"Approvato",'3. Registro ferie'!$C$5:$C$200,"&lt;="&amp;('1. Impostazioni'!$C$9+(37-1)*7+6),'3. Registro ferie'!$D$5:$D$200,"&gt;="&amp;('1. Impostazioni'!$C$9+(37-1)*7)))</f>
        <v/>
      </c>
      <c r="AM7" s="106">
        <f>IF($A7="","",COUNTIFS('3. Registro ferie'!$A$5:$A$200,$A7,'3. Registro ferie'!$F$5:$F$200,"Approvato",'3. Registro ferie'!$C$5:$C$200,"&lt;="&amp;('1. Impostazioni'!$C$9+(38-1)*7+6),'3. Registro ferie'!$D$5:$D$200,"&gt;="&amp;('1. Impostazioni'!$C$9+(38-1)*7)))</f>
        <v/>
      </c>
      <c r="AN7" s="106">
        <f>IF($A7="","",COUNTIFS('3. Registro ferie'!$A$5:$A$200,$A7,'3. Registro ferie'!$F$5:$F$200,"Approvato",'3. Registro ferie'!$C$5:$C$200,"&lt;="&amp;('1. Impostazioni'!$C$9+(39-1)*7+6),'3. Registro ferie'!$D$5:$D$200,"&gt;="&amp;('1. Impostazioni'!$C$9+(39-1)*7)))</f>
        <v/>
      </c>
      <c r="AO7" s="106">
        <f>IF($A7="","",COUNTIFS('3. Registro ferie'!$A$5:$A$200,$A7,'3. Registro ferie'!$F$5:$F$200,"Approvato",'3. Registro ferie'!$C$5:$C$200,"&lt;="&amp;('1. Impostazioni'!$C$9+(40-1)*7+6),'3. Registro ferie'!$D$5:$D$200,"&gt;="&amp;('1. Impostazioni'!$C$9+(40-1)*7)))</f>
        <v/>
      </c>
      <c r="AP7" s="106">
        <f>IF($A7="","",COUNTIFS('3. Registro ferie'!$A$5:$A$200,$A7,'3. Registro ferie'!$F$5:$F$200,"Approvato",'3. Registro ferie'!$C$5:$C$200,"&lt;="&amp;('1. Impostazioni'!$C$9+(41-1)*7+6),'3. Registro ferie'!$D$5:$D$200,"&gt;="&amp;('1. Impostazioni'!$C$9+(41-1)*7)))</f>
        <v/>
      </c>
      <c r="AQ7" s="106">
        <f>IF($A7="","",COUNTIFS('3. Registro ferie'!$A$5:$A$200,$A7,'3. Registro ferie'!$F$5:$F$200,"Approvato",'3. Registro ferie'!$C$5:$C$200,"&lt;="&amp;('1. Impostazioni'!$C$9+(42-1)*7+6),'3. Registro ferie'!$D$5:$D$200,"&gt;="&amp;('1. Impostazioni'!$C$9+(42-1)*7)))</f>
        <v/>
      </c>
      <c r="AR7" s="106">
        <f>IF($A7="","",COUNTIFS('3. Registro ferie'!$A$5:$A$200,$A7,'3. Registro ferie'!$F$5:$F$200,"Approvato",'3. Registro ferie'!$C$5:$C$200,"&lt;="&amp;('1. Impostazioni'!$C$9+(43-1)*7+6),'3. Registro ferie'!$D$5:$D$200,"&gt;="&amp;('1. Impostazioni'!$C$9+(43-1)*7)))</f>
        <v/>
      </c>
      <c r="AS7" s="106">
        <f>IF($A7="","",COUNTIFS('3. Registro ferie'!$A$5:$A$200,$A7,'3. Registro ferie'!$F$5:$F$200,"Approvato",'3. Registro ferie'!$C$5:$C$200,"&lt;="&amp;('1. Impostazioni'!$C$9+(44-1)*7+6),'3. Registro ferie'!$D$5:$D$200,"&gt;="&amp;('1. Impostazioni'!$C$9+(44-1)*7)))</f>
        <v/>
      </c>
      <c r="AT7" s="106">
        <f>IF($A7="","",COUNTIFS('3. Registro ferie'!$A$5:$A$200,$A7,'3. Registro ferie'!$F$5:$F$200,"Approvato",'3. Registro ferie'!$C$5:$C$200,"&lt;="&amp;('1. Impostazioni'!$C$9+(45-1)*7+6),'3. Registro ferie'!$D$5:$D$200,"&gt;="&amp;('1. Impostazioni'!$C$9+(45-1)*7)))</f>
        <v/>
      </c>
      <c r="AU7" s="106">
        <f>IF($A7="","",COUNTIFS('3. Registro ferie'!$A$5:$A$200,$A7,'3. Registro ferie'!$F$5:$F$200,"Approvato",'3. Registro ferie'!$C$5:$C$200,"&lt;="&amp;('1. Impostazioni'!$C$9+(46-1)*7+6),'3. Registro ferie'!$D$5:$D$200,"&gt;="&amp;('1. Impostazioni'!$C$9+(46-1)*7)))</f>
        <v/>
      </c>
      <c r="AV7" s="106">
        <f>IF($A7="","",COUNTIFS('3. Registro ferie'!$A$5:$A$200,$A7,'3. Registro ferie'!$F$5:$F$200,"Approvato",'3. Registro ferie'!$C$5:$C$200,"&lt;="&amp;('1. Impostazioni'!$C$9+(47-1)*7+6),'3. Registro ferie'!$D$5:$D$200,"&gt;="&amp;('1. Impostazioni'!$C$9+(47-1)*7)))</f>
        <v/>
      </c>
      <c r="AW7" s="106">
        <f>IF($A7="","",COUNTIFS('3. Registro ferie'!$A$5:$A$200,$A7,'3. Registro ferie'!$F$5:$F$200,"Approvato",'3. Registro ferie'!$C$5:$C$200,"&lt;="&amp;('1. Impostazioni'!$C$9+(48-1)*7+6),'3. Registro ferie'!$D$5:$D$200,"&gt;="&amp;('1. Impostazioni'!$C$9+(48-1)*7)))</f>
        <v/>
      </c>
      <c r="AX7" s="106">
        <f>IF($A7="","",COUNTIFS('3. Registro ferie'!$A$5:$A$200,$A7,'3. Registro ferie'!$F$5:$F$200,"Approvato",'3. Registro ferie'!$C$5:$C$200,"&lt;="&amp;('1. Impostazioni'!$C$9+(49-1)*7+6),'3. Registro ferie'!$D$5:$D$200,"&gt;="&amp;('1. Impostazioni'!$C$9+(49-1)*7)))</f>
        <v/>
      </c>
      <c r="AY7" s="106">
        <f>IF($A7="","",COUNTIFS('3. Registro ferie'!$A$5:$A$200,$A7,'3. Registro ferie'!$F$5:$F$200,"Approvato",'3. Registro ferie'!$C$5:$C$200,"&lt;="&amp;('1. Impostazioni'!$C$9+(50-1)*7+6),'3. Registro ferie'!$D$5:$D$200,"&gt;="&amp;('1. Impostazioni'!$C$9+(50-1)*7)))</f>
        <v/>
      </c>
      <c r="AZ7" s="106">
        <f>IF($A7="","",COUNTIFS('3. Registro ferie'!$A$5:$A$200,$A7,'3. Registro ferie'!$F$5:$F$200,"Approvato",'3. Registro ferie'!$C$5:$C$200,"&lt;="&amp;('1. Impostazioni'!$C$9+(51-1)*7+6),'3. Registro ferie'!$D$5:$D$200,"&gt;="&amp;('1. Impostazioni'!$C$9+(51-1)*7)))</f>
        <v/>
      </c>
      <c r="BA7" s="106">
        <f>IF($A7="","",COUNTIFS('3. Registro ferie'!$A$5:$A$200,$A7,'3. Registro ferie'!$F$5:$F$200,"Approvato",'3. Registro ferie'!$C$5:$C$200,"&lt;="&amp;('1. Impostazioni'!$C$9+(52-1)*7+6),'3. Registro ferie'!$D$5:$D$200,"&gt;="&amp;('1. Impostazioni'!$C$9+(52-1)*7)))</f>
        <v/>
      </c>
    </row>
    <row r="8" ht="18" customHeight="1" s="55">
      <c r="A8" s="105">
        <f>IF('2. Dipendenti'!A8="","",'2. Dipendenti'!A8)</f>
        <v/>
      </c>
      <c r="B8" s="106">
        <f>IF($A8="","",COUNTIFS('3. Registro ferie'!$A$5:$A$200,$A8,'3. Registro ferie'!$F$5:$F$200,"Approvato",'3. Registro ferie'!$C$5:$C$200,"&lt;="&amp;('1. Impostazioni'!$C$9+(1-1)*7+6),'3. Registro ferie'!$D$5:$D$200,"&gt;="&amp;('1. Impostazioni'!$C$9+(1-1)*7)))</f>
        <v/>
      </c>
      <c r="C8" s="106">
        <f>IF($A8="","",COUNTIFS('3. Registro ferie'!$A$5:$A$200,$A8,'3. Registro ferie'!$F$5:$F$200,"Approvato",'3. Registro ferie'!$C$5:$C$200,"&lt;="&amp;('1. Impostazioni'!$C$9+(2-1)*7+6),'3. Registro ferie'!$D$5:$D$200,"&gt;="&amp;('1. Impostazioni'!$C$9+(2-1)*7)))</f>
        <v/>
      </c>
      <c r="D8" s="106">
        <f>IF($A8="","",COUNTIFS('3. Registro ferie'!$A$5:$A$200,$A8,'3. Registro ferie'!$F$5:$F$200,"Approvato",'3. Registro ferie'!$C$5:$C$200,"&lt;="&amp;('1. Impostazioni'!$C$9+(3-1)*7+6),'3. Registro ferie'!$D$5:$D$200,"&gt;="&amp;('1. Impostazioni'!$C$9+(3-1)*7)))</f>
        <v/>
      </c>
      <c r="E8" s="106">
        <f>IF($A8="","",COUNTIFS('3. Registro ferie'!$A$5:$A$200,$A8,'3. Registro ferie'!$F$5:$F$200,"Approvato",'3. Registro ferie'!$C$5:$C$200,"&lt;="&amp;('1. Impostazioni'!$C$9+(4-1)*7+6),'3. Registro ferie'!$D$5:$D$200,"&gt;="&amp;('1. Impostazioni'!$C$9+(4-1)*7)))</f>
        <v/>
      </c>
      <c r="F8" s="106">
        <f>IF($A8="","",COUNTIFS('3. Registro ferie'!$A$5:$A$200,$A8,'3. Registro ferie'!$F$5:$F$200,"Approvato",'3. Registro ferie'!$C$5:$C$200,"&lt;="&amp;('1. Impostazioni'!$C$9+(5-1)*7+6),'3. Registro ferie'!$D$5:$D$200,"&gt;="&amp;('1. Impostazioni'!$C$9+(5-1)*7)))</f>
        <v/>
      </c>
      <c r="G8" s="106">
        <f>IF($A8="","",COUNTIFS('3. Registro ferie'!$A$5:$A$200,$A8,'3. Registro ferie'!$F$5:$F$200,"Approvato",'3. Registro ferie'!$C$5:$C$200,"&lt;="&amp;('1. Impostazioni'!$C$9+(6-1)*7+6),'3. Registro ferie'!$D$5:$D$200,"&gt;="&amp;('1. Impostazioni'!$C$9+(6-1)*7)))</f>
        <v/>
      </c>
      <c r="H8" s="106">
        <f>IF($A8="","",COUNTIFS('3. Registro ferie'!$A$5:$A$200,$A8,'3. Registro ferie'!$F$5:$F$200,"Approvato",'3. Registro ferie'!$C$5:$C$200,"&lt;="&amp;('1. Impostazioni'!$C$9+(7-1)*7+6),'3. Registro ferie'!$D$5:$D$200,"&gt;="&amp;('1. Impostazioni'!$C$9+(7-1)*7)))</f>
        <v/>
      </c>
      <c r="I8" s="106">
        <f>IF($A8="","",COUNTIFS('3. Registro ferie'!$A$5:$A$200,$A8,'3. Registro ferie'!$F$5:$F$200,"Approvato",'3. Registro ferie'!$C$5:$C$200,"&lt;="&amp;('1. Impostazioni'!$C$9+(8-1)*7+6),'3. Registro ferie'!$D$5:$D$200,"&gt;="&amp;('1. Impostazioni'!$C$9+(8-1)*7)))</f>
        <v/>
      </c>
      <c r="J8" s="106">
        <f>IF($A8="","",COUNTIFS('3. Registro ferie'!$A$5:$A$200,$A8,'3. Registro ferie'!$F$5:$F$200,"Approvato",'3. Registro ferie'!$C$5:$C$200,"&lt;="&amp;('1. Impostazioni'!$C$9+(9-1)*7+6),'3. Registro ferie'!$D$5:$D$200,"&gt;="&amp;('1. Impostazioni'!$C$9+(9-1)*7)))</f>
        <v/>
      </c>
      <c r="K8" s="106">
        <f>IF($A8="","",COUNTIFS('3. Registro ferie'!$A$5:$A$200,$A8,'3. Registro ferie'!$F$5:$F$200,"Approvato",'3. Registro ferie'!$C$5:$C$200,"&lt;="&amp;('1. Impostazioni'!$C$9+(10-1)*7+6),'3. Registro ferie'!$D$5:$D$200,"&gt;="&amp;('1. Impostazioni'!$C$9+(10-1)*7)))</f>
        <v/>
      </c>
      <c r="L8" s="106">
        <f>IF($A8="","",COUNTIFS('3. Registro ferie'!$A$5:$A$200,$A8,'3. Registro ferie'!$F$5:$F$200,"Approvato",'3. Registro ferie'!$C$5:$C$200,"&lt;="&amp;('1. Impostazioni'!$C$9+(11-1)*7+6),'3. Registro ferie'!$D$5:$D$200,"&gt;="&amp;('1. Impostazioni'!$C$9+(11-1)*7)))</f>
        <v/>
      </c>
      <c r="M8" s="106">
        <f>IF($A8="","",COUNTIFS('3. Registro ferie'!$A$5:$A$200,$A8,'3. Registro ferie'!$F$5:$F$200,"Approvato",'3. Registro ferie'!$C$5:$C$200,"&lt;="&amp;('1. Impostazioni'!$C$9+(12-1)*7+6),'3. Registro ferie'!$D$5:$D$200,"&gt;="&amp;('1. Impostazioni'!$C$9+(12-1)*7)))</f>
        <v/>
      </c>
      <c r="N8" s="106">
        <f>IF($A8="","",COUNTIFS('3. Registro ferie'!$A$5:$A$200,$A8,'3. Registro ferie'!$F$5:$F$200,"Approvato",'3. Registro ferie'!$C$5:$C$200,"&lt;="&amp;('1. Impostazioni'!$C$9+(13-1)*7+6),'3. Registro ferie'!$D$5:$D$200,"&gt;="&amp;('1. Impostazioni'!$C$9+(13-1)*7)))</f>
        <v/>
      </c>
      <c r="O8" s="106">
        <f>IF($A8="","",COUNTIFS('3. Registro ferie'!$A$5:$A$200,$A8,'3. Registro ferie'!$F$5:$F$200,"Approvato",'3. Registro ferie'!$C$5:$C$200,"&lt;="&amp;('1. Impostazioni'!$C$9+(14-1)*7+6),'3. Registro ferie'!$D$5:$D$200,"&gt;="&amp;('1. Impostazioni'!$C$9+(14-1)*7)))</f>
        <v/>
      </c>
      <c r="P8" s="106">
        <f>IF($A8="","",COUNTIFS('3. Registro ferie'!$A$5:$A$200,$A8,'3. Registro ferie'!$F$5:$F$200,"Approvato",'3. Registro ferie'!$C$5:$C$200,"&lt;="&amp;('1. Impostazioni'!$C$9+(15-1)*7+6),'3. Registro ferie'!$D$5:$D$200,"&gt;="&amp;('1. Impostazioni'!$C$9+(15-1)*7)))</f>
        <v/>
      </c>
      <c r="Q8" s="106">
        <f>IF($A8="","",COUNTIFS('3. Registro ferie'!$A$5:$A$200,$A8,'3. Registro ferie'!$F$5:$F$200,"Approvato",'3. Registro ferie'!$C$5:$C$200,"&lt;="&amp;('1. Impostazioni'!$C$9+(16-1)*7+6),'3. Registro ferie'!$D$5:$D$200,"&gt;="&amp;('1. Impostazioni'!$C$9+(16-1)*7)))</f>
        <v/>
      </c>
      <c r="R8" s="106">
        <f>IF($A8="","",COUNTIFS('3. Registro ferie'!$A$5:$A$200,$A8,'3. Registro ferie'!$F$5:$F$200,"Approvato",'3. Registro ferie'!$C$5:$C$200,"&lt;="&amp;('1. Impostazioni'!$C$9+(17-1)*7+6),'3. Registro ferie'!$D$5:$D$200,"&gt;="&amp;('1. Impostazioni'!$C$9+(17-1)*7)))</f>
        <v/>
      </c>
      <c r="S8" s="106">
        <f>IF($A8="","",COUNTIFS('3. Registro ferie'!$A$5:$A$200,$A8,'3. Registro ferie'!$F$5:$F$200,"Approvato",'3. Registro ferie'!$C$5:$C$200,"&lt;="&amp;('1. Impostazioni'!$C$9+(18-1)*7+6),'3. Registro ferie'!$D$5:$D$200,"&gt;="&amp;('1. Impostazioni'!$C$9+(18-1)*7)))</f>
        <v/>
      </c>
      <c r="T8" s="106">
        <f>IF($A8="","",COUNTIFS('3. Registro ferie'!$A$5:$A$200,$A8,'3. Registro ferie'!$F$5:$F$200,"Approvato",'3. Registro ferie'!$C$5:$C$200,"&lt;="&amp;('1. Impostazioni'!$C$9+(19-1)*7+6),'3. Registro ferie'!$D$5:$D$200,"&gt;="&amp;('1. Impostazioni'!$C$9+(19-1)*7)))</f>
        <v/>
      </c>
      <c r="U8" s="106">
        <f>IF($A8="","",COUNTIFS('3. Registro ferie'!$A$5:$A$200,$A8,'3. Registro ferie'!$F$5:$F$200,"Approvato",'3. Registro ferie'!$C$5:$C$200,"&lt;="&amp;('1. Impostazioni'!$C$9+(20-1)*7+6),'3. Registro ferie'!$D$5:$D$200,"&gt;="&amp;('1. Impostazioni'!$C$9+(20-1)*7)))</f>
        <v/>
      </c>
      <c r="V8" s="106">
        <f>IF($A8="","",COUNTIFS('3. Registro ferie'!$A$5:$A$200,$A8,'3. Registro ferie'!$F$5:$F$200,"Approvato",'3. Registro ferie'!$C$5:$C$200,"&lt;="&amp;('1. Impostazioni'!$C$9+(21-1)*7+6),'3. Registro ferie'!$D$5:$D$200,"&gt;="&amp;('1. Impostazioni'!$C$9+(21-1)*7)))</f>
        <v/>
      </c>
      <c r="W8" s="106">
        <f>IF($A8="","",COUNTIFS('3. Registro ferie'!$A$5:$A$200,$A8,'3. Registro ferie'!$F$5:$F$200,"Approvato",'3. Registro ferie'!$C$5:$C$200,"&lt;="&amp;('1. Impostazioni'!$C$9+(22-1)*7+6),'3. Registro ferie'!$D$5:$D$200,"&gt;="&amp;('1. Impostazioni'!$C$9+(22-1)*7)))</f>
        <v/>
      </c>
      <c r="X8" s="106">
        <f>IF($A8="","",COUNTIFS('3. Registro ferie'!$A$5:$A$200,$A8,'3. Registro ferie'!$F$5:$F$200,"Approvato",'3. Registro ferie'!$C$5:$C$200,"&lt;="&amp;('1. Impostazioni'!$C$9+(23-1)*7+6),'3. Registro ferie'!$D$5:$D$200,"&gt;="&amp;('1. Impostazioni'!$C$9+(23-1)*7)))</f>
        <v/>
      </c>
      <c r="Y8" s="106">
        <f>IF($A8="","",COUNTIFS('3. Registro ferie'!$A$5:$A$200,$A8,'3. Registro ferie'!$F$5:$F$200,"Approvato",'3. Registro ferie'!$C$5:$C$200,"&lt;="&amp;('1. Impostazioni'!$C$9+(24-1)*7+6),'3. Registro ferie'!$D$5:$D$200,"&gt;="&amp;('1. Impostazioni'!$C$9+(24-1)*7)))</f>
        <v/>
      </c>
      <c r="Z8" s="106">
        <f>IF($A8="","",COUNTIFS('3. Registro ferie'!$A$5:$A$200,$A8,'3. Registro ferie'!$F$5:$F$200,"Approvato",'3. Registro ferie'!$C$5:$C$200,"&lt;="&amp;('1. Impostazioni'!$C$9+(25-1)*7+6),'3. Registro ferie'!$D$5:$D$200,"&gt;="&amp;('1. Impostazioni'!$C$9+(25-1)*7)))</f>
        <v/>
      </c>
      <c r="AA8" s="106">
        <f>IF($A8="","",COUNTIFS('3. Registro ferie'!$A$5:$A$200,$A8,'3. Registro ferie'!$F$5:$F$200,"Approvato",'3. Registro ferie'!$C$5:$C$200,"&lt;="&amp;('1. Impostazioni'!$C$9+(26-1)*7+6),'3. Registro ferie'!$D$5:$D$200,"&gt;="&amp;('1. Impostazioni'!$C$9+(26-1)*7)))</f>
        <v/>
      </c>
      <c r="AB8" s="106">
        <f>IF($A8="","",COUNTIFS('3. Registro ferie'!$A$5:$A$200,$A8,'3. Registro ferie'!$F$5:$F$200,"Approvato",'3. Registro ferie'!$C$5:$C$200,"&lt;="&amp;('1. Impostazioni'!$C$9+(27-1)*7+6),'3. Registro ferie'!$D$5:$D$200,"&gt;="&amp;('1. Impostazioni'!$C$9+(27-1)*7)))</f>
        <v/>
      </c>
      <c r="AC8" s="106">
        <f>IF($A8="","",COUNTIFS('3. Registro ferie'!$A$5:$A$200,$A8,'3. Registro ferie'!$F$5:$F$200,"Approvato",'3. Registro ferie'!$C$5:$C$200,"&lt;="&amp;('1. Impostazioni'!$C$9+(28-1)*7+6),'3. Registro ferie'!$D$5:$D$200,"&gt;="&amp;('1. Impostazioni'!$C$9+(28-1)*7)))</f>
        <v/>
      </c>
      <c r="AD8" s="106">
        <f>IF($A8="","",COUNTIFS('3. Registro ferie'!$A$5:$A$200,$A8,'3. Registro ferie'!$F$5:$F$200,"Approvato",'3. Registro ferie'!$C$5:$C$200,"&lt;="&amp;('1. Impostazioni'!$C$9+(29-1)*7+6),'3. Registro ferie'!$D$5:$D$200,"&gt;="&amp;('1. Impostazioni'!$C$9+(29-1)*7)))</f>
        <v/>
      </c>
      <c r="AE8" s="106">
        <f>IF($A8="","",COUNTIFS('3. Registro ferie'!$A$5:$A$200,$A8,'3. Registro ferie'!$F$5:$F$200,"Approvato",'3. Registro ferie'!$C$5:$C$200,"&lt;="&amp;('1. Impostazioni'!$C$9+(30-1)*7+6),'3. Registro ferie'!$D$5:$D$200,"&gt;="&amp;('1. Impostazioni'!$C$9+(30-1)*7)))</f>
        <v/>
      </c>
      <c r="AF8" s="106">
        <f>IF($A8="","",COUNTIFS('3. Registro ferie'!$A$5:$A$200,$A8,'3. Registro ferie'!$F$5:$F$200,"Approvato",'3. Registro ferie'!$C$5:$C$200,"&lt;="&amp;('1. Impostazioni'!$C$9+(31-1)*7+6),'3. Registro ferie'!$D$5:$D$200,"&gt;="&amp;('1. Impostazioni'!$C$9+(31-1)*7)))</f>
        <v/>
      </c>
      <c r="AG8" s="106">
        <f>IF($A8="","",COUNTIFS('3. Registro ferie'!$A$5:$A$200,$A8,'3. Registro ferie'!$F$5:$F$200,"Approvato",'3. Registro ferie'!$C$5:$C$200,"&lt;="&amp;('1. Impostazioni'!$C$9+(32-1)*7+6),'3. Registro ferie'!$D$5:$D$200,"&gt;="&amp;('1. Impostazioni'!$C$9+(32-1)*7)))</f>
        <v/>
      </c>
      <c r="AH8" s="106">
        <f>IF($A8="","",COUNTIFS('3. Registro ferie'!$A$5:$A$200,$A8,'3. Registro ferie'!$F$5:$F$200,"Approvato",'3. Registro ferie'!$C$5:$C$200,"&lt;="&amp;('1. Impostazioni'!$C$9+(33-1)*7+6),'3. Registro ferie'!$D$5:$D$200,"&gt;="&amp;('1. Impostazioni'!$C$9+(33-1)*7)))</f>
        <v/>
      </c>
      <c r="AI8" s="106">
        <f>IF($A8="","",COUNTIFS('3. Registro ferie'!$A$5:$A$200,$A8,'3. Registro ferie'!$F$5:$F$200,"Approvato",'3. Registro ferie'!$C$5:$C$200,"&lt;="&amp;('1. Impostazioni'!$C$9+(34-1)*7+6),'3. Registro ferie'!$D$5:$D$200,"&gt;="&amp;('1. Impostazioni'!$C$9+(34-1)*7)))</f>
        <v/>
      </c>
      <c r="AJ8" s="106">
        <f>IF($A8="","",COUNTIFS('3. Registro ferie'!$A$5:$A$200,$A8,'3. Registro ferie'!$F$5:$F$200,"Approvato",'3. Registro ferie'!$C$5:$C$200,"&lt;="&amp;('1. Impostazioni'!$C$9+(35-1)*7+6),'3. Registro ferie'!$D$5:$D$200,"&gt;="&amp;('1. Impostazioni'!$C$9+(35-1)*7)))</f>
        <v/>
      </c>
      <c r="AK8" s="106">
        <f>IF($A8="","",COUNTIFS('3. Registro ferie'!$A$5:$A$200,$A8,'3. Registro ferie'!$F$5:$F$200,"Approvato",'3. Registro ferie'!$C$5:$C$200,"&lt;="&amp;('1. Impostazioni'!$C$9+(36-1)*7+6),'3. Registro ferie'!$D$5:$D$200,"&gt;="&amp;('1. Impostazioni'!$C$9+(36-1)*7)))</f>
        <v/>
      </c>
      <c r="AL8" s="106">
        <f>IF($A8="","",COUNTIFS('3. Registro ferie'!$A$5:$A$200,$A8,'3. Registro ferie'!$F$5:$F$200,"Approvato",'3. Registro ferie'!$C$5:$C$200,"&lt;="&amp;('1. Impostazioni'!$C$9+(37-1)*7+6),'3. Registro ferie'!$D$5:$D$200,"&gt;="&amp;('1. Impostazioni'!$C$9+(37-1)*7)))</f>
        <v/>
      </c>
      <c r="AM8" s="106">
        <f>IF($A8="","",COUNTIFS('3. Registro ferie'!$A$5:$A$200,$A8,'3. Registro ferie'!$F$5:$F$200,"Approvato",'3. Registro ferie'!$C$5:$C$200,"&lt;="&amp;('1. Impostazioni'!$C$9+(38-1)*7+6),'3. Registro ferie'!$D$5:$D$200,"&gt;="&amp;('1. Impostazioni'!$C$9+(38-1)*7)))</f>
        <v/>
      </c>
      <c r="AN8" s="106">
        <f>IF($A8="","",COUNTIFS('3. Registro ferie'!$A$5:$A$200,$A8,'3. Registro ferie'!$F$5:$F$200,"Approvato",'3. Registro ferie'!$C$5:$C$200,"&lt;="&amp;('1. Impostazioni'!$C$9+(39-1)*7+6),'3. Registro ferie'!$D$5:$D$200,"&gt;="&amp;('1. Impostazioni'!$C$9+(39-1)*7)))</f>
        <v/>
      </c>
      <c r="AO8" s="106">
        <f>IF($A8="","",COUNTIFS('3. Registro ferie'!$A$5:$A$200,$A8,'3. Registro ferie'!$F$5:$F$200,"Approvato",'3. Registro ferie'!$C$5:$C$200,"&lt;="&amp;('1. Impostazioni'!$C$9+(40-1)*7+6),'3. Registro ferie'!$D$5:$D$200,"&gt;="&amp;('1. Impostazioni'!$C$9+(40-1)*7)))</f>
        <v/>
      </c>
      <c r="AP8" s="106">
        <f>IF($A8="","",COUNTIFS('3. Registro ferie'!$A$5:$A$200,$A8,'3. Registro ferie'!$F$5:$F$200,"Approvato",'3. Registro ferie'!$C$5:$C$200,"&lt;="&amp;('1. Impostazioni'!$C$9+(41-1)*7+6),'3. Registro ferie'!$D$5:$D$200,"&gt;="&amp;('1. Impostazioni'!$C$9+(41-1)*7)))</f>
        <v/>
      </c>
      <c r="AQ8" s="106">
        <f>IF($A8="","",COUNTIFS('3. Registro ferie'!$A$5:$A$200,$A8,'3. Registro ferie'!$F$5:$F$200,"Approvato",'3. Registro ferie'!$C$5:$C$200,"&lt;="&amp;('1. Impostazioni'!$C$9+(42-1)*7+6),'3. Registro ferie'!$D$5:$D$200,"&gt;="&amp;('1. Impostazioni'!$C$9+(42-1)*7)))</f>
        <v/>
      </c>
      <c r="AR8" s="106">
        <f>IF($A8="","",COUNTIFS('3. Registro ferie'!$A$5:$A$200,$A8,'3. Registro ferie'!$F$5:$F$200,"Approvato",'3. Registro ferie'!$C$5:$C$200,"&lt;="&amp;('1. Impostazioni'!$C$9+(43-1)*7+6),'3. Registro ferie'!$D$5:$D$200,"&gt;="&amp;('1. Impostazioni'!$C$9+(43-1)*7)))</f>
        <v/>
      </c>
      <c r="AS8" s="106">
        <f>IF($A8="","",COUNTIFS('3. Registro ferie'!$A$5:$A$200,$A8,'3. Registro ferie'!$F$5:$F$200,"Approvato",'3. Registro ferie'!$C$5:$C$200,"&lt;="&amp;('1. Impostazioni'!$C$9+(44-1)*7+6),'3. Registro ferie'!$D$5:$D$200,"&gt;="&amp;('1. Impostazioni'!$C$9+(44-1)*7)))</f>
        <v/>
      </c>
      <c r="AT8" s="106">
        <f>IF($A8="","",COUNTIFS('3. Registro ferie'!$A$5:$A$200,$A8,'3. Registro ferie'!$F$5:$F$200,"Approvato",'3. Registro ferie'!$C$5:$C$200,"&lt;="&amp;('1. Impostazioni'!$C$9+(45-1)*7+6),'3. Registro ferie'!$D$5:$D$200,"&gt;="&amp;('1. Impostazioni'!$C$9+(45-1)*7)))</f>
        <v/>
      </c>
      <c r="AU8" s="106">
        <f>IF($A8="","",COUNTIFS('3. Registro ferie'!$A$5:$A$200,$A8,'3. Registro ferie'!$F$5:$F$200,"Approvato",'3. Registro ferie'!$C$5:$C$200,"&lt;="&amp;('1. Impostazioni'!$C$9+(46-1)*7+6),'3. Registro ferie'!$D$5:$D$200,"&gt;="&amp;('1. Impostazioni'!$C$9+(46-1)*7)))</f>
        <v/>
      </c>
      <c r="AV8" s="106">
        <f>IF($A8="","",COUNTIFS('3. Registro ferie'!$A$5:$A$200,$A8,'3. Registro ferie'!$F$5:$F$200,"Approvato",'3. Registro ferie'!$C$5:$C$200,"&lt;="&amp;('1. Impostazioni'!$C$9+(47-1)*7+6),'3. Registro ferie'!$D$5:$D$200,"&gt;="&amp;('1. Impostazioni'!$C$9+(47-1)*7)))</f>
        <v/>
      </c>
      <c r="AW8" s="106">
        <f>IF($A8="","",COUNTIFS('3. Registro ferie'!$A$5:$A$200,$A8,'3. Registro ferie'!$F$5:$F$200,"Approvato",'3. Registro ferie'!$C$5:$C$200,"&lt;="&amp;('1. Impostazioni'!$C$9+(48-1)*7+6),'3. Registro ferie'!$D$5:$D$200,"&gt;="&amp;('1. Impostazioni'!$C$9+(48-1)*7)))</f>
        <v/>
      </c>
      <c r="AX8" s="106">
        <f>IF($A8="","",COUNTIFS('3. Registro ferie'!$A$5:$A$200,$A8,'3. Registro ferie'!$F$5:$F$200,"Approvato",'3. Registro ferie'!$C$5:$C$200,"&lt;="&amp;('1. Impostazioni'!$C$9+(49-1)*7+6),'3. Registro ferie'!$D$5:$D$200,"&gt;="&amp;('1. Impostazioni'!$C$9+(49-1)*7)))</f>
        <v/>
      </c>
      <c r="AY8" s="106">
        <f>IF($A8="","",COUNTIFS('3. Registro ferie'!$A$5:$A$200,$A8,'3. Registro ferie'!$F$5:$F$200,"Approvato",'3. Registro ferie'!$C$5:$C$200,"&lt;="&amp;('1. Impostazioni'!$C$9+(50-1)*7+6),'3. Registro ferie'!$D$5:$D$200,"&gt;="&amp;('1. Impostazioni'!$C$9+(50-1)*7)))</f>
        <v/>
      </c>
      <c r="AZ8" s="106">
        <f>IF($A8="","",COUNTIFS('3. Registro ferie'!$A$5:$A$200,$A8,'3. Registro ferie'!$F$5:$F$200,"Approvato",'3. Registro ferie'!$C$5:$C$200,"&lt;="&amp;('1. Impostazioni'!$C$9+(51-1)*7+6),'3. Registro ferie'!$D$5:$D$200,"&gt;="&amp;('1. Impostazioni'!$C$9+(51-1)*7)))</f>
        <v/>
      </c>
      <c r="BA8" s="106">
        <f>IF($A8="","",COUNTIFS('3. Registro ferie'!$A$5:$A$200,$A8,'3. Registro ferie'!$F$5:$F$200,"Approvato",'3. Registro ferie'!$C$5:$C$200,"&lt;="&amp;('1. Impostazioni'!$C$9+(52-1)*7+6),'3. Registro ferie'!$D$5:$D$200,"&gt;="&amp;('1. Impostazioni'!$C$9+(52-1)*7)))</f>
        <v/>
      </c>
    </row>
    <row r="9" ht="18" customHeight="1" s="55">
      <c r="A9" s="105">
        <f>IF('2. Dipendenti'!A9="","",'2. Dipendenti'!A9)</f>
        <v/>
      </c>
      <c r="B9" s="106">
        <f>IF($A9="","",COUNTIFS('3. Registro ferie'!$A$5:$A$200,$A9,'3. Registro ferie'!$F$5:$F$200,"Approvato",'3. Registro ferie'!$C$5:$C$200,"&lt;="&amp;('1. Impostazioni'!$C$9+(1-1)*7+6),'3. Registro ferie'!$D$5:$D$200,"&gt;="&amp;('1. Impostazioni'!$C$9+(1-1)*7)))</f>
        <v/>
      </c>
      <c r="C9" s="106">
        <f>IF($A9="","",COUNTIFS('3. Registro ferie'!$A$5:$A$200,$A9,'3. Registro ferie'!$F$5:$F$200,"Approvato",'3. Registro ferie'!$C$5:$C$200,"&lt;="&amp;('1. Impostazioni'!$C$9+(2-1)*7+6),'3. Registro ferie'!$D$5:$D$200,"&gt;="&amp;('1. Impostazioni'!$C$9+(2-1)*7)))</f>
        <v/>
      </c>
      <c r="D9" s="106">
        <f>IF($A9="","",COUNTIFS('3. Registro ferie'!$A$5:$A$200,$A9,'3. Registro ferie'!$F$5:$F$200,"Approvato",'3. Registro ferie'!$C$5:$C$200,"&lt;="&amp;('1. Impostazioni'!$C$9+(3-1)*7+6),'3. Registro ferie'!$D$5:$D$200,"&gt;="&amp;('1. Impostazioni'!$C$9+(3-1)*7)))</f>
        <v/>
      </c>
      <c r="E9" s="106">
        <f>IF($A9="","",COUNTIFS('3. Registro ferie'!$A$5:$A$200,$A9,'3. Registro ferie'!$F$5:$F$200,"Approvato",'3. Registro ferie'!$C$5:$C$200,"&lt;="&amp;('1. Impostazioni'!$C$9+(4-1)*7+6),'3. Registro ferie'!$D$5:$D$200,"&gt;="&amp;('1. Impostazioni'!$C$9+(4-1)*7)))</f>
        <v/>
      </c>
      <c r="F9" s="106">
        <f>IF($A9="","",COUNTIFS('3. Registro ferie'!$A$5:$A$200,$A9,'3. Registro ferie'!$F$5:$F$200,"Approvato",'3. Registro ferie'!$C$5:$C$200,"&lt;="&amp;('1. Impostazioni'!$C$9+(5-1)*7+6),'3. Registro ferie'!$D$5:$D$200,"&gt;="&amp;('1. Impostazioni'!$C$9+(5-1)*7)))</f>
        <v/>
      </c>
      <c r="G9" s="106">
        <f>IF($A9="","",COUNTIFS('3. Registro ferie'!$A$5:$A$200,$A9,'3. Registro ferie'!$F$5:$F$200,"Approvato",'3. Registro ferie'!$C$5:$C$200,"&lt;="&amp;('1. Impostazioni'!$C$9+(6-1)*7+6),'3. Registro ferie'!$D$5:$D$200,"&gt;="&amp;('1. Impostazioni'!$C$9+(6-1)*7)))</f>
        <v/>
      </c>
      <c r="H9" s="106">
        <f>IF($A9="","",COUNTIFS('3. Registro ferie'!$A$5:$A$200,$A9,'3. Registro ferie'!$F$5:$F$200,"Approvato",'3. Registro ferie'!$C$5:$C$200,"&lt;="&amp;('1. Impostazioni'!$C$9+(7-1)*7+6),'3. Registro ferie'!$D$5:$D$200,"&gt;="&amp;('1. Impostazioni'!$C$9+(7-1)*7)))</f>
        <v/>
      </c>
      <c r="I9" s="106">
        <f>IF($A9="","",COUNTIFS('3. Registro ferie'!$A$5:$A$200,$A9,'3. Registro ferie'!$F$5:$F$200,"Approvato",'3. Registro ferie'!$C$5:$C$200,"&lt;="&amp;('1. Impostazioni'!$C$9+(8-1)*7+6),'3. Registro ferie'!$D$5:$D$200,"&gt;="&amp;('1. Impostazioni'!$C$9+(8-1)*7)))</f>
        <v/>
      </c>
      <c r="J9" s="106">
        <f>IF($A9="","",COUNTIFS('3. Registro ferie'!$A$5:$A$200,$A9,'3. Registro ferie'!$F$5:$F$200,"Approvato",'3. Registro ferie'!$C$5:$C$200,"&lt;="&amp;('1. Impostazioni'!$C$9+(9-1)*7+6),'3. Registro ferie'!$D$5:$D$200,"&gt;="&amp;('1. Impostazioni'!$C$9+(9-1)*7)))</f>
        <v/>
      </c>
      <c r="K9" s="106">
        <f>IF($A9="","",COUNTIFS('3. Registro ferie'!$A$5:$A$200,$A9,'3. Registro ferie'!$F$5:$F$200,"Approvato",'3. Registro ferie'!$C$5:$C$200,"&lt;="&amp;('1. Impostazioni'!$C$9+(10-1)*7+6),'3. Registro ferie'!$D$5:$D$200,"&gt;="&amp;('1. Impostazioni'!$C$9+(10-1)*7)))</f>
        <v/>
      </c>
      <c r="L9" s="106">
        <f>IF($A9="","",COUNTIFS('3. Registro ferie'!$A$5:$A$200,$A9,'3. Registro ferie'!$F$5:$F$200,"Approvato",'3. Registro ferie'!$C$5:$C$200,"&lt;="&amp;('1. Impostazioni'!$C$9+(11-1)*7+6),'3. Registro ferie'!$D$5:$D$200,"&gt;="&amp;('1. Impostazioni'!$C$9+(11-1)*7)))</f>
        <v/>
      </c>
      <c r="M9" s="106">
        <f>IF($A9="","",COUNTIFS('3. Registro ferie'!$A$5:$A$200,$A9,'3. Registro ferie'!$F$5:$F$200,"Approvato",'3. Registro ferie'!$C$5:$C$200,"&lt;="&amp;('1. Impostazioni'!$C$9+(12-1)*7+6),'3. Registro ferie'!$D$5:$D$200,"&gt;="&amp;('1. Impostazioni'!$C$9+(12-1)*7)))</f>
        <v/>
      </c>
      <c r="N9" s="106">
        <f>IF($A9="","",COUNTIFS('3. Registro ferie'!$A$5:$A$200,$A9,'3. Registro ferie'!$F$5:$F$200,"Approvato",'3. Registro ferie'!$C$5:$C$200,"&lt;="&amp;('1. Impostazioni'!$C$9+(13-1)*7+6),'3. Registro ferie'!$D$5:$D$200,"&gt;="&amp;('1. Impostazioni'!$C$9+(13-1)*7)))</f>
        <v/>
      </c>
      <c r="O9" s="106">
        <f>IF($A9="","",COUNTIFS('3. Registro ferie'!$A$5:$A$200,$A9,'3. Registro ferie'!$F$5:$F$200,"Approvato",'3. Registro ferie'!$C$5:$C$200,"&lt;="&amp;('1. Impostazioni'!$C$9+(14-1)*7+6),'3. Registro ferie'!$D$5:$D$200,"&gt;="&amp;('1. Impostazioni'!$C$9+(14-1)*7)))</f>
        <v/>
      </c>
      <c r="P9" s="106">
        <f>IF($A9="","",COUNTIFS('3. Registro ferie'!$A$5:$A$200,$A9,'3. Registro ferie'!$F$5:$F$200,"Approvato",'3. Registro ferie'!$C$5:$C$200,"&lt;="&amp;('1. Impostazioni'!$C$9+(15-1)*7+6),'3. Registro ferie'!$D$5:$D$200,"&gt;="&amp;('1. Impostazioni'!$C$9+(15-1)*7)))</f>
        <v/>
      </c>
      <c r="Q9" s="106">
        <f>IF($A9="","",COUNTIFS('3. Registro ferie'!$A$5:$A$200,$A9,'3. Registro ferie'!$F$5:$F$200,"Approvato",'3. Registro ferie'!$C$5:$C$200,"&lt;="&amp;('1. Impostazioni'!$C$9+(16-1)*7+6),'3. Registro ferie'!$D$5:$D$200,"&gt;="&amp;('1. Impostazioni'!$C$9+(16-1)*7)))</f>
        <v/>
      </c>
      <c r="R9" s="106">
        <f>IF($A9="","",COUNTIFS('3. Registro ferie'!$A$5:$A$200,$A9,'3. Registro ferie'!$F$5:$F$200,"Approvato",'3. Registro ferie'!$C$5:$C$200,"&lt;="&amp;('1. Impostazioni'!$C$9+(17-1)*7+6),'3. Registro ferie'!$D$5:$D$200,"&gt;="&amp;('1. Impostazioni'!$C$9+(17-1)*7)))</f>
        <v/>
      </c>
      <c r="S9" s="106">
        <f>IF($A9="","",COUNTIFS('3. Registro ferie'!$A$5:$A$200,$A9,'3. Registro ferie'!$F$5:$F$200,"Approvato",'3. Registro ferie'!$C$5:$C$200,"&lt;="&amp;('1. Impostazioni'!$C$9+(18-1)*7+6),'3. Registro ferie'!$D$5:$D$200,"&gt;="&amp;('1. Impostazioni'!$C$9+(18-1)*7)))</f>
        <v/>
      </c>
      <c r="T9" s="106">
        <f>IF($A9="","",COUNTIFS('3. Registro ferie'!$A$5:$A$200,$A9,'3. Registro ferie'!$F$5:$F$200,"Approvato",'3. Registro ferie'!$C$5:$C$200,"&lt;="&amp;('1. Impostazioni'!$C$9+(19-1)*7+6),'3. Registro ferie'!$D$5:$D$200,"&gt;="&amp;('1. Impostazioni'!$C$9+(19-1)*7)))</f>
        <v/>
      </c>
      <c r="U9" s="106">
        <f>IF($A9="","",COUNTIFS('3. Registro ferie'!$A$5:$A$200,$A9,'3. Registro ferie'!$F$5:$F$200,"Approvato",'3. Registro ferie'!$C$5:$C$200,"&lt;="&amp;('1. Impostazioni'!$C$9+(20-1)*7+6),'3. Registro ferie'!$D$5:$D$200,"&gt;="&amp;('1. Impostazioni'!$C$9+(20-1)*7)))</f>
        <v/>
      </c>
      <c r="V9" s="106">
        <f>IF($A9="","",COUNTIFS('3. Registro ferie'!$A$5:$A$200,$A9,'3. Registro ferie'!$F$5:$F$200,"Approvato",'3. Registro ferie'!$C$5:$C$200,"&lt;="&amp;('1. Impostazioni'!$C$9+(21-1)*7+6),'3. Registro ferie'!$D$5:$D$200,"&gt;="&amp;('1. Impostazioni'!$C$9+(21-1)*7)))</f>
        <v/>
      </c>
      <c r="W9" s="106">
        <f>IF($A9="","",COUNTIFS('3. Registro ferie'!$A$5:$A$200,$A9,'3. Registro ferie'!$F$5:$F$200,"Approvato",'3. Registro ferie'!$C$5:$C$200,"&lt;="&amp;('1. Impostazioni'!$C$9+(22-1)*7+6),'3. Registro ferie'!$D$5:$D$200,"&gt;="&amp;('1. Impostazioni'!$C$9+(22-1)*7)))</f>
        <v/>
      </c>
      <c r="X9" s="106">
        <f>IF($A9="","",COUNTIFS('3. Registro ferie'!$A$5:$A$200,$A9,'3. Registro ferie'!$F$5:$F$200,"Approvato",'3. Registro ferie'!$C$5:$C$200,"&lt;="&amp;('1. Impostazioni'!$C$9+(23-1)*7+6),'3. Registro ferie'!$D$5:$D$200,"&gt;="&amp;('1. Impostazioni'!$C$9+(23-1)*7)))</f>
        <v/>
      </c>
      <c r="Y9" s="106">
        <f>IF($A9="","",COUNTIFS('3. Registro ferie'!$A$5:$A$200,$A9,'3. Registro ferie'!$F$5:$F$200,"Approvato",'3. Registro ferie'!$C$5:$C$200,"&lt;="&amp;('1. Impostazioni'!$C$9+(24-1)*7+6),'3. Registro ferie'!$D$5:$D$200,"&gt;="&amp;('1. Impostazioni'!$C$9+(24-1)*7)))</f>
        <v/>
      </c>
      <c r="Z9" s="106">
        <f>IF($A9="","",COUNTIFS('3. Registro ferie'!$A$5:$A$200,$A9,'3. Registro ferie'!$F$5:$F$200,"Approvato",'3. Registro ferie'!$C$5:$C$200,"&lt;="&amp;('1. Impostazioni'!$C$9+(25-1)*7+6),'3. Registro ferie'!$D$5:$D$200,"&gt;="&amp;('1. Impostazioni'!$C$9+(25-1)*7)))</f>
        <v/>
      </c>
      <c r="AA9" s="106">
        <f>IF($A9="","",COUNTIFS('3. Registro ferie'!$A$5:$A$200,$A9,'3. Registro ferie'!$F$5:$F$200,"Approvato",'3. Registro ferie'!$C$5:$C$200,"&lt;="&amp;('1. Impostazioni'!$C$9+(26-1)*7+6),'3. Registro ferie'!$D$5:$D$200,"&gt;="&amp;('1. Impostazioni'!$C$9+(26-1)*7)))</f>
        <v/>
      </c>
      <c r="AB9" s="106">
        <f>IF($A9="","",COUNTIFS('3. Registro ferie'!$A$5:$A$200,$A9,'3. Registro ferie'!$F$5:$F$200,"Approvato",'3. Registro ferie'!$C$5:$C$200,"&lt;="&amp;('1. Impostazioni'!$C$9+(27-1)*7+6),'3. Registro ferie'!$D$5:$D$200,"&gt;="&amp;('1. Impostazioni'!$C$9+(27-1)*7)))</f>
        <v/>
      </c>
      <c r="AC9" s="106">
        <f>IF($A9="","",COUNTIFS('3. Registro ferie'!$A$5:$A$200,$A9,'3. Registro ferie'!$F$5:$F$200,"Approvato",'3. Registro ferie'!$C$5:$C$200,"&lt;="&amp;('1. Impostazioni'!$C$9+(28-1)*7+6),'3. Registro ferie'!$D$5:$D$200,"&gt;="&amp;('1. Impostazioni'!$C$9+(28-1)*7)))</f>
        <v/>
      </c>
      <c r="AD9" s="106">
        <f>IF($A9="","",COUNTIFS('3. Registro ferie'!$A$5:$A$200,$A9,'3. Registro ferie'!$F$5:$F$200,"Approvato",'3. Registro ferie'!$C$5:$C$200,"&lt;="&amp;('1. Impostazioni'!$C$9+(29-1)*7+6),'3. Registro ferie'!$D$5:$D$200,"&gt;="&amp;('1. Impostazioni'!$C$9+(29-1)*7)))</f>
        <v/>
      </c>
      <c r="AE9" s="106">
        <f>IF($A9="","",COUNTIFS('3. Registro ferie'!$A$5:$A$200,$A9,'3. Registro ferie'!$F$5:$F$200,"Approvato",'3. Registro ferie'!$C$5:$C$200,"&lt;="&amp;('1. Impostazioni'!$C$9+(30-1)*7+6),'3. Registro ferie'!$D$5:$D$200,"&gt;="&amp;('1. Impostazioni'!$C$9+(30-1)*7)))</f>
        <v/>
      </c>
      <c r="AF9" s="106">
        <f>IF($A9="","",COUNTIFS('3. Registro ferie'!$A$5:$A$200,$A9,'3. Registro ferie'!$F$5:$F$200,"Approvato",'3. Registro ferie'!$C$5:$C$200,"&lt;="&amp;('1. Impostazioni'!$C$9+(31-1)*7+6),'3. Registro ferie'!$D$5:$D$200,"&gt;="&amp;('1. Impostazioni'!$C$9+(31-1)*7)))</f>
        <v/>
      </c>
      <c r="AG9" s="106">
        <f>IF($A9="","",COUNTIFS('3. Registro ferie'!$A$5:$A$200,$A9,'3. Registro ferie'!$F$5:$F$200,"Approvato",'3. Registro ferie'!$C$5:$C$200,"&lt;="&amp;('1. Impostazioni'!$C$9+(32-1)*7+6),'3. Registro ferie'!$D$5:$D$200,"&gt;="&amp;('1. Impostazioni'!$C$9+(32-1)*7)))</f>
        <v/>
      </c>
      <c r="AH9" s="106">
        <f>IF($A9="","",COUNTIFS('3. Registro ferie'!$A$5:$A$200,$A9,'3. Registro ferie'!$F$5:$F$200,"Approvato",'3. Registro ferie'!$C$5:$C$200,"&lt;="&amp;('1. Impostazioni'!$C$9+(33-1)*7+6),'3. Registro ferie'!$D$5:$D$200,"&gt;="&amp;('1. Impostazioni'!$C$9+(33-1)*7)))</f>
        <v/>
      </c>
      <c r="AI9" s="106">
        <f>IF($A9="","",COUNTIFS('3. Registro ferie'!$A$5:$A$200,$A9,'3. Registro ferie'!$F$5:$F$200,"Approvato",'3. Registro ferie'!$C$5:$C$200,"&lt;="&amp;('1. Impostazioni'!$C$9+(34-1)*7+6),'3. Registro ferie'!$D$5:$D$200,"&gt;="&amp;('1. Impostazioni'!$C$9+(34-1)*7)))</f>
        <v/>
      </c>
      <c r="AJ9" s="106">
        <f>IF($A9="","",COUNTIFS('3. Registro ferie'!$A$5:$A$200,$A9,'3. Registro ferie'!$F$5:$F$200,"Approvato",'3. Registro ferie'!$C$5:$C$200,"&lt;="&amp;('1. Impostazioni'!$C$9+(35-1)*7+6),'3. Registro ferie'!$D$5:$D$200,"&gt;="&amp;('1. Impostazioni'!$C$9+(35-1)*7)))</f>
        <v/>
      </c>
      <c r="AK9" s="106">
        <f>IF($A9="","",COUNTIFS('3. Registro ferie'!$A$5:$A$200,$A9,'3. Registro ferie'!$F$5:$F$200,"Approvato",'3. Registro ferie'!$C$5:$C$200,"&lt;="&amp;('1. Impostazioni'!$C$9+(36-1)*7+6),'3. Registro ferie'!$D$5:$D$200,"&gt;="&amp;('1. Impostazioni'!$C$9+(36-1)*7)))</f>
        <v/>
      </c>
      <c r="AL9" s="106">
        <f>IF($A9="","",COUNTIFS('3. Registro ferie'!$A$5:$A$200,$A9,'3. Registro ferie'!$F$5:$F$200,"Approvato",'3. Registro ferie'!$C$5:$C$200,"&lt;="&amp;('1. Impostazioni'!$C$9+(37-1)*7+6),'3. Registro ferie'!$D$5:$D$200,"&gt;="&amp;('1. Impostazioni'!$C$9+(37-1)*7)))</f>
        <v/>
      </c>
      <c r="AM9" s="106">
        <f>IF($A9="","",COUNTIFS('3. Registro ferie'!$A$5:$A$200,$A9,'3. Registro ferie'!$F$5:$F$200,"Approvato",'3. Registro ferie'!$C$5:$C$200,"&lt;="&amp;('1. Impostazioni'!$C$9+(38-1)*7+6),'3. Registro ferie'!$D$5:$D$200,"&gt;="&amp;('1. Impostazioni'!$C$9+(38-1)*7)))</f>
        <v/>
      </c>
      <c r="AN9" s="106">
        <f>IF($A9="","",COUNTIFS('3. Registro ferie'!$A$5:$A$200,$A9,'3. Registro ferie'!$F$5:$F$200,"Approvato",'3. Registro ferie'!$C$5:$C$200,"&lt;="&amp;('1. Impostazioni'!$C$9+(39-1)*7+6),'3. Registro ferie'!$D$5:$D$200,"&gt;="&amp;('1. Impostazioni'!$C$9+(39-1)*7)))</f>
        <v/>
      </c>
      <c r="AO9" s="106">
        <f>IF($A9="","",COUNTIFS('3. Registro ferie'!$A$5:$A$200,$A9,'3. Registro ferie'!$F$5:$F$200,"Approvato",'3. Registro ferie'!$C$5:$C$200,"&lt;="&amp;('1. Impostazioni'!$C$9+(40-1)*7+6),'3. Registro ferie'!$D$5:$D$200,"&gt;="&amp;('1. Impostazioni'!$C$9+(40-1)*7)))</f>
        <v/>
      </c>
      <c r="AP9" s="106">
        <f>IF($A9="","",COUNTIFS('3. Registro ferie'!$A$5:$A$200,$A9,'3. Registro ferie'!$F$5:$F$200,"Approvato",'3. Registro ferie'!$C$5:$C$200,"&lt;="&amp;('1. Impostazioni'!$C$9+(41-1)*7+6),'3. Registro ferie'!$D$5:$D$200,"&gt;="&amp;('1. Impostazioni'!$C$9+(41-1)*7)))</f>
        <v/>
      </c>
      <c r="AQ9" s="106">
        <f>IF($A9="","",COUNTIFS('3. Registro ferie'!$A$5:$A$200,$A9,'3. Registro ferie'!$F$5:$F$200,"Approvato",'3. Registro ferie'!$C$5:$C$200,"&lt;="&amp;('1. Impostazioni'!$C$9+(42-1)*7+6),'3. Registro ferie'!$D$5:$D$200,"&gt;="&amp;('1. Impostazioni'!$C$9+(42-1)*7)))</f>
        <v/>
      </c>
      <c r="AR9" s="106">
        <f>IF($A9="","",COUNTIFS('3. Registro ferie'!$A$5:$A$200,$A9,'3. Registro ferie'!$F$5:$F$200,"Approvato",'3. Registro ferie'!$C$5:$C$200,"&lt;="&amp;('1. Impostazioni'!$C$9+(43-1)*7+6),'3. Registro ferie'!$D$5:$D$200,"&gt;="&amp;('1. Impostazioni'!$C$9+(43-1)*7)))</f>
        <v/>
      </c>
      <c r="AS9" s="106">
        <f>IF($A9="","",COUNTIFS('3. Registro ferie'!$A$5:$A$200,$A9,'3. Registro ferie'!$F$5:$F$200,"Approvato",'3. Registro ferie'!$C$5:$C$200,"&lt;="&amp;('1. Impostazioni'!$C$9+(44-1)*7+6),'3. Registro ferie'!$D$5:$D$200,"&gt;="&amp;('1. Impostazioni'!$C$9+(44-1)*7)))</f>
        <v/>
      </c>
      <c r="AT9" s="106">
        <f>IF($A9="","",COUNTIFS('3. Registro ferie'!$A$5:$A$200,$A9,'3. Registro ferie'!$F$5:$F$200,"Approvato",'3. Registro ferie'!$C$5:$C$200,"&lt;="&amp;('1. Impostazioni'!$C$9+(45-1)*7+6),'3. Registro ferie'!$D$5:$D$200,"&gt;="&amp;('1. Impostazioni'!$C$9+(45-1)*7)))</f>
        <v/>
      </c>
      <c r="AU9" s="106">
        <f>IF($A9="","",COUNTIFS('3. Registro ferie'!$A$5:$A$200,$A9,'3. Registro ferie'!$F$5:$F$200,"Approvato",'3. Registro ferie'!$C$5:$C$200,"&lt;="&amp;('1. Impostazioni'!$C$9+(46-1)*7+6),'3. Registro ferie'!$D$5:$D$200,"&gt;="&amp;('1. Impostazioni'!$C$9+(46-1)*7)))</f>
        <v/>
      </c>
      <c r="AV9" s="106">
        <f>IF($A9="","",COUNTIFS('3. Registro ferie'!$A$5:$A$200,$A9,'3. Registro ferie'!$F$5:$F$200,"Approvato",'3. Registro ferie'!$C$5:$C$200,"&lt;="&amp;('1. Impostazioni'!$C$9+(47-1)*7+6),'3. Registro ferie'!$D$5:$D$200,"&gt;="&amp;('1. Impostazioni'!$C$9+(47-1)*7)))</f>
        <v/>
      </c>
      <c r="AW9" s="106">
        <f>IF($A9="","",COUNTIFS('3. Registro ferie'!$A$5:$A$200,$A9,'3. Registro ferie'!$F$5:$F$200,"Approvato",'3. Registro ferie'!$C$5:$C$200,"&lt;="&amp;('1. Impostazioni'!$C$9+(48-1)*7+6),'3. Registro ferie'!$D$5:$D$200,"&gt;="&amp;('1. Impostazioni'!$C$9+(48-1)*7)))</f>
        <v/>
      </c>
      <c r="AX9" s="106">
        <f>IF($A9="","",COUNTIFS('3. Registro ferie'!$A$5:$A$200,$A9,'3. Registro ferie'!$F$5:$F$200,"Approvato",'3. Registro ferie'!$C$5:$C$200,"&lt;="&amp;('1. Impostazioni'!$C$9+(49-1)*7+6),'3. Registro ferie'!$D$5:$D$200,"&gt;="&amp;('1. Impostazioni'!$C$9+(49-1)*7)))</f>
        <v/>
      </c>
      <c r="AY9" s="106">
        <f>IF($A9="","",COUNTIFS('3. Registro ferie'!$A$5:$A$200,$A9,'3. Registro ferie'!$F$5:$F$200,"Approvato",'3. Registro ferie'!$C$5:$C$200,"&lt;="&amp;('1. Impostazioni'!$C$9+(50-1)*7+6),'3. Registro ferie'!$D$5:$D$200,"&gt;="&amp;('1. Impostazioni'!$C$9+(50-1)*7)))</f>
        <v/>
      </c>
      <c r="AZ9" s="106">
        <f>IF($A9="","",COUNTIFS('3. Registro ferie'!$A$5:$A$200,$A9,'3. Registro ferie'!$F$5:$F$200,"Approvato",'3. Registro ferie'!$C$5:$C$200,"&lt;="&amp;('1. Impostazioni'!$C$9+(51-1)*7+6),'3. Registro ferie'!$D$5:$D$200,"&gt;="&amp;('1. Impostazioni'!$C$9+(51-1)*7)))</f>
        <v/>
      </c>
      <c r="BA9" s="106">
        <f>IF($A9="","",COUNTIFS('3. Registro ferie'!$A$5:$A$200,$A9,'3. Registro ferie'!$F$5:$F$200,"Approvato",'3. Registro ferie'!$C$5:$C$200,"&lt;="&amp;('1. Impostazioni'!$C$9+(52-1)*7+6),'3. Registro ferie'!$D$5:$D$200,"&gt;="&amp;('1. Impostazioni'!$C$9+(52-1)*7)))</f>
        <v/>
      </c>
    </row>
    <row r="10" ht="18" customHeight="1" s="55">
      <c r="A10" s="105">
        <f>IF('2. Dipendenti'!A10="","",'2. Dipendenti'!A10)</f>
        <v/>
      </c>
      <c r="B10" s="106">
        <f>IF($A10="","",COUNTIFS('3. Registro ferie'!$A$5:$A$200,$A10,'3. Registro ferie'!$F$5:$F$200,"Approvato",'3. Registro ferie'!$C$5:$C$200,"&lt;="&amp;('1. Impostazioni'!$C$9+(1-1)*7+6),'3. Registro ferie'!$D$5:$D$200,"&gt;="&amp;('1. Impostazioni'!$C$9+(1-1)*7)))</f>
        <v/>
      </c>
      <c r="C10" s="106">
        <f>IF($A10="","",COUNTIFS('3. Registro ferie'!$A$5:$A$200,$A10,'3. Registro ferie'!$F$5:$F$200,"Approvato",'3. Registro ferie'!$C$5:$C$200,"&lt;="&amp;('1. Impostazioni'!$C$9+(2-1)*7+6),'3. Registro ferie'!$D$5:$D$200,"&gt;="&amp;('1. Impostazioni'!$C$9+(2-1)*7)))</f>
        <v/>
      </c>
      <c r="D10" s="106">
        <f>IF($A10="","",COUNTIFS('3. Registro ferie'!$A$5:$A$200,$A10,'3. Registro ferie'!$F$5:$F$200,"Approvato",'3. Registro ferie'!$C$5:$C$200,"&lt;="&amp;('1. Impostazioni'!$C$9+(3-1)*7+6),'3. Registro ferie'!$D$5:$D$200,"&gt;="&amp;('1. Impostazioni'!$C$9+(3-1)*7)))</f>
        <v/>
      </c>
      <c r="E10" s="106">
        <f>IF($A10="","",COUNTIFS('3. Registro ferie'!$A$5:$A$200,$A10,'3. Registro ferie'!$F$5:$F$200,"Approvato",'3. Registro ferie'!$C$5:$C$200,"&lt;="&amp;('1. Impostazioni'!$C$9+(4-1)*7+6),'3. Registro ferie'!$D$5:$D$200,"&gt;="&amp;('1. Impostazioni'!$C$9+(4-1)*7)))</f>
        <v/>
      </c>
      <c r="F10" s="106">
        <f>IF($A10="","",COUNTIFS('3. Registro ferie'!$A$5:$A$200,$A10,'3. Registro ferie'!$F$5:$F$200,"Approvato",'3. Registro ferie'!$C$5:$C$200,"&lt;="&amp;('1. Impostazioni'!$C$9+(5-1)*7+6),'3. Registro ferie'!$D$5:$D$200,"&gt;="&amp;('1. Impostazioni'!$C$9+(5-1)*7)))</f>
        <v/>
      </c>
      <c r="G10" s="106">
        <f>IF($A10="","",COUNTIFS('3. Registro ferie'!$A$5:$A$200,$A10,'3. Registro ferie'!$F$5:$F$200,"Approvato",'3. Registro ferie'!$C$5:$C$200,"&lt;="&amp;('1. Impostazioni'!$C$9+(6-1)*7+6),'3. Registro ferie'!$D$5:$D$200,"&gt;="&amp;('1. Impostazioni'!$C$9+(6-1)*7)))</f>
        <v/>
      </c>
      <c r="H10" s="106">
        <f>IF($A10="","",COUNTIFS('3. Registro ferie'!$A$5:$A$200,$A10,'3. Registro ferie'!$F$5:$F$200,"Approvato",'3. Registro ferie'!$C$5:$C$200,"&lt;="&amp;('1. Impostazioni'!$C$9+(7-1)*7+6),'3. Registro ferie'!$D$5:$D$200,"&gt;="&amp;('1. Impostazioni'!$C$9+(7-1)*7)))</f>
        <v/>
      </c>
      <c r="I10" s="106">
        <f>IF($A10="","",COUNTIFS('3. Registro ferie'!$A$5:$A$200,$A10,'3. Registro ferie'!$F$5:$F$200,"Approvato",'3. Registro ferie'!$C$5:$C$200,"&lt;="&amp;('1. Impostazioni'!$C$9+(8-1)*7+6),'3. Registro ferie'!$D$5:$D$200,"&gt;="&amp;('1. Impostazioni'!$C$9+(8-1)*7)))</f>
        <v/>
      </c>
      <c r="J10" s="106">
        <f>IF($A10="","",COUNTIFS('3. Registro ferie'!$A$5:$A$200,$A10,'3. Registro ferie'!$F$5:$F$200,"Approvato",'3. Registro ferie'!$C$5:$C$200,"&lt;="&amp;('1. Impostazioni'!$C$9+(9-1)*7+6),'3. Registro ferie'!$D$5:$D$200,"&gt;="&amp;('1. Impostazioni'!$C$9+(9-1)*7)))</f>
        <v/>
      </c>
      <c r="K10" s="106">
        <f>IF($A10="","",COUNTIFS('3. Registro ferie'!$A$5:$A$200,$A10,'3. Registro ferie'!$F$5:$F$200,"Approvato",'3. Registro ferie'!$C$5:$C$200,"&lt;="&amp;('1. Impostazioni'!$C$9+(10-1)*7+6),'3. Registro ferie'!$D$5:$D$200,"&gt;="&amp;('1. Impostazioni'!$C$9+(10-1)*7)))</f>
        <v/>
      </c>
      <c r="L10" s="106">
        <f>IF($A10="","",COUNTIFS('3. Registro ferie'!$A$5:$A$200,$A10,'3. Registro ferie'!$F$5:$F$200,"Approvato",'3. Registro ferie'!$C$5:$C$200,"&lt;="&amp;('1. Impostazioni'!$C$9+(11-1)*7+6),'3. Registro ferie'!$D$5:$D$200,"&gt;="&amp;('1. Impostazioni'!$C$9+(11-1)*7)))</f>
        <v/>
      </c>
      <c r="M10" s="106">
        <f>IF($A10="","",COUNTIFS('3. Registro ferie'!$A$5:$A$200,$A10,'3. Registro ferie'!$F$5:$F$200,"Approvato",'3. Registro ferie'!$C$5:$C$200,"&lt;="&amp;('1. Impostazioni'!$C$9+(12-1)*7+6),'3. Registro ferie'!$D$5:$D$200,"&gt;="&amp;('1. Impostazioni'!$C$9+(12-1)*7)))</f>
        <v/>
      </c>
      <c r="N10" s="106">
        <f>IF($A10="","",COUNTIFS('3. Registro ferie'!$A$5:$A$200,$A10,'3. Registro ferie'!$F$5:$F$200,"Approvato",'3. Registro ferie'!$C$5:$C$200,"&lt;="&amp;('1. Impostazioni'!$C$9+(13-1)*7+6),'3. Registro ferie'!$D$5:$D$200,"&gt;="&amp;('1. Impostazioni'!$C$9+(13-1)*7)))</f>
        <v/>
      </c>
      <c r="O10" s="106">
        <f>IF($A10="","",COUNTIFS('3. Registro ferie'!$A$5:$A$200,$A10,'3. Registro ferie'!$F$5:$F$200,"Approvato",'3. Registro ferie'!$C$5:$C$200,"&lt;="&amp;('1. Impostazioni'!$C$9+(14-1)*7+6),'3. Registro ferie'!$D$5:$D$200,"&gt;="&amp;('1. Impostazioni'!$C$9+(14-1)*7)))</f>
        <v/>
      </c>
      <c r="P10" s="106">
        <f>IF($A10="","",COUNTIFS('3. Registro ferie'!$A$5:$A$200,$A10,'3. Registro ferie'!$F$5:$F$200,"Approvato",'3. Registro ferie'!$C$5:$C$200,"&lt;="&amp;('1. Impostazioni'!$C$9+(15-1)*7+6),'3. Registro ferie'!$D$5:$D$200,"&gt;="&amp;('1. Impostazioni'!$C$9+(15-1)*7)))</f>
        <v/>
      </c>
      <c r="Q10" s="106">
        <f>IF($A10="","",COUNTIFS('3. Registro ferie'!$A$5:$A$200,$A10,'3. Registro ferie'!$F$5:$F$200,"Approvato",'3. Registro ferie'!$C$5:$C$200,"&lt;="&amp;('1. Impostazioni'!$C$9+(16-1)*7+6),'3. Registro ferie'!$D$5:$D$200,"&gt;="&amp;('1. Impostazioni'!$C$9+(16-1)*7)))</f>
        <v/>
      </c>
      <c r="R10" s="106">
        <f>IF($A10="","",COUNTIFS('3. Registro ferie'!$A$5:$A$200,$A10,'3. Registro ferie'!$F$5:$F$200,"Approvato",'3. Registro ferie'!$C$5:$C$200,"&lt;="&amp;('1. Impostazioni'!$C$9+(17-1)*7+6),'3. Registro ferie'!$D$5:$D$200,"&gt;="&amp;('1. Impostazioni'!$C$9+(17-1)*7)))</f>
        <v/>
      </c>
      <c r="S10" s="106">
        <f>IF($A10="","",COUNTIFS('3. Registro ferie'!$A$5:$A$200,$A10,'3. Registro ferie'!$F$5:$F$200,"Approvato",'3. Registro ferie'!$C$5:$C$200,"&lt;="&amp;('1. Impostazioni'!$C$9+(18-1)*7+6),'3. Registro ferie'!$D$5:$D$200,"&gt;="&amp;('1. Impostazioni'!$C$9+(18-1)*7)))</f>
        <v/>
      </c>
      <c r="T10" s="106">
        <f>IF($A10="","",COUNTIFS('3. Registro ferie'!$A$5:$A$200,$A10,'3. Registro ferie'!$F$5:$F$200,"Approvato",'3. Registro ferie'!$C$5:$C$200,"&lt;="&amp;('1. Impostazioni'!$C$9+(19-1)*7+6),'3. Registro ferie'!$D$5:$D$200,"&gt;="&amp;('1. Impostazioni'!$C$9+(19-1)*7)))</f>
        <v/>
      </c>
      <c r="U10" s="106">
        <f>IF($A10="","",COUNTIFS('3. Registro ferie'!$A$5:$A$200,$A10,'3. Registro ferie'!$F$5:$F$200,"Approvato",'3. Registro ferie'!$C$5:$C$200,"&lt;="&amp;('1. Impostazioni'!$C$9+(20-1)*7+6),'3. Registro ferie'!$D$5:$D$200,"&gt;="&amp;('1. Impostazioni'!$C$9+(20-1)*7)))</f>
        <v/>
      </c>
      <c r="V10" s="106">
        <f>IF($A10="","",COUNTIFS('3. Registro ferie'!$A$5:$A$200,$A10,'3. Registro ferie'!$F$5:$F$200,"Approvato",'3. Registro ferie'!$C$5:$C$200,"&lt;="&amp;('1. Impostazioni'!$C$9+(21-1)*7+6),'3. Registro ferie'!$D$5:$D$200,"&gt;="&amp;('1. Impostazioni'!$C$9+(21-1)*7)))</f>
        <v/>
      </c>
      <c r="W10" s="106">
        <f>IF($A10="","",COUNTIFS('3. Registro ferie'!$A$5:$A$200,$A10,'3. Registro ferie'!$F$5:$F$200,"Approvato",'3. Registro ferie'!$C$5:$C$200,"&lt;="&amp;('1. Impostazioni'!$C$9+(22-1)*7+6),'3. Registro ferie'!$D$5:$D$200,"&gt;="&amp;('1. Impostazioni'!$C$9+(22-1)*7)))</f>
        <v/>
      </c>
      <c r="X10" s="106">
        <f>IF($A10="","",COUNTIFS('3. Registro ferie'!$A$5:$A$200,$A10,'3. Registro ferie'!$F$5:$F$200,"Approvato",'3. Registro ferie'!$C$5:$C$200,"&lt;="&amp;('1. Impostazioni'!$C$9+(23-1)*7+6),'3. Registro ferie'!$D$5:$D$200,"&gt;="&amp;('1. Impostazioni'!$C$9+(23-1)*7)))</f>
        <v/>
      </c>
      <c r="Y10" s="106">
        <f>IF($A10="","",COUNTIFS('3. Registro ferie'!$A$5:$A$200,$A10,'3. Registro ferie'!$F$5:$F$200,"Approvato",'3. Registro ferie'!$C$5:$C$200,"&lt;="&amp;('1. Impostazioni'!$C$9+(24-1)*7+6),'3. Registro ferie'!$D$5:$D$200,"&gt;="&amp;('1. Impostazioni'!$C$9+(24-1)*7)))</f>
        <v/>
      </c>
      <c r="Z10" s="106">
        <f>IF($A10="","",COUNTIFS('3. Registro ferie'!$A$5:$A$200,$A10,'3. Registro ferie'!$F$5:$F$200,"Approvato",'3. Registro ferie'!$C$5:$C$200,"&lt;="&amp;('1. Impostazioni'!$C$9+(25-1)*7+6),'3. Registro ferie'!$D$5:$D$200,"&gt;="&amp;('1. Impostazioni'!$C$9+(25-1)*7)))</f>
        <v/>
      </c>
      <c r="AA10" s="106">
        <f>IF($A10="","",COUNTIFS('3. Registro ferie'!$A$5:$A$200,$A10,'3. Registro ferie'!$F$5:$F$200,"Approvato",'3. Registro ferie'!$C$5:$C$200,"&lt;="&amp;('1. Impostazioni'!$C$9+(26-1)*7+6),'3. Registro ferie'!$D$5:$D$200,"&gt;="&amp;('1. Impostazioni'!$C$9+(26-1)*7)))</f>
        <v/>
      </c>
      <c r="AB10" s="106">
        <f>IF($A10="","",COUNTIFS('3. Registro ferie'!$A$5:$A$200,$A10,'3. Registro ferie'!$F$5:$F$200,"Approvato",'3. Registro ferie'!$C$5:$C$200,"&lt;="&amp;('1. Impostazioni'!$C$9+(27-1)*7+6),'3. Registro ferie'!$D$5:$D$200,"&gt;="&amp;('1. Impostazioni'!$C$9+(27-1)*7)))</f>
        <v/>
      </c>
      <c r="AC10" s="106">
        <f>IF($A10="","",COUNTIFS('3. Registro ferie'!$A$5:$A$200,$A10,'3. Registro ferie'!$F$5:$F$200,"Approvato",'3. Registro ferie'!$C$5:$C$200,"&lt;="&amp;('1. Impostazioni'!$C$9+(28-1)*7+6),'3. Registro ferie'!$D$5:$D$200,"&gt;="&amp;('1. Impostazioni'!$C$9+(28-1)*7)))</f>
        <v/>
      </c>
      <c r="AD10" s="106">
        <f>IF($A10="","",COUNTIFS('3. Registro ferie'!$A$5:$A$200,$A10,'3. Registro ferie'!$F$5:$F$200,"Approvato",'3. Registro ferie'!$C$5:$C$200,"&lt;="&amp;('1. Impostazioni'!$C$9+(29-1)*7+6),'3. Registro ferie'!$D$5:$D$200,"&gt;="&amp;('1. Impostazioni'!$C$9+(29-1)*7)))</f>
        <v/>
      </c>
      <c r="AE10" s="106">
        <f>IF($A10="","",COUNTIFS('3. Registro ferie'!$A$5:$A$200,$A10,'3. Registro ferie'!$F$5:$F$200,"Approvato",'3. Registro ferie'!$C$5:$C$200,"&lt;="&amp;('1. Impostazioni'!$C$9+(30-1)*7+6),'3. Registro ferie'!$D$5:$D$200,"&gt;="&amp;('1. Impostazioni'!$C$9+(30-1)*7)))</f>
        <v/>
      </c>
      <c r="AF10" s="106">
        <f>IF($A10="","",COUNTIFS('3. Registro ferie'!$A$5:$A$200,$A10,'3. Registro ferie'!$F$5:$F$200,"Approvato",'3. Registro ferie'!$C$5:$C$200,"&lt;="&amp;('1. Impostazioni'!$C$9+(31-1)*7+6),'3. Registro ferie'!$D$5:$D$200,"&gt;="&amp;('1. Impostazioni'!$C$9+(31-1)*7)))</f>
        <v/>
      </c>
      <c r="AG10" s="106">
        <f>IF($A10="","",COUNTIFS('3. Registro ferie'!$A$5:$A$200,$A10,'3. Registro ferie'!$F$5:$F$200,"Approvato",'3. Registro ferie'!$C$5:$C$200,"&lt;="&amp;('1. Impostazioni'!$C$9+(32-1)*7+6),'3. Registro ferie'!$D$5:$D$200,"&gt;="&amp;('1. Impostazioni'!$C$9+(32-1)*7)))</f>
        <v/>
      </c>
      <c r="AH10" s="106">
        <f>IF($A10="","",COUNTIFS('3. Registro ferie'!$A$5:$A$200,$A10,'3. Registro ferie'!$F$5:$F$200,"Approvato",'3. Registro ferie'!$C$5:$C$200,"&lt;="&amp;('1. Impostazioni'!$C$9+(33-1)*7+6),'3. Registro ferie'!$D$5:$D$200,"&gt;="&amp;('1. Impostazioni'!$C$9+(33-1)*7)))</f>
        <v/>
      </c>
      <c r="AI10" s="106">
        <f>IF($A10="","",COUNTIFS('3. Registro ferie'!$A$5:$A$200,$A10,'3. Registro ferie'!$F$5:$F$200,"Approvato",'3. Registro ferie'!$C$5:$C$200,"&lt;="&amp;('1. Impostazioni'!$C$9+(34-1)*7+6),'3. Registro ferie'!$D$5:$D$200,"&gt;="&amp;('1. Impostazioni'!$C$9+(34-1)*7)))</f>
        <v/>
      </c>
      <c r="AJ10" s="106">
        <f>IF($A10="","",COUNTIFS('3. Registro ferie'!$A$5:$A$200,$A10,'3. Registro ferie'!$F$5:$F$200,"Approvato",'3. Registro ferie'!$C$5:$C$200,"&lt;="&amp;('1. Impostazioni'!$C$9+(35-1)*7+6),'3. Registro ferie'!$D$5:$D$200,"&gt;="&amp;('1. Impostazioni'!$C$9+(35-1)*7)))</f>
        <v/>
      </c>
      <c r="AK10" s="106">
        <f>IF($A10="","",COUNTIFS('3. Registro ferie'!$A$5:$A$200,$A10,'3. Registro ferie'!$F$5:$F$200,"Approvato",'3. Registro ferie'!$C$5:$C$200,"&lt;="&amp;('1. Impostazioni'!$C$9+(36-1)*7+6),'3. Registro ferie'!$D$5:$D$200,"&gt;="&amp;('1. Impostazioni'!$C$9+(36-1)*7)))</f>
        <v/>
      </c>
      <c r="AL10" s="106">
        <f>IF($A10="","",COUNTIFS('3. Registro ferie'!$A$5:$A$200,$A10,'3. Registro ferie'!$F$5:$F$200,"Approvato",'3. Registro ferie'!$C$5:$C$200,"&lt;="&amp;('1. Impostazioni'!$C$9+(37-1)*7+6),'3. Registro ferie'!$D$5:$D$200,"&gt;="&amp;('1. Impostazioni'!$C$9+(37-1)*7)))</f>
        <v/>
      </c>
      <c r="AM10" s="106">
        <f>IF($A10="","",COUNTIFS('3. Registro ferie'!$A$5:$A$200,$A10,'3. Registro ferie'!$F$5:$F$200,"Approvato",'3. Registro ferie'!$C$5:$C$200,"&lt;="&amp;('1. Impostazioni'!$C$9+(38-1)*7+6),'3. Registro ferie'!$D$5:$D$200,"&gt;="&amp;('1. Impostazioni'!$C$9+(38-1)*7)))</f>
        <v/>
      </c>
      <c r="AN10" s="106">
        <f>IF($A10="","",COUNTIFS('3. Registro ferie'!$A$5:$A$200,$A10,'3. Registro ferie'!$F$5:$F$200,"Approvato",'3. Registro ferie'!$C$5:$C$200,"&lt;="&amp;('1. Impostazioni'!$C$9+(39-1)*7+6),'3. Registro ferie'!$D$5:$D$200,"&gt;="&amp;('1. Impostazioni'!$C$9+(39-1)*7)))</f>
        <v/>
      </c>
      <c r="AO10" s="106">
        <f>IF($A10="","",COUNTIFS('3. Registro ferie'!$A$5:$A$200,$A10,'3. Registro ferie'!$F$5:$F$200,"Approvato",'3. Registro ferie'!$C$5:$C$200,"&lt;="&amp;('1. Impostazioni'!$C$9+(40-1)*7+6),'3. Registro ferie'!$D$5:$D$200,"&gt;="&amp;('1. Impostazioni'!$C$9+(40-1)*7)))</f>
        <v/>
      </c>
      <c r="AP10" s="106">
        <f>IF($A10="","",COUNTIFS('3. Registro ferie'!$A$5:$A$200,$A10,'3. Registro ferie'!$F$5:$F$200,"Approvato",'3. Registro ferie'!$C$5:$C$200,"&lt;="&amp;('1. Impostazioni'!$C$9+(41-1)*7+6),'3. Registro ferie'!$D$5:$D$200,"&gt;="&amp;('1. Impostazioni'!$C$9+(41-1)*7)))</f>
        <v/>
      </c>
      <c r="AQ10" s="106">
        <f>IF($A10="","",COUNTIFS('3. Registro ferie'!$A$5:$A$200,$A10,'3. Registro ferie'!$F$5:$F$200,"Approvato",'3. Registro ferie'!$C$5:$C$200,"&lt;="&amp;('1. Impostazioni'!$C$9+(42-1)*7+6),'3. Registro ferie'!$D$5:$D$200,"&gt;="&amp;('1. Impostazioni'!$C$9+(42-1)*7)))</f>
        <v/>
      </c>
      <c r="AR10" s="106">
        <f>IF($A10="","",COUNTIFS('3. Registro ferie'!$A$5:$A$200,$A10,'3. Registro ferie'!$F$5:$F$200,"Approvato",'3. Registro ferie'!$C$5:$C$200,"&lt;="&amp;('1. Impostazioni'!$C$9+(43-1)*7+6),'3. Registro ferie'!$D$5:$D$200,"&gt;="&amp;('1. Impostazioni'!$C$9+(43-1)*7)))</f>
        <v/>
      </c>
      <c r="AS10" s="106">
        <f>IF($A10="","",COUNTIFS('3. Registro ferie'!$A$5:$A$200,$A10,'3. Registro ferie'!$F$5:$F$200,"Approvato",'3. Registro ferie'!$C$5:$C$200,"&lt;="&amp;('1. Impostazioni'!$C$9+(44-1)*7+6),'3. Registro ferie'!$D$5:$D$200,"&gt;="&amp;('1. Impostazioni'!$C$9+(44-1)*7)))</f>
        <v/>
      </c>
      <c r="AT10" s="106">
        <f>IF($A10="","",COUNTIFS('3. Registro ferie'!$A$5:$A$200,$A10,'3. Registro ferie'!$F$5:$F$200,"Approvato",'3. Registro ferie'!$C$5:$C$200,"&lt;="&amp;('1. Impostazioni'!$C$9+(45-1)*7+6),'3. Registro ferie'!$D$5:$D$200,"&gt;="&amp;('1. Impostazioni'!$C$9+(45-1)*7)))</f>
        <v/>
      </c>
      <c r="AU10" s="106">
        <f>IF($A10="","",COUNTIFS('3. Registro ferie'!$A$5:$A$200,$A10,'3. Registro ferie'!$F$5:$F$200,"Approvato",'3. Registro ferie'!$C$5:$C$200,"&lt;="&amp;('1. Impostazioni'!$C$9+(46-1)*7+6),'3. Registro ferie'!$D$5:$D$200,"&gt;="&amp;('1. Impostazioni'!$C$9+(46-1)*7)))</f>
        <v/>
      </c>
      <c r="AV10" s="106">
        <f>IF($A10="","",COUNTIFS('3. Registro ferie'!$A$5:$A$200,$A10,'3. Registro ferie'!$F$5:$F$200,"Approvato",'3. Registro ferie'!$C$5:$C$200,"&lt;="&amp;('1. Impostazioni'!$C$9+(47-1)*7+6),'3. Registro ferie'!$D$5:$D$200,"&gt;="&amp;('1. Impostazioni'!$C$9+(47-1)*7)))</f>
        <v/>
      </c>
      <c r="AW10" s="106">
        <f>IF($A10="","",COUNTIFS('3. Registro ferie'!$A$5:$A$200,$A10,'3. Registro ferie'!$F$5:$F$200,"Approvato",'3. Registro ferie'!$C$5:$C$200,"&lt;="&amp;('1. Impostazioni'!$C$9+(48-1)*7+6),'3. Registro ferie'!$D$5:$D$200,"&gt;="&amp;('1. Impostazioni'!$C$9+(48-1)*7)))</f>
        <v/>
      </c>
      <c r="AX10" s="106">
        <f>IF($A10="","",COUNTIFS('3. Registro ferie'!$A$5:$A$200,$A10,'3. Registro ferie'!$F$5:$F$200,"Approvato",'3. Registro ferie'!$C$5:$C$200,"&lt;="&amp;('1. Impostazioni'!$C$9+(49-1)*7+6),'3. Registro ferie'!$D$5:$D$200,"&gt;="&amp;('1. Impostazioni'!$C$9+(49-1)*7)))</f>
        <v/>
      </c>
      <c r="AY10" s="106">
        <f>IF($A10="","",COUNTIFS('3. Registro ferie'!$A$5:$A$200,$A10,'3. Registro ferie'!$F$5:$F$200,"Approvato",'3. Registro ferie'!$C$5:$C$200,"&lt;="&amp;('1. Impostazioni'!$C$9+(50-1)*7+6),'3. Registro ferie'!$D$5:$D$200,"&gt;="&amp;('1. Impostazioni'!$C$9+(50-1)*7)))</f>
        <v/>
      </c>
      <c r="AZ10" s="106">
        <f>IF($A10="","",COUNTIFS('3. Registro ferie'!$A$5:$A$200,$A10,'3. Registro ferie'!$F$5:$F$200,"Approvato",'3. Registro ferie'!$C$5:$C$200,"&lt;="&amp;('1. Impostazioni'!$C$9+(51-1)*7+6),'3. Registro ferie'!$D$5:$D$200,"&gt;="&amp;('1. Impostazioni'!$C$9+(51-1)*7)))</f>
        <v/>
      </c>
      <c r="BA10" s="106">
        <f>IF($A10="","",COUNTIFS('3. Registro ferie'!$A$5:$A$200,$A10,'3. Registro ferie'!$F$5:$F$200,"Approvato",'3. Registro ferie'!$C$5:$C$200,"&lt;="&amp;('1. Impostazioni'!$C$9+(52-1)*7+6),'3. Registro ferie'!$D$5:$D$200,"&gt;="&amp;('1. Impostazioni'!$C$9+(52-1)*7)))</f>
        <v/>
      </c>
    </row>
    <row r="11" ht="18" customHeight="1" s="55">
      <c r="A11" s="105">
        <f>IF('2. Dipendenti'!A11="","",'2. Dipendenti'!A11)</f>
        <v/>
      </c>
      <c r="B11" s="106">
        <f>IF($A11="","",COUNTIFS('3. Registro ferie'!$A$5:$A$200,$A11,'3. Registro ferie'!$F$5:$F$200,"Approvato",'3. Registro ferie'!$C$5:$C$200,"&lt;="&amp;('1. Impostazioni'!$C$9+(1-1)*7+6),'3. Registro ferie'!$D$5:$D$200,"&gt;="&amp;('1. Impostazioni'!$C$9+(1-1)*7)))</f>
        <v/>
      </c>
      <c r="C11" s="106">
        <f>IF($A11="","",COUNTIFS('3. Registro ferie'!$A$5:$A$200,$A11,'3. Registro ferie'!$F$5:$F$200,"Approvato",'3. Registro ferie'!$C$5:$C$200,"&lt;="&amp;('1. Impostazioni'!$C$9+(2-1)*7+6),'3. Registro ferie'!$D$5:$D$200,"&gt;="&amp;('1. Impostazioni'!$C$9+(2-1)*7)))</f>
        <v/>
      </c>
      <c r="D11" s="106">
        <f>IF($A11="","",COUNTIFS('3. Registro ferie'!$A$5:$A$200,$A11,'3. Registro ferie'!$F$5:$F$200,"Approvato",'3. Registro ferie'!$C$5:$C$200,"&lt;="&amp;('1. Impostazioni'!$C$9+(3-1)*7+6),'3. Registro ferie'!$D$5:$D$200,"&gt;="&amp;('1. Impostazioni'!$C$9+(3-1)*7)))</f>
        <v/>
      </c>
      <c r="E11" s="106">
        <f>IF($A11="","",COUNTIFS('3. Registro ferie'!$A$5:$A$200,$A11,'3. Registro ferie'!$F$5:$F$200,"Approvato",'3. Registro ferie'!$C$5:$C$200,"&lt;="&amp;('1. Impostazioni'!$C$9+(4-1)*7+6),'3. Registro ferie'!$D$5:$D$200,"&gt;="&amp;('1. Impostazioni'!$C$9+(4-1)*7)))</f>
        <v/>
      </c>
      <c r="F11" s="106">
        <f>IF($A11="","",COUNTIFS('3. Registro ferie'!$A$5:$A$200,$A11,'3. Registro ferie'!$F$5:$F$200,"Approvato",'3. Registro ferie'!$C$5:$C$200,"&lt;="&amp;('1. Impostazioni'!$C$9+(5-1)*7+6),'3. Registro ferie'!$D$5:$D$200,"&gt;="&amp;('1. Impostazioni'!$C$9+(5-1)*7)))</f>
        <v/>
      </c>
      <c r="G11" s="106">
        <f>IF($A11="","",COUNTIFS('3. Registro ferie'!$A$5:$A$200,$A11,'3. Registro ferie'!$F$5:$F$200,"Approvato",'3. Registro ferie'!$C$5:$C$200,"&lt;="&amp;('1. Impostazioni'!$C$9+(6-1)*7+6),'3. Registro ferie'!$D$5:$D$200,"&gt;="&amp;('1. Impostazioni'!$C$9+(6-1)*7)))</f>
        <v/>
      </c>
      <c r="H11" s="106">
        <f>IF($A11="","",COUNTIFS('3. Registro ferie'!$A$5:$A$200,$A11,'3. Registro ferie'!$F$5:$F$200,"Approvato",'3. Registro ferie'!$C$5:$C$200,"&lt;="&amp;('1. Impostazioni'!$C$9+(7-1)*7+6),'3. Registro ferie'!$D$5:$D$200,"&gt;="&amp;('1. Impostazioni'!$C$9+(7-1)*7)))</f>
        <v/>
      </c>
      <c r="I11" s="106">
        <f>IF($A11="","",COUNTIFS('3. Registro ferie'!$A$5:$A$200,$A11,'3. Registro ferie'!$F$5:$F$200,"Approvato",'3. Registro ferie'!$C$5:$C$200,"&lt;="&amp;('1. Impostazioni'!$C$9+(8-1)*7+6),'3. Registro ferie'!$D$5:$D$200,"&gt;="&amp;('1. Impostazioni'!$C$9+(8-1)*7)))</f>
        <v/>
      </c>
      <c r="J11" s="106">
        <f>IF($A11="","",COUNTIFS('3. Registro ferie'!$A$5:$A$200,$A11,'3. Registro ferie'!$F$5:$F$200,"Approvato",'3. Registro ferie'!$C$5:$C$200,"&lt;="&amp;('1. Impostazioni'!$C$9+(9-1)*7+6),'3. Registro ferie'!$D$5:$D$200,"&gt;="&amp;('1. Impostazioni'!$C$9+(9-1)*7)))</f>
        <v/>
      </c>
      <c r="K11" s="106">
        <f>IF($A11="","",COUNTIFS('3. Registro ferie'!$A$5:$A$200,$A11,'3. Registro ferie'!$F$5:$F$200,"Approvato",'3. Registro ferie'!$C$5:$C$200,"&lt;="&amp;('1. Impostazioni'!$C$9+(10-1)*7+6),'3. Registro ferie'!$D$5:$D$200,"&gt;="&amp;('1. Impostazioni'!$C$9+(10-1)*7)))</f>
        <v/>
      </c>
      <c r="L11" s="106">
        <f>IF($A11="","",COUNTIFS('3. Registro ferie'!$A$5:$A$200,$A11,'3. Registro ferie'!$F$5:$F$200,"Approvato",'3. Registro ferie'!$C$5:$C$200,"&lt;="&amp;('1. Impostazioni'!$C$9+(11-1)*7+6),'3. Registro ferie'!$D$5:$D$200,"&gt;="&amp;('1. Impostazioni'!$C$9+(11-1)*7)))</f>
        <v/>
      </c>
      <c r="M11" s="106">
        <f>IF($A11="","",COUNTIFS('3. Registro ferie'!$A$5:$A$200,$A11,'3. Registro ferie'!$F$5:$F$200,"Approvato",'3. Registro ferie'!$C$5:$C$200,"&lt;="&amp;('1. Impostazioni'!$C$9+(12-1)*7+6),'3. Registro ferie'!$D$5:$D$200,"&gt;="&amp;('1. Impostazioni'!$C$9+(12-1)*7)))</f>
        <v/>
      </c>
      <c r="N11" s="106">
        <f>IF($A11="","",COUNTIFS('3. Registro ferie'!$A$5:$A$200,$A11,'3. Registro ferie'!$F$5:$F$200,"Approvato",'3. Registro ferie'!$C$5:$C$200,"&lt;="&amp;('1. Impostazioni'!$C$9+(13-1)*7+6),'3. Registro ferie'!$D$5:$D$200,"&gt;="&amp;('1. Impostazioni'!$C$9+(13-1)*7)))</f>
        <v/>
      </c>
      <c r="O11" s="106">
        <f>IF($A11="","",COUNTIFS('3. Registro ferie'!$A$5:$A$200,$A11,'3. Registro ferie'!$F$5:$F$200,"Approvato",'3. Registro ferie'!$C$5:$C$200,"&lt;="&amp;('1. Impostazioni'!$C$9+(14-1)*7+6),'3. Registro ferie'!$D$5:$D$200,"&gt;="&amp;('1. Impostazioni'!$C$9+(14-1)*7)))</f>
        <v/>
      </c>
      <c r="P11" s="106">
        <f>IF($A11="","",COUNTIFS('3. Registro ferie'!$A$5:$A$200,$A11,'3. Registro ferie'!$F$5:$F$200,"Approvato",'3. Registro ferie'!$C$5:$C$200,"&lt;="&amp;('1. Impostazioni'!$C$9+(15-1)*7+6),'3. Registro ferie'!$D$5:$D$200,"&gt;="&amp;('1. Impostazioni'!$C$9+(15-1)*7)))</f>
        <v/>
      </c>
      <c r="Q11" s="106">
        <f>IF($A11="","",COUNTIFS('3. Registro ferie'!$A$5:$A$200,$A11,'3. Registro ferie'!$F$5:$F$200,"Approvato",'3. Registro ferie'!$C$5:$C$200,"&lt;="&amp;('1. Impostazioni'!$C$9+(16-1)*7+6),'3. Registro ferie'!$D$5:$D$200,"&gt;="&amp;('1. Impostazioni'!$C$9+(16-1)*7)))</f>
        <v/>
      </c>
      <c r="R11" s="106">
        <f>IF($A11="","",COUNTIFS('3. Registro ferie'!$A$5:$A$200,$A11,'3. Registro ferie'!$F$5:$F$200,"Approvato",'3. Registro ferie'!$C$5:$C$200,"&lt;="&amp;('1. Impostazioni'!$C$9+(17-1)*7+6),'3. Registro ferie'!$D$5:$D$200,"&gt;="&amp;('1. Impostazioni'!$C$9+(17-1)*7)))</f>
        <v/>
      </c>
      <c r="S11" s="106">
        <f>IF($A11="","",COUNTIFS('3. Registro ferie'!$A$5:$A$200,$A11,'3. Registro ferie'!$F$5:$F$200,"Approvato",'3. Registro ferie'!$C$5:$C$200,"&lt;="&amp;('1. Impostazioni'!$C$9+(18-1)*7+6),'3. Registro ferie'!$D$5:$D$200,"&gt;="&amp;('1. Impostazioni'!$C$9+(18-1)*7)))</f>
        <v/>
      </c>
      <c r="T11" s="106">
        <f>IF($A11="","",COUNTIFS('3. Registro ferie'!$A$5:$A$200,$A11,'3. Registro ferie'!$F$5:$F$200,"Approvato",'3. Registro ferie'!$C$5:$C$200,"&lt;="&amp;('1. Impostazioni'!$C$9+(19-1)*7+6),'3. Registro ferie'!$D$5:$D$200,"&gt;="&amp;('1. Impostazioni'!$C$9+(19-1)*7)))</f>
        <v/>
      </c>
      <c r="U11" s="106">
        <f>IF($A11="","",COUNTIFS('3. Registro ferie'!$A$5:$A$200,$A11,'3. Registro ferie'!$F$5:$F$200,"Approvato",'3. Registro ferie'!$C$5:$C$200,"&lt;="&amp;('1. Impostazioni'!$C$9+(20-1)*7+6),'3. Registro ferie'!$D$5:$D$200,"&gt;="&amp;('1. Impostazioni'!$C$9+(20-1)*7)))</f>
        <v/>
      </c>
      <c r="V11" s="106">
        <f>IF($A11="","",COUNTIFS('3. Registro ferie'!$A$5:$A$200,$A11,'3. Registro ferie'!$F$5:$F$200,"Approvato",'3. Registro ferie'!$C$5:$C$200,"&lt;="&amp;('1. Impostazioni'!$C$9+(21-1)*7+6),'3. Registro ferie'!$D$5:$D$200,"&gt;="&amp;('1. Impostazioni'!$C$9+(21-1)*7)))</f>
        <v/>
      </c>
      <c r="W11" s="106">
        <f>IF($A11="","",COUNTIFS('3. Registro ferie'!$A$5:$A$200,$A11,'3. Registro ferie'!$F$5:$F$200,"Approvato",'3. Registro ferie'!$C$5:$C$200,"&lt;="&amp;('1. Impostazioni'!$C$9+(22-1)*7+6),'3. Registro ferie'!$D$5:$D$200,"&gt;="&amp;('1. Impostazioni'!$C$9+(22-1)*7)))</f>
        <v/>
      </c>
      <c r="X11" s="106">
        <f>IF($A11="","",COUNTIFS('3. Registro ferie'!$A$5:$A$200,$A11,'3. Registro ferie'!$F$5:$F$200,"Approvato",'3. Registro ferie'!$C$5:$C$200,"&lt;="&amp;('1. Impostazioni'!$C$9+(23-1)*7+6),'3. Registro ferie'!$D$5:$D$200,"&gt;="&amp;('1. Impostazioni'!$C$9+(23-1)*7)))</f>
        <v/>
      </c>
      <c r="Y11" s="106">
        <f>IF($A11="","",COUNTIFS('3. Registro ferie'!$A$5:$A$200,$A11,'3. Registro ferie'!$F$5:$F$200,"Approvato",'3. Registro ferie'!$C$5:$C$200,"&lt;="&amp;('1. Impostazioni'!$C$9+(24-1)*7+6),'3. Registro ferie'!$D$5:$D$200,"&gt;="&amp;('1. Impostazioni'!$C$9+(24-1)*7)))</f>
        <v/>
      </c>
      <c r="Z11" s="106">
        <f>IF($A11="","",COUNTIFS('3. Registro ferie'!$A$5:$A$200,$A11,'3. Registro ferie'!$F$5:$F$200,"Approvato",'3. Registro ferie'!$C$5:$C$200,"&lt;="&amp;('1. Impostazioni'!$C$9+(25-1)*7+6),'3. Registro ferie'!$D$5:$D$200,"&gt;="&amp;('1. Impostazioni'!$C$9+(25-1)*7)))</f>
        <v/>
      </c>
      <c r="AA11" s="106">
        <f>IF($A11="","",COUNTIFS('3. Registro ferie'!$A$5:$A$200,$A11,'3. Registro ferie'!$F$5:$F$200,"Approvato",'3. Registro ferie'!$C$5:$C$200,"&lt;="&amp;('1. Impostazioni'!$C$9+(26-1)*7+6),'3. Registro ferie'!$D$5:$D$200,"&gt;="&amp;('1. Impostazioni'!$C$9+(26-1)*7)))</f>
        <v/>
      </c>
      <c r="AB11" s="106">
        <f>IF($A11="","",COUNTIFS('3. Registro ferie'!$A$5:$A$200,$A11,'3. Registro ferie'!$F$5:$F$200,"Approvato",'3. Registro ferie'!$C$5:$C$200,"&lt;="&amp;('1. Impostazioni'!$C$9+(27-1)*7+6),'3. Registro ferie'!$D$5:$D$200,"&gt;="&amp;('1. Impostazioni'!$C$9+(27-1)*7)))</f>
        <v/>
      </c>
      <c r="AC11" s="106">
        <f>IF($A11="","",COUNTIFS('3. Registro ferie'!$A$5:$A$200,$A11,'3. Registro ferie'!$F$5:$F$200,"Approvato",'3. Registro ferie'!$C$5:$C$200,"&lt;="&amp;('1. Impostazioni'!$C$9+(28-1)*7+6),'3. Registro ferie'!$D$5:$D$200,"&gt;="&amp;('1. Impostazioni'!$C$9+(28-1)*7)))</f>
        <v/>
      </c>
      <c r="AD11" s="106">
        <f>IF($A11="","",COUNTIFS('3. Registro ferie'!$A$5:$A$200,$A11,'3. Registro ferie'!$F$5:$F$200,"Approvato",'3. Registro ferie'!$C$5:$C$200,"&lt;="&amp;('1. Impostazioni'!$C$9+(29-1)*7+6),'3. Registro ferie'!$D$5:$D$200,"&gt;="&amp;('1. Impostazioni'!$C$9+(29-1)*7)))</f>
        <v/>
      </c>
      <c r="AE11" s="106">
        <f>IF($A11="","",COUNTIFS('3. Registro ferie'!$A$5:$A$200,$A11,'3. Registro ferie'!$F$5:$F$200,"Approvato",'3. Registro ferie'!$C$5:$C$200,"&lt;="&amp;('1. Impostazioni'!$C$9+(30-1)*7+6),'3. Registro ferie'!$D$5:$D$200,"&gt;="&amp;('1. Impostazioni'!$C$9+(30-1)*7)))</f>
        <v/>
      </c>
      <c r="AF11" s="106">
        <f>IF($A11="","",COUNTIFS('3. Registro ferie'!$A$5:$A$200,$A11,'3. Registro ferie'!$F$5:$F$200,"Approvato",'3. Registro ferie'!$C$5:$C$200,"&lt;="&amp;('1. Impostazioni'!$C$9+(31-1)*7+6),'3. Registro ferie'!$D$5:$D$200,"&gt;="&amp;('1. Impostazioni'!$C$9+(31-1)*7)))</f>
        <v/>
      </c>
      <c r="AG11" s="106">
        <f>IF($A11="","",COUNTIFS('3. Registro ferie'!$A$5:$A$200,$A11,'3. Registro ferie'!$F$5:$F$200,"Approvato",'3. Registro ferie'!$C$5:$C$200,"&lt;="&amp;('1. Impostazioni'!$C$9+(32-1)*7+6),'3. Registro ferie'!$D$5:$D$200,"&gt;="&amp;('1. Impostazioni'!$C$9+(32-1)*7)))</f>
        <v/>
      </c>
      <c r="AH11" s="106">
        <f>IF($A11="","",COUNTIFS('3. Registro ferie'!$A$5:$A$200,$A11,'3. Registro ferie'!$F$5:$F$200,"Approvato",'3. Registro ferie'!$C$5:$C$200,"&lt;="&amp;('1. Impostazioni'!$C$9+(33-1)*7+6),'3. Registro ferie'!$D$5:$D$200,"&gt;="&amp;('1. Impostazioni'!$C$9+(33-1)*7)))</f>
        <v/>
      </c>
      <c r="AI11" s="106">
        <f>IF($A11="","",COUNTIFS('3. Registro ferie'!$A$5:$A$200,$A11,'3. Registro ferie'!$F$5:$F$200,"Approvato",'3. Registro ferie'!$C$5:$C$200,"&lt;="&amp;('1. Impostazioni'!$C$9+(34-1)*7+6),'3. Registro ferie'!$D$5:$D$200,"&gt;="&amp;('1. Impostazioni'!$C$9+(34-1)*7)))</f>
        <v/>
      </c>
      <c r="AJ11" s="106">
        <f>IF($A11="","",COUNTIFS('3. Registro ferie'!$A$5:$A$200,$A11,'3. Registro ferie'!$F$5:$F$200,"Approvato",'3. Registro ferie'!$C$5:$C$200,"&lt;="&amp;('1. Impostazioni'!$C$9+(35-1)*7+6),'3. Registro ferie'!$D$5:$D$200,"&gt;="&amp;('1. Impostazioni'!$C$9+(35-1)*7)))</f>
        <v/>
      </c>
      <c r="AK11" s="106">
        <f>IF($A11="","",COUNTIFS('3. Registro ferie'!$A$5:$A$200,$A11,'3. Registro ferie'!$F$5:$F$200,"Approvato",'3. Registro ferie'!$C$5:$C$200,"&lt;="&amp;('1. Impostazioni'!$C$9+(36-1)*7+6),'3. Registro ferie'!$D$5:$D$200,"&gt;="&amp;('1. Impostazioni'!$C$9+(36-1)*7)))</f>
        <v/>
      </c>
      <c r="AL11" s="106">
        <f>IF($A11="","",COUNTIFS('3. Registro ferie'!$A$5:$A$200,$A11,'3. Registro ferie'!$F$5:$F$200,"Approvato",'3. Registro ferie'!$C$5:$C$200,"&lt;="&amp;('1. Impostazioni'!$C$9+(37-1)*7+6),'3. Registro ferie'!$D$5:$D$200,"&gt;="&amp;('1. Impostazioni'!$C$9+(37-1)*7)))</f>
        <v/>
      </c>
      <c r="AM11" s="106">
        <f>IF($A11="","",COUNTIFS('3. Registro ferie'!$A$5:$A$200,$A11,'3. Registro ferie'!$F$5:$F$200,"Approvato",'3. Registro ferie'!$C$5:$C$200,"&lt;="&amp;('1. Impostazioni'!$C$9+(38-1)*7+6),'3. Registro ferie'!$D$5:$D$200,"&gt;="&amp;('1. Impostazioni'!$C$9+(38-1)*7)))</f>
        <v/>
      </c>
      <c r="AN11" s="106">
        <f>IF($A11="","",COUNTIFS('3. Registro ferie'!$A$5:$A$200,$A11,'3. Registro ferie'!$F$5:$F$200,"Approvato",'3. Registro ferie'!$C$5:$C$200,"&lt;="&amp;('1. Impostazioni'!$C$9+(39-1)*7+6),'3. Registro ferie'!$D$5:$D$200,"&gt;="&amp;('1. Impostazioni'!$C$9+(39-1)*7)))</f>
        <v/>
      </c>
      <c r="AO11" s="106">
        <f>IF($A11="","",COUNTIFS('3. Registro ferie'!$A$5:$A$200,$A11,'3. Registro ferie'!$F$5:$F$200,"Approvato",'3. Registro ferie'!$C$5:$C$200,"&lt;="&amp;('1. Impostazioni'!$C$9+(40-1)*7+6),'3. Registro ferie'!$D$5:$D$200,"&gt;="&amp;('1. Impostazioni'!$C$9+(40-1)*7)))</f>
        <v/>
      </c>
      <c r="AP11" s="106">
        <f>IF($A11="","",COUNTIFS('3. Registro ferie'!$A$5:$A$200,$A11,'3. Registro ferie'!$F$5:$F$200,"Approvato",'3. Registro ferie'!$C$5:$C$200,"&lt;="&amp;('1. Impostazioni'!$C$9+(41-1)*7+6),'3. Registro ferie'!$D$5:$D$200,"&gt;="&amp;('1. Impostazioni'!$C$9+(41-1)*7)))</f>
        <v/>
      </c>
      <c r="AQ11" s="106">
        <f>IF($A11="","",COUNTIFS('3. Registro ferie'!$A$5:$A$200,$A11,'3. Registro ferie'!$F$5:$F$200,"Approvato",'3. Registro ferie'!$C$5:$C$200,"&lt;="&amp;('1. Impostazioni'!$C$9+(42-1)*7+6),'3. Registro ferie'!$D$5:$D$200,"&gt;="&amp;('1. Impostazioni'!$C$9+(42-1)*7)))</f>
        <v/>
      </c>
      <c r="AR11" s="106">
        <f>IF($A11="","",COUNTIFS('3. Registro ferie'!$A$5:$A$200,$A11,'3. Registro ferie'!$F$5:$F$200,"Approvato",'3. Registro ferie'!$C$5:$C$200,"&lt;="&amp;('1. Impostazioni'!$C$9+(43-1)*7+6),'3. Registro ferie'!$D$5:$D$200,"&gt;="&amp;('1. Impostazioni'!$C$9+(43-1)*7)))</f>
        <v/>
      </c>
      <c r="AS11" s="106">
        <f>IF($A11="","",COUNTIFS('3. Registro ferie'!$A$5:$A$200,$A11,'3. Registro ferie'!$F$5:$F$200,"Approvato",'3. Registro ferie'!$C$5:$C$200,"&lt;="&amp;('1. Impostazioni'!$C$9+(44-1)*7+6),'3. Registro ferie'!$D$5:$D$200,"&gt;="&amp;('1. Impostazioni'!$C$9+(44-1)*7)))</f>
        <v/>
      </c>
      <c r="AT11" s="106">
        <f>IF($A11="","",COUNTIFS('3. Registro ferie'!$A$5:$A$200,$A11,'3. Registro ferie'!$F$5:$F$200,"Approvato",'3. Registro ferie'!$C$5:$C$200,"&lt;="&amp;('1. Impostazioni'!$C$9+(45-1)*7+6),'3. Registro ferie'!$D$5:$D$200,"&gt;="&amp;('1. Impostazioni'!$C$9+(45-1)*7)))</f>
        <v/>
      </c>
      <c r="AU11" s="106">
        <f>IF($A11="","",COUNTIFS('3. Registro ferie'!$A$5:$A$200,$A11,'3. Registro ferie'!$F$5:$F$200,"Approvato",'3. Registro ferie'!$C$5:$C$200,"&lt;="&amp;('1. Impostazioni'!$C$9+(46-1)*7+6),'3. Registro ferie'!$D$5:$D$200,"&gt;="&amp;('1. Impostazioni'!$C$9+(46-1)*7)))</f>
        <v/>
      </c>
      <c r="AV11" s="106">
        <f>IF($A11="","",COUNTIFS('3. Registro ferie'!$A$5:$A$200,$A11,'3. Registro ferie'!$F$5:$F$200,"Approvato",'3. Registro ferie'!$C$5:$C$200,"&lt;="&amp;('1. Impostazioni'!$C$9+(47-1)*7+6),'3. Registro ferie'!$D$5:$D$200,"&gt;="&amp;('1. Impostazioni'!$C$9+(47-1)*7)))</f>
        <v/>
      </c>
      <c r="AW11" s="106">
        <f>IF($A11="","",COUNTIFS('3. Registro ferie'!$A$5:$A$200,$A11,'3. Registro ferie'!$F$5:$F$200,"Approvato",'3. Registro ferie'!$C$5:$C$200,"&lt;="&amp;('1. Impostazioni'!$C$9+(48-1)*7+6),'3. Registro ferie'!$D$5:$D$200,"&gt;="&amp;('1. Impostazioni'!$C$9+(48-1)*7)))</f>
        <v/>
      </c>
      <c r="AX11" s="106">
        <f>IF($A11="","",COUNTIFS('3. Registro ferie'!$A$5:$A$200,$A11,'3. Registro ferie'!$F$5:$F$200,"Approvato",'3. Registro ferie'!$C$5:$C$200,"&lt;="&amp;('1. Impostazioni'!$C$9+(49-1)*7+6),'3. Registro ferie'!$D$5:$D$200,"&gt;="&amp;('1. Impostazioni'!$C$9+(49-1)*7)))</f>
        <v/>
      </c>
      <c r="AY11" s="106">
        <f>IF($A11="","",COUNTIFS('3. Registro ferie'!$A$5:$A$200,$A11,'3. Registro ferie'!$F$5:$F$200,"Approvato",'3. Registro ferie'!$C$5:$C$200,"&lt;="&amp;('1. Impostazioni'!$C$9+(50-1)*7+6),'3. Registro ferie'!$D$5:$D$200,"&gt;="&amp;('1. Impostazioni'!$C$9+(50-1)*7)))</f>
        <v/>
      </c>
      <c r="AZ11" s="106">
        <f>IF($A11="","",COUNTIFS('3. Registro ferie'!$A$5:$A$200,$A11,'3. Registro ferie'!$F$5:$F$200,"Approvato",'3. Registro ferie'!$C$5:$C$200,"&lt;="&amp;('1. Impostazioni'!$C$9+(51-1)*7+6),'3. Registro ferie'!$D$5:$D$200,"&gt;="&amp;('1. Impostazioni'!$C$9+(51-1)*7)))</f>
        <v/>
      </c>
      <c r="BA11" s="106">
        <f>IF($A11="","",COUNTIFS('3. Registro ferie'!$A$5:$A$200,$A11,'3. Registro ferie'!$F$5:$F$200,"Approvato",'3. Registro ferie'!$C$5:$C$200,"&lt;="&amp;('1. Impostazioni'!$C$9+(52-1)*7+6),'3. Registro ferie'!$D$5:$D$200,"&gt;="&amp;('1. Impostazioni'!$C$9+(52-1)*7)))</f>
        <v/>
      </c>
    </row>
    <row r="12" ht="18" customHeight="1" s="55">
      <c r="A12" s="105">
        <f>IF('2. Dipendenti'!A12="","",'2. Dipendenti'!A12)</f>
        <v/>
      </c>
      <c r="B12" s="106">
        <f>IF($A12="","",COUNTIFS('3. Registro ferie'!$A$5:$A$200,$A12,'3. Registro ferie'!$F$5:$F$200,"Approvato",'3. Registro ferie'!$C$5:$C$200,"&lt;="&amp;('1. Impostazioni'!$C$9+(1-1)*7+6),'3. Registro ferie'!$D$5:$D$200,"&gt;="&amp;('1. Impostazioni'!$C$9+(1-1)*7)))</f>
        <v/>
      </c>
      <c r="C12" s="106">
        <f>IF($A12="","",COUNTIFS('3. Registro ferie'!$A$5:$A$200,$A12,'3. Registro ferie'!$F$5:$F$200,"Approvato",'3. Registro ferie'!$C$5:$C$200,"&lt;="&amp;('1. Impostazioni'!$C$9+(2-1)*7+6),'3. Registro ferie'!$D$5:$D$200,"&gt;="&amp;('1. Impostazioni'!$C$9+(2-1)*7)))</f>
        <v/>
      </c>
      <c r="D12" s="106">
        <f>IF($A12="","",COUNTIFS('3. Registro ferie'!$A$5:$A$200,$A12,'3. Registro ferie'!$F$5:$F$200,"Approvato",'3. Registro ferie'!$C$5:$C$200,"&lt;="&amp;('1. Impostazioni'!$C$9+(3-1)*7+6),'3. Registro ferie'!$D$5:$D$200,"&gt;="&amp;('1. Impostazioni'!$C$9+(3-1)*7)))</f>
        <v/>
      </c>
      <c r="E12" s="106">
        <f>IF($A12="","",COUNTIFS('3. Registro ferie'!$A$5:$A$200,$A12,'3. Registro ferie'!$F$5:$F$200,"Approvato",'3. Registro ferie'!$C$5:$C$200,"&lt;="&amp;('1. Impostazioni'!$C$9+(4-1)*7+6),'3. Registro ferie'!$D$5:$D$200,"&gt;="&amp;('1. Impostazioni'!$C$9+(4-1)*7)))</f>
        <v/>
      </c>
      <c r="F12" s="106">
        <f>IF($A12="","",COUNTIFS('3. Registro ferie'!$A$5:$A$200,$A12,'3. Registro ferie'!$F$5:$F$200,"Approvato",'3. Registro ferie'!$C$5:$C$200,"&lt;="&amp;('1. Impostazioni'!$C$9+(5-1)*7+6),'3. Registro ferie'!$D$5:$D$200,"&gt;="&amp;('1. Impostazioni'!$C$9+(5-1)*7)))</f>
        <v/>
      </c>
      <c r="G12" s="106">
        <f>IF($A12="","",COUNTIFS('3. Registro ferie'!$A$5:$A$200,$A12,'3. Registro ferie'!$F$5:$F$200,"Approvato",'3. Registro ferie'!$C$5:$C$200,"&lt;="&amp;('1. Impostazioni'!$C$9+(6-1)*7+6),'3. Registro ferie'!$D$5:$D$200,"&gt;="&amp;('1. Impostazioni'!$C$9+(6-1)*7)))</f>
        <v/>
      </c>
      <c r="H12" s="106">
        <f>IF($A12="","",COUNTIFS('3. Registro ferie'!$A$5:$A$200,$A12,'3. Registro ferie'!$F$5:$F$200,"Approvato",'3. Registro ferie'!$C$5:$C$200,"&lt;="&amp;('1. Impostazioni'!$C$9+(7-1)*7+6),'3. Registro ferie'!$D$5:$D$200,"&gt;="&amp;('1. Impostazioni'!$C$9+(7-1)*7)))</f>
        <v/>
      </c>
      <c r="I12" s="106">
        <f>IF($A12="","",COUNTIFS('3. Registro ferie'!$A$5:$A$200,$A12,'3. Registro ferie'!$F$5:$F$200,"Approvato",'3. Registro ferie'!$C$5:$C$200,"&lt;="&amp;('1. Impostazioni'!$C$9+(8-1)*7+6),'3. Registro ferie'!$D$5:$D$200,"&gt;="&amp;('1. Impostazioni'!$C$9+(8-1)*7)))</f>
        <v/>
      </c>
      <c r="J12" s="106">
        <f>IF($A12="","",COUNTIFS('3. Registro ferie'!$A$5:$A$200,$A12,'3. Registro ferie'!$F$5:$F$200,"Approvato",'3. Registro ferie'!$C$5:$C$200,"&lt;="&amp;('1. Impostazioni'!$C$9+(9-1)*7+6),'3. Registro ferie'!$D$5:$D$200,"&gt;="&amp;('1. Impostazioni'!$C$9+(9-1)*7)))</f>
        <v/>
      </c>
      <c r="K12" s="106">
        <f>IF($A12="","",COUNTIFS('3. Registro ferie'!$A$5:$A$200,$A12,'3. Registro ferie'!$F$5:$F$200,"Approvato",'3. Registro ferie'!$C$5:$C$200,"&lt;="&amp;('1. Impostazioni'!$C$9+(10-1)*7+6),'3. Registro ferie'!$D$5:$D$200,"&gt;="&amp;('1. Impostazioni'!$C$9+(10-1)*7)))</f>
        <v/>
      </c>
      <c r="L12" s="106">
        <f>IF($A12="","",COUNTIFS('3. Registro ferie'!$A$5:$A$200,$A12,'3. Registro ferie'!$F$5:$F$200,"Approvato",'3. Registro ferie'!$C$5:$C$200,"&lt;="&amp;('1. Impostazioni'!$C$9+(11-1)*7+6),'3. Registro ferie'!$D$5:$D$200,"&gt;="&amp;('1. Impostazioni'!$C$9+(11-1)*7)))</f>
        <v/>
      </c>
      <c r="M12" s="106">
        <f>IF($A12="","",COUNTIFS('3. Registro ferie'!$A$5:$A$200,$A12,'3. Registro ferie'!$F$5:$F$200,"Approvato",'3. Registro ferie'!$C$5:$C$200,"&lt;="&amp;('1. Impostazioni'!$C$9+(12-1)*7+6),'3. Registro ferie'!$D$5:$D$200,"&gt;="&amp;('1. Impostazioni'!$C$9+(12-1)*7)))</f>
        <v/>
      </c>
      <c r="N12" s="106">
        <f>IF($A12="","",COUNTIFS('3. Registro ferie'!$A$5:$A$200,$A12,'3. Registro ferie'!$F$5:$F$200,"Approvato",'3. Registro ferie'!$C$5:$C$200,"&lt;="&amp;('1. Impostazioni'!$C$9+(13-1)*7+6),'3. Registro ferie'!$D$5:$D$200,"&gt;="&amp;('1. Impostazioni'!$C$9+(13-1)*7)))</f>
        <v/>
      </c>
      <c r="O12" s="106">
        <f>IF($A12="","",COUNTIFS('3. Registro ferie'!$A$5:$A$200,$A12,'3. Registro ferie'!$F$5:$F$200,"Approvato",'3. Registro ferie'!$C$5:$C$200,"&lt;="&amp;('1. Impostazioni'!$C$9+(14-1)*7+6),'3. Registro ferie'!$D$5:$D$200,"&gt;="&amp;('1. Impostazioni'!$C$9+(14-1)*7)))</f>
        <v/>
      </c>
      <c r="P12" s="106">
        <f>IF($A12="","",COUNTIFS('3. Registro ferie'!$A$5:$A$200,$A12,'3. Registro ferie'!$F$5:$F$200,"Approvato",'3. Registro ferie'!$C$5:$C$200,"&lt;="&amp;('1. Impostazioni'!$C$9+(15-1)*7+6),'3. Registro ferie'!$D$5:$D$200,"&gt;="&amp;('1. Impostazioni'!$C$9+(15-1)*7)))</f>
        <v/>
      </c>
      <c r="Q12" s="106">
        <f>IF($A12="","",COUNTIFS('3. Registro ferie'!$A$5:$A$200,$A12,'3. Registro ferie'!$F$5:$F$200,"Approvato",'3. Registro ferie'!$C$5:$C$200,"&lt;="&amp;('1. Impostazioni'!$C$9+(16-1)*7+6),'3. Registro ferie'!$D$5:$D$200,"&gt;="&amp;('1. Impostazioni'!$C$9+(16-1)*7)))</f>
        <v/>
      </c>
      <c r="R12" s="106">
        <f>IF($A12="","",COUNTIFS('3. Registro ferie'!$A$5:$A$200,$A12,'3. Registro ferie'!$F$5:$F$200,"Approvato",'3. Registro ferie'!$C$5:$C$200,"&lt;="&amp;('1. Impostazioni'!$C$9+(17-1)*7+6),'3. Registro ferie'!$D$5:$D$200,"&gt;="&amp;('1. Impostazioni'!$C$9+(17-1)*7)))</f>
        <v/>
      </c>
      <c r="S12" s="106">
        <f>IF($A12="","",COUNTIFS('3. Registro ferie'!$A$5:$A$200,$A12,'3. Registro ferie'!$F$5:$F$200,"Approvato",'3. Registro ferie'!$C$5:$C$200,"&lt;="&amp;('1. Impostazioni'!$C$9+(18-1)*7+6),'3. Registro ferie'!$D$5:$D$200,"&gt;="&amp;('1. Impostazioni'!$C$9+(18-1)*7)))</f>
        <v/>
      </c>
      <c r="T12" s="106">
        <f>IF($A12="","",COUNTIFS('3. Registro ferie'!$A$5:$A$200,$A12,'3. Registro ferie'!$F$5:$F$200,"Approvato",'3. Registro ferie'!$C$5:$C$200,"&lt;="&amp;('1. Impostazioni'!$C$9+(19-1)*7+6),'3. Registro ferie'!$D$5:$D$200,"&gt;="&amp;('1. Impostazioni'!$C$9+(19-1)*7)))</f>
        <v/>
      </c>
      <c r="U12" s="106">
        <f>IF($A12="","",COUNTIFS('3. Registro ferie'!$A$5:$A$200,$A12,'3. Registro ferie'!$F$5:$F$200,"Approvato",'3. Registro ferie'!$C$5:$C$200,"&lt;="&amp;('1. Impostazioni'!$C$9+(20-1)*7+6),'3. Registro ferie'!$D$5:$D$200,"&gt;="&amp;('1. Impostazioni'!$C$9+(20-1)*7)))</f>
        <v/>
      </c>
      <c r="V12" s="106">
        <f>IF($A12="","",COUNTIFS('3. Registro ferie'!$A$5:$A$200,$A12,'3. Registro ferie'!$F$5:$F$200,"Approvato",'3. Registro ferie'!$C$5:$C$200,"&lt;="&amp;('1. Impostazioni'!$C$9+(21-1)*7+6),'3. Registro ferie'!$D$5:$D$200,"&gt;="&amp;('1. Impostazioni'!$C$9+(21-1)*7)))</f>
        <v/>
      </c>
      <c r="W12" s="106">
        <f>IF($A12="","",COUNTIFS('3. Registro ferie'!$A$5:$A$200,$A12,'3. Registro ferie'!$F$5:$F$200,"Approvato",'3. Registro ferie'!$C$5:$C$200,"&lt;="&amp;('1. Impostazioni'!$C$9+(22-1)*7+6),'3. Registro ferie'!$D$5:$D$200,"&gt;="&amp;('1. Impostazioni'!$C$9+(22-1)*7)))</f>
        <v/>
      </c>
      <c r="X12" s="106">
        <f>IF($A12="","",COUNTIFS('3. Registro ferie'!$A$5:$A$200,$A12,'3. Registro ferie'!$F$5:$F$200,"Approvato",'3. Registro ferie'!$C$5:$C$200,"&lt;="&amp;('1. Impostazioni'!$C$9+(23-1)*7+6),'3. Registro ferie'!$D$5:$D$200,"&gt;="&amp;('1. Impostazioni'!$C$9+(23-1)*7)))</f>
        <v/>
      </c>
      <c r="Y12" s="106">
        <f>IF($A12="","",COUNTIFS('3. Registro ferie'!$A$5:$A$200,$A12,'3. Registro ferie'!$F$5:$F$200,"Approvato",'3. Registro ferie'!$C$5:$C$200,"&lt;="&amp;('1. Impostazioni'!$C$9+(24-1)*7+6),'3. Registro ferie'!$D$5:$D$200,"&gt;="&amp;('1. Impostazioni'!$C$9+(24-1)*7)))</f>
        <v/>
      </c>
      <c r="Z12" s="106">
        <f>IF($A12="","",COUNTIFS('3. Registro ferie'!$A$5:$A$200,$A12,'3. Registro ferie'!$F$5:$F$200,"Approvato",'3. Registro ferie'!$C$5:$C$200,"&lt;="&amp;('1. Impostazioni'!$C$9+(25-1)*7+6),'3. Registro ferie'!$D$5:$D$200,"&gt;="&amp;('1. Impostazioni'!$C$9+(25-1)*7)))</f>
        <v/>
      </c>
      <c r="AA12" s="106">
        <f>IF($A12="","",COUNTIFS('3. Registro ferie'!$A$5:$A$200,$A12,'3. Registro ferie'!$F$5:$F$200,"Approvato",'3. Registro ferie'!$C$5:$C$200,"&lt;="&amp;('1. Impostazioni'!$C$9+(26-1)*7+6),'3. Registro ferie'!$D$5:$D$200,"&gt;="&amp;('1. Impostazioni'!$C$9+(26-1)*7)))</f>
        <v/>
      </c>
      <c r="AB12" s="106">
        <f>IF($A12="","",COUNTIFS('3. Registro ferie'!$A$5:$A$200,$A12,'3. Registro ferie'!$F$5:$F$200,"Approvato",'3. Registro ferie'!$C$5:$C$200,"&lt;="&amp;('1. Impostazioni'!$C$9+(27-1)*7+6),'3. Registro ferie'!$D$5:$D$200,"&gt;="&amp;('1. Impostazioni'!$C$9+(27-1)*7)))</f>
        <v/>
      </c>
      <c r="AC12" s="106">
        <f>IF($A12="","",COUNTIFS('3. Registro ferie'!$A$5:$A$200,$A12,'3. Registro ferie'!$F$5:$F$200,"Approvato",'3. Registro ferie'!$C$5:$C$200,"&lt;="&amp;('1. Impostazioni'!$C$9+(28-1)*7+6),'3. Registro ferie'!$D$5:$D$200,"&gt;="&amp;('1. Impostazioni'!$C$9+(28-1)*7)))</f>
        <v/>
      </c>
      <c r="AD12" s="106">
        <f>IF($A12="","",COUNTIFS('3. Registro ferie'!$A$5:$A$200,$A12,'3. Registro ferie'!$F$5:$F$200,"Approvato",'3. Registro ferie'!$C$5:$C$200,"&lt;="&amp;('1. Impostazioni'!$C$9+(29-1)*7+6),'3. Registro ferie'!$D$5:$D$200,"&gt;="&amp;('1. Impostazioni'!$C$9+(29-1)*7)))</f>
        <v/>
      </c>
      <c r="AE12" s="106">
        <f>IF($A12="","",COUNTIFS('3. Registro ferie'!$A$5:$A$200,$A12,'3. Registro ferie'!$F$5:$F$200,"Approvato",'3. Registro ferie'!$C$5:$C$200,"&lt;="&amp;('1. Impostazioni'!$C$9+(30-1)*7+6),'3. Registro ferie'!$D$5:$D$200,"&gt;="&amp;('1. Impostazioni'!$C$9+(30-1)*7)))</f>
        <v/>
      </c>
      <c r="AF12" s="106">
        <f>IF($A12="","",COUNTIFS('3. Registro ferie'!$A$5:$A$200,$A12,'3. Registro ferie'!$F$5:$F$200,"Approvato",'3. Registro ferie'!$C$5:$C$200,"&lt;="&amp;('1. Impostazioni'!$C$9+(31-1)*7+6),'3. Registro ferie'!$D$5:$D$200,"&gt;="&amp;('1. Impostazioni'!$C$9+(31-1)*7)))</f>
        <v/>
      </c>
      <c r="AG12" s="106">
        <f>IF($A12="","",COUNTIFS('3. Registro ferie'!$A$5:$A$200,$A12,'3. Registro ferie'!$F$5:$F$200,"Approvato",'3. Registro ferie'!$C$5:$C$200,"&lt;="&amp;('1. Impostazioni'!$C$9+(32-1)*7+6),'3. Registro ferie'!$D$5:$D$200,"&gt;="&amp;('1. Impostazioni'!$C$9+(32-1)*7)))</f>
        <v/>
      </c>
      <c r="AH12" s="106">
        <f>IF($A12="","",COUNTIFS('3. Registro ferie'!$A$5:$A$200,$A12,'3. Registro ferie'!$F$5:$F$200,"Approvato",'3. Registro ferie'!$C$5:$C$200,"&lt;="&amp;('1. Impostazioni'!$C$9+(33-1)*7+6),'3. Registro ferie'!$D$5:$D$200,"&gt;="&amp;('1. Impostazioni'!$C$9+(33-1)*7)))</f>
        <v/>
      </c>
      <c r="AI12" s="106">
        <f>IF($A12="","",COUNTIFS('3. Registro ferie'!$A$5:$A$200,$A12,'3. Registro ferie'!$F$5:$F$200,"Approvato",'3. Registro ferie'!$C$5:$C$200,"&lt;="&amp;('1. Impostazioni'!$C$9+(34-1)*7+6),'3. Registro ferie'!$D$5:$D$200,"&gt;="&amp;('1. Impostazioni'!$C$9+(34-1)*7)))</f>
        <v/>
      </c>
      <c r="AJ12" s="106">
        <f>IF($A12="","",COUNTIFS('3. Registro ferie'!$A$5:$A$200,$A12,'3. Registro ferie'!$F$5:$F$200,"Approvato",'3. Registro ferie'!$C$5:$C$200,"&lt;="&amp;('1. Impostazioni'!$C$9+(35-1)*7+6),'3. Registro ferie'!$D$5:$D$200,"&gt;="&amp;('1. Impostazioni'!$C$9+(35-1)*7)))</f>
        <v/>
      </c>
      <c r="AK12" s="106">
        <f>IF($A12="","",COUNTIFS('3. Registro ferie'!$A$5:$A$200,$A12,'3. Registro ferie'!$F$5:$F$200,"Approvato",'3. Registro ferie'!$C$5:$C$200,"&lt;="&amp;('1. Impostazioni'!$C$9+(36-1)*7+6),'3. Registro ferie'!$D$5:$D$200,"&gt;="&amp;('1. Impostazioni'!$C$9+(36-1)*7)))</f>
        <v/>
      </c>
      <c r="AL12" s="106">
        <f>IF($A12="","",COUNTIFS('3. Registro ferie'!$A$5:$A$200,$A12,'3. Registro ferie'!$F$5:$F$200,"Approvato",'3. Registro ferie'!$C$5:$C$200,"&lt;="&amp;('1. Impostazioni'!$C$9+(37-1)*7+6),'3. Registro ferie'!$D$5:$D$200,"&gt;="&amp;('1. Impostazioni'!$C$9+(37-1)*7)))</f>
        <v/>
      </c>
      <c r="AM12" s="106">
        <f>IF($A12="","",COUNTIFS('3. Registro ferie'!$A$5:$A$200,$A12,'3. Registro ferie'!$F$5:$F$200,"Approvato",'3. Registro ferie'!$C$5:$C$200,"&lt;="&amp;('1. Impostazioni'!$C$9+(38-1)*7+6),'3. Registro ferie'!$D$5:$D$200,"&gt;="&amp;('1. Impostazioni'!$C$9+(38-1)*7)))</f>
        <v/>
      </c>
      <c r="AN12" s="106">
        <f>IF($A12="","",COUNTIFS('3. Registro ferie'!$A$5:$A$200,$A12,'3. Registro ferie'!$F$5:$F$200,"Approvato",'3. Registro ferie'!$C$5:$C$200,"&lt;="&amp;('1. Impostazioni'!$C$9+(39-1)*7+6),'3. Registro ferie'!$D$5:$D$200,"&gt;="&amp;('1. Impostazioni'!$C$9+(39-1)*7)))</f>
        <v/>
      </c>
      <c r="AO12" s="106">
        <f>IF($A12="","",COUNTIFS('3. Registro ferie'!$A$5:$A$200,$A12,'3. Registro ferie'!$F$5:$F$200,"Approvato",'3. Registro ferie'!$C$5:$C$200,"&lt;="&amp;('1. Impostazioni'!$C$9+(40-1)*7+6),'3. Registro ferie'!$D$5:$D$200,"&gt;="&amp;('1. Impostazioni'!$C$9+(40-1)*7)))</f>
        <v/>
      </c>
      <c r="AP12" s="106">
        <f>IF($A12="","",COUNTIFS('3. Registro ferie'!$A$5:$A$200,$A12,'3. Registro ferie'!$F$5:$F$200,"Approvato",'3. Registro ferie'!$C$5:$C$200,"&lt;="&amp;('1. Impostazioni'!$C$9+(41-1)*7+6),'3. Registro ferie'!$D$5:$D$200,"&gt;="&amp;('1. Impostazioni'!$C$9+(41-1)*7)))</f>
        <v/>
      </c>
      <c r="AQ12" s="106">
        <f>IF($A12="","",COUNTIFS('3. Registro ferie'!$A$5:$A$200,$A12,'3. Registro ferie'!$F$5:$F$200,"Approvato",'3. Registro ferie'!$C$5:$C$200,"&lt;="&amp;('1. Impostazioni'!$C$9+(42-1)*7+6),'3. Registro ferie'!$D$5:$D$200,"&gt;="&amp;('1. Impostazioni'!$C$9+(42-1)*7)))</f>
        <v/>
      </c>
      <c r="AR12" s="106">
        <f>IF($A12="","",COUNTIFS('3. Registro ferie'!$A$5:$A$200,$A12,'3. Registro ferie'!$F$5:$F$200,"Approvato",'3. Registro ferie'!$C$5:$C$200,"&lt;="&amp;('1. Impostazioni'!$C$9+(43-1)*7+6),'3. Registro ferie'!$D$5:$D$200,"&gt;="&amp;('1. Impostazioni'!$C$9+(43-1)*7)))</f>
        <v/>
      </c>
      <c r="AS12" s="106">
        <f>IF($A12="","",COUNTIFS('3. Registro ferie'!$A$5:$A$200,$A12,'3. Registro ferie'!$F$5:$F$200,"Approvato",'3. Registro ferie'!$C$5:$C$200,"&lt;="&amp;('1. Impostazioni'!$C$9+(44-1)*7+6),'3. Registro ferie'!$D$5:$D$200,"&gt;="&amp;('1. Impostazioni'!$C$9+(44-1)*7)))</f>
        <v/>
      </c>
      <c r="AT12" s="106">
        <f>IF($A12="","",COUNTIFS('3. Registro ferie'!$A$5:$A$200,$A12,'3. Registro ferie'!$F$5:$F$200,"Approvato",'3. Registro ferie'!$C$5:$C$200,"&lt;="&amp;('1. Impostazioni'!$C$9+(45-1)*7+6),'3. Registro ferie'!$D$5:$D$200,"&gt;="&amp;('1. Impostazioni'!$C$9+(45-1)*7)))</f>
        <v/>
      </c>
      <c r="AU12" s="106">
        <f>IF($A12="","",COUNTIFS('3. Registro ferie'!$A$5:$A$200,$A12,'3. Registro ferie'!$F$5:$F$200,"Approvato",'3. Registro ferie'!$C$5:$C$200,"&lt;="&amp;('1. Impostazioni'!$C$9+(46-1)*7+6),'3. Registro ferie'!$D$5:$D$200,"&gt;="&amp;('1. Impostazioni'!$C$9+(46-1)*7)))</f>
        <v/>
      </c>
      <c r="AV12" s="106">
        <f>IF($A12="","",COUNTIFS('3. Registro ferie'!$A$5:$A$200,$A12,'3. Registro ferie'!$F$5:$F$200,"Approvato",'3. Registro ferie'!$C$5:$C$200,"&lt;="&amp;('1. Impostazioni'!$C$9+(47-1)*7+6),'3. Registro ferie'!$D$5:$D$200,"&gt;="&amp;('1. Impostazioni'!$C$9+(47-1)*7)))</f>
        <v/>
      </c>
      <c r="AW12" s="106">
        <f>IF($A12="","",COUNTIFS('3. Registro ferie'!$A$5:$A$200,$A12,'3. Registro ferie'!$F$5:$F$200,"Approvato",'3. Registro ferie'!$C$5:$C$200,"&lt;="&amp;('1. Impostazioni'!$C$9+(48-1)*7+6),'3. Registro ferie'!$D$5:$D$200,"&gt;="&amp;('1. Impostazioni'!$C$9+(48-1)*7)))</f>
        <v/>
      </c>
      <c r="AX12" s="106">
        <f>IF($A12="","",COUNTIFS('3. Registro ferie'!$A$5:$A$200,$A12,'3. Registro ferie'!$F$5:$F$200,"Approvato",'3. Registro ferie'!$C$5:$C$200,"&lt;="&amp;('1. Impostazioni'!$C$9+(49-1)*7+6),'3. Registro ferie'!$D$5:$D$200,"&gt;="&amp;('1. Impostazioni'!$C$9+(49-1)*7)))</f>
        <v/>
      </c>
      <c r="AY12" s="106">
        <f>IF($A12="","",COUNTIFS('3. Registro ferie'!$A$5:$A$200,$A12,'3. Registro ferie'!$F$5:$F$200,"Approvato",'3. Registro ferie'!$C$5:$C$200,"&lt;="&amp;('1. Impostazioni'!$C$9+(50-1)*7+6),'3. Registro ferie'!$D$5:$D$200,"&gt;="&amp;('1. Impostazioni'!$C$9+(50-1)*7)))</f>
        <v/>
      </c>
      <c r="AZ12" s="106">
        <f>IF($A12="","",COUNTIFS('3. Registro ferie'!$A$5:$A$200,$A12,'3. Registro ferie'!$F$5:$F$200,"Approvato",'3. Registro ferie'!$C$5:$C$200,"&lt;="&amp;('1. Impostazioni'!$C$9+(51-1)*7+6),'3. Registro ferie'!$D$5:$D$200,"&gt;="&amp;('1. Impostazioni'!$C$9+(51-1)*7)))</f>
        <v/>
      </c>
      <c r="BA12" s="106">
        <f>IF($A12="","",COUNTIFS('3. Registro ferie'!$A$5:$A$200,$A12,'3. Registro ferie'!$F$5:$F$200,"Approvato",'3. Registro ferie'!$C$5:$C$200,"&lt;="&amp;('1. Impostazioni'!$C$9+(52-1)*7+6),'3. Registro ferie'!$D$5:$D$200,"&gt;="&amp;('1. Impostazioni'!$C$9+(52-1)*7)))</f>
        <v/>
      </c>
    </row>
    <row r="13" ht="18" customHeight="1" s="55">
      <c r="A13" s="105">
        <f>IF('2. Dipendenti'!A13="","",'2. Dipendenti'!A13)</f>
        <v/>
      </c>
      <c r="B13" s="106">
        <f>IF($A13="","",COUNTIFS('3. Registro ferie'!$A$5:$A$200,$A13,'3. Registro ferie'!$F$5:$F$200,"Approvato",'3. Registro ferie'!$C$5:$C$200,"&lt;="&amp;('1. Impostazioni'!$C$9+(1-1)*7+6),'3. Registro ferie'!$D$5:$D$200,"&gt;="&amp;('1. Impostazioni'!$C$9+(1-1)*7)))</f>
        <v/>
      </c>
      <c r="C13" s="106">
        <f>IF($A13="","",COUNTIFS('3. Registro ferie'!$A$5:$A$200,$A13,'3. Registro ferie'!$F$5:$F$200,"Approvato",'3. Registro ferie'!$C$5:$C$200,"&lt;="&amp;('1. Impostazioni'!$C$9+(2-1)*7+6),'3. Registro ferie'!$D$5:$D$200,"&gt;="&amp;('1. Impostazioni'!$C$9+(2-1)*7)))</f>
        <v/>
      </c>
      <c r="D13" s="106">
        <f>IF($A13="","",COUNTIFS('3. Registro ferie'!$A$5:$A$200,$A13,'3. Registro ferie'!$F$5:$F$200,"Approvato",'3. Registro ferie'!$C$5:$C$200,"&lt;="&amp;('1. Impostazioni'!$C$9+(3-1)*7+6),'3. Registro ferie'!$D$5:$D$200,"&gt;="&amp;('1. Impostazioni'!$C$9+(3-1)*7)))</f>
        <v/>
      </c>
      <c r="E13" s="106">
        <f>IF($A13="","",COUNTIFS('3. Registro ferie'!$A$5:$A$200,$A13,'3. Registro ferie'!$F$5:$F$200,"Approvato",'3. Registro ferie'!$C$5:$C$200,"&lt;="&amp;('1. Impostazioni'!$C$9+(4-1)*7+6),'3. Registro ferie'!$D$5:$D$200,"&gt;="&amp;('1. Impostazioni'!$C$9+(4-1)*7)))</f>
        <v/>
      </c>
      <c r="F13" s="106">
        <f>IF($A13="","",COUNTIFS('3. Registro ferie'!$A$5:$A$200,$A13,'3. Registro ferie'!$F$5:$F$200,"Approvato",'3. Registro ferie'!$C$5:$C$200,"&lt;="&amp;('1. Impostazioni'!$C$9+(5-1)*7+6),'3. Registro ferie'!$D$5:$D$200,"&gt;="&amp;('1. Impostazioni'!$C$9+(5-1)*7)))</f>
        <v/>
      </c>
      <c r="G13" s="106">
        <f>IF($A13="","",COUNTIFS('3. Registro ferie'!$A$5:$A$200,$A13,'3. Registro ferie'!$F$5:$F$200,"Approvato",'3. Registro ferie'!$C$5:$C$200,"&lt;="&amp;('1. Impostazioni'!$C$9+(6-1)*7+6),'3. Registro ferie'!$D$5:$D$200,"&gt;="&amp;('1. Impostazioni'!$C$9+(6-1)*7)))</f>
        <v/>
      </c>
      <c r="H13" s="106">
        <f>IF($A13="","",COUNTIFS('3. Registro ferie'!$A$5:$A$200,$A13,'3. Registro ferie'!$F$5:$F$200,"Approvato",'3. Registro ferie'!$C$5:$C$200,"&lt;="&amp;('1. Impostazioni'!$C$9+(7-1)*7+6),'3. Registro ferie'!$D$5:$D$200,"&gt;="&amp;('1. Impostazioni'!$C$9+(7-1)*7)))</f>
        <v/>
      </c>
      <c r="I13" s="106">
        <f>IF($A13="","",COUNTIFS('3. Registro ferie'!$A$5:$A$200,$A13,'3. Registro ferie'!$F$5:$F$200,"Approvato",'3. Registro ferie'!$C$5:$C$200,"&lt;="&amp;('1. Impostazioni'!$C$9+(8-1)*7+6),'3. Registro ferie'!$D$5:$D$200,"&gt;="&amp;('1. Impostazioni'!$C$9+(8-1)*7)))</f>
        <v/>
      </c>
      <c r="J13" s="106">
        <f>IF($A13="","",COUNTIFS('3. Registro ferie'!$A$5:$A$200,$A13,'3. Registro ferie'!$F$5:$F$200,"Approvato",'3. Registro ferie'!$C$5:$C$200,"&lt;="&amp;('1. Impostazioni'!$C$9+(9-1)*7+6),'3. Registro ferie'!$D$5:$D$200,"&gt;="&amp;('1. Impostazioni'!$C$9+(9-1)*7)))</f>
        <v/>
      </c>
      <c r="K13" s="106">
        <f>IF($A13="","",COUNTIFS('3. Registro ferie'!$A$5:$A$200,$A13,'3. Registro ferie'!$F$5:$F$200,"Approvato",'3. Registro ferie'!$C$5:$C$200,"&lt;="&amp;('1. Impostazioni'!$C$9+(10-1)*7+6),'3. Registro ferie'!$D$5:$D$200,"&gt;="&amp;('1. Impostazioni'!$C$9+(10-1)*7)))</f>
        <v/>
      </c>
      <c r="L13" s="106">
        <f>IF($A13="","",COUNTIFS('3. Registro ferie'!$A$5:$A$200,$A13,'3. Registro ferie'!$F$5:$F$200,"Approvato",'3. Registro ferie'!$C$5:$C$200,"&lt;="&amp;('1. Impostazioni'!$C$9+(11-1)*7+6),'3. Registro ferie'!$D$5:$D$200,"&gt;="&amp;('1. Impostazioni'!$C$9+(11-1)*7)))</f>
        <v/>
      </c>
      <c r="M13" s="106">
        <f>IF($A13="","",COUNTIFS('3. Registro ferie'!$A$5:$A$200,$A13,'3. Registro ferie'!$F$5:$F$200,"Approvato",'3. Registro ferie'!$C$5:$C$200,"&lt;="&amp;('1. Impostazioni'!$C$9+(12-1)*7+6),'3. Registro ferie'!$D$5:$D$200,"&gt;="&amp;('1. Impostazioni'!$C$9+(12-1)*7)))</f>
        <v/>
      </c>
      <c r="N13" s="106">
        <f>IF($A13="","",COUNTIFS('3. Registro ferie'!$A$5:$A$200,$A13,'3. Registro ferie'!$F$5:$F$200,"Approvato",'3. Registro ferie'!$C$5:$C$200,"&lt;="&amp;('1. Impostazioni'!$C$9+(13-1)*7+6),'3. Registro ferie'!$D$5:$D$200,"&gt;="&amp;('1. Impostazioni'!$C$9+(13-1)*7)))</f>
        <v/>
      </c>
      <c r="O13" s="106">
        <f>IF($A13="","",COUNTIFS('3. Registro ferie'!$A$5:$A$200,$A13,'3. Registro ferie'!$F$5:$F$200,"Approvato",'3. Registro ferie'!$C$5:$C$200,"&lt;="&amp;('1. Impostazioni'!$C$9+(14-1)*7+6),'3. Registro ferie'!$D$5:$D$200,"&gt;="&amp;('1. Impostazioni'!$C$9+(14-1)*7)))</f>
        <v/>
      </c>
      <c r="P13" s="106">
        <f>IF($A13="","",COUNTIFS('3. Registro ferie'!$A$5:$A$200,$A13,'3. Registro ferie'!$F$5:$F$200,"Approvato",'3. Registro ferie'!$C$5:$C$200,"&lt;="&amp;('1. Impostazioni'!$C$9+(15-1)*7+6),'3. Registro ferie'!$D$5:$D$200,"&gt;="&amp;('1. Impostazioni'!$C$9+(15-1)*7)))</f>
        <v/>
      </c>
      <c r="Q13" s="106">
        <f>IF($A13="","",COUNTIFS('3. Registro ferie'!$A$5:$A$200,$A13,'3. Registro ferie'!$F$5:$F$200,"Approvato",'3. Registro ferie'!$C$5:$C$200,"&lt;="&amp;('1. Impostazioni'!$C$9+(16-1)*7+6),'3. Registro ferie'!$D$5:$D$200,"&gt;="&amp;('1. Impostazioni'!$C$9+(16-1)*7)))</f>
        <v/>
      </c>
      <c r="R13" s="106">
        <f>IF($A13="","",COUNTIFS('3. Registro ferie'!$A$5:$A$200,$A13,'3. Registro ferie'!$F$5:$F$200,"Approvato",'3. Registro ferie'!$C$5:$C$200,"&lt;="&amp;('1. Impostazioni'!$C$9+(17-1)*7+6),'3. Registro ferie'!$D$5:$D$200,"&gt;="&amp;('1. Impostazioni'!$C$9+(17-1)*7)))</f>
        <v/>
      </c>
      <c r="S13" s="106">
        <f>IF($A13="","",COUNTIFS('3. Registro ferie'!$A$5:$A$200,$A13,'3. Registro ferie'!$F$5:$F$200,"Approvato",'3. Registro ferie'!$C$5:$C$200,"&lt;="&amp;('1. Impostazioni'!$C$9+(18-1)*7+6),'3. Registro ferie'!$D$5:$D$200,"&gt;="&amp;('1. Impostazioni'!$C$9+(18-1)*7)))</f>
        <v/>
      </c>
      <c r="T13" s="106">
        <f>IF($A13="","",COUNTIFS('3. Registro ferie'!$A$5:$A$200,$A13,'3. Registro ferie'!$F$5:$F$200,"Approvato",'3. Registro ferie'!$C$5:$C$200,"&lt;="&amp;('1. Impostazioni'!$C$9+(19-1)*7+6),'3. Registro ferie'!$D$5:$D$200,"&gt;="&amp;('1. Impostazioni'!$C$9+(19-1)*7)))</f>
        <v/>
      </c>
      <c r="U13" s="106">
        <f>IF($A13="","",COUNTIFS('3. Registro ferie'!$A$5:$A$200,$A13,'3. Registro ferie'!$F$5:$F$200,"Approvato",'3. Registro ferie'!$C$5:$C$200,"&lt;="&amp;('1. Impostazioni'!$C$9+(20-1)*7+6),'3. Registro ferie'!$D$5:$D$200,"&gt;="&amp;('1. Impostazioni'!$C$9+(20-1)*7)))</f>
        <v/>
      </c>
      <c r="V13" s="106">
        <f>IF($A13="","",COUNTIFS('3. Registro ferie'!$A$5:$A$200,$A13,'3. Registro ferie'!$F$5:$F$200,"Approvato",'3. Registro ferie'!$C$5:$C$200,"&lt;="&amp;('1. Impostazioni'!$C$9+(21-1)*7+6),'3. Registro ferie'!$D$5:$D$200,"&gt;="&amp;('1. Impostazioni'!$C$9+(21-1)*7)))</f>
        <v/>
      </c>
      <c r="W13" s="106">
        <f>IF($A13="","",COUNTIFS('3. Registro ferie'!$A$5:$A$200,$A13,'3. Registro ferie'!$F$5:$F$200,"Approvato",'3. Registro ferie'!$C$5:$C$200,"&lt;="&amp;('1. Impostazioni'!$C$9+(22-1)*7+6),'3. Registro ferie'!$D$5:$D$200,"&gt;="&amp;('1. Impostazioni'!$C$9+(22-1)*7)))</f>
        <v/>
      </c>
      <c r="X13" s="106">
        <f>IF($A13="","",COUNTIFS('3. Registro ferie'!$A$5:$A$200,$A13,'3. Registro ferie'!$F$5:$F$200,"Approvato",'3. Registro ferie'!$C$5:$C$200,"&lt;="&amp;('1. Impostazioni'!$C$9+(23-1)*7+6),'3. Registro ferie'!$D$5:$D$200,"&gt;="&amp;('1. Impostazioni'!$C$9+(23-1)*7)))</f>
        <v/>
      </c>
      <c r="Y13" s="106">
        <f>IF($A13="","",COUNTIFS('3. Registro ferie'!$A$5:$A$200,$A13,'3. Registro ferie'!$F$5:$F$200,"Approvato",'3. Registro ferie'!$C$5:$C$200,"&lt;="&amp;('1. Impostazioni'!$C$9+(24-1)*7+6),'3. Registro ferie'!$D$5:$D$200,"&gt;="&amp;('1. Impostazioni'!$C$9+(24-1)*7)))</f>
        <v/>
      </c>
      <c r="Z13" s="106">
        <f>IF($A13="","",COUNTIFS('3. Registro ferie'!$A$5:$A$200,$A13,'3. Registro ferie'!$F$5:$F$200,"Approvato",'3. Registro ferie'!$C$5:$C$200,"&lt;="&amp;('1. Impostazioni'!$C$9+(25-1)*7+6),'3. Registro ferie'!$D$5:$D$200,"&gt;="&amp;('1. Impostazioni'!$C$9+(25-1)*7)))</f>
        <v/>
      </c>
      <c r="AA13" s="106">
        <f>IF($A13="","",COUNTIFS('3. Registro ferie'!$A$5:$A$200,$A13,'3. Registro ferie'!$F$5:$F$200,"Approvato",'3. Registro ferie'!$C$5:$C$200,"&lt;="&amp;('1. Impostazioni'!$C$9+(26-1)*7+6),'3. Registro ferie'!$D$5:$D$200,"&gt;="&amp;('1. Impostazioni'!$C$9+(26-1)*7)))</f>
        <v/>
      </c>
      <c r="AB13" s="106">
        <f>IF($A13="","",COUNTIFS('3. Registro ferie'!$A$5:$A$200,$A13,'3. Registro ferie'!$F$5:$F$200,"Approvato",'3. Registro ferie'!$C$5:$C$200,"&lt;="&amp;('1. Impostazioni'!$C$9+(27-1)*7+6),'3. Registro ferie'!$D$5:$D$200,"&gt;="&amp;('1. Impostazioni'!$C$9+(27-1)*7)))</f>
        <v/>
      </c>
      <c r="AC13" s="106">
        <f>IF($A13="","",COUNTIFS('3. Registro ferie'!$A$5:$A$200,$A13,'3. Registro ferie'!$F$5:$F$200,"Approvato",'3. Registro ferie'!$C$5:$C$200,"&lt;="&amp;('1. Impostazioni'!$C$9+(28-1)*7+6),'3. Registro ferie'!$D$5:$D$200,"&gt;="&amp;('1. Impostazioni'!$C$9+(28-1)*7)))</f>
        <v/>
      </c>
      <c r="AD13" s="106">
        <f>IF($A13="","",COUNTIFS('3. Registro ferie'!$A$5:$A$200,$A13,'3. Registro ferie'!$F$5:$F$200,"Approvato",'3. Registro ferie'!$C$5:$C$200,"&lt;="&amp;('1. Impostazioni'!$C$9+(29-1)*7+6),'3. Registro ferie'!$D$5:$D$200,"&gt;="&amp;('1. Impostazioni'!$C$9+(29-1)*7)))</f>
        <v/>
      </c>
      <c r="AE13" s="106">
        <f>IF($A13="","",COUNTIFS('3. Registro ferie'!$A$5:$A$200,$A13,'3. Registro ferie'!$F$5:$F$200,"Approvato",'3. Registro ferie'!$C$5:$C$200,"&lt;="&amp;('1. Impostazioni'!$C$9+(30-1)*7+6),'3. Registro ferie'!$D$5:$D$200,"&gt;="&amp;('1. Impostazioni'!$C$9+(30-1)*7)))</f>
        <v/>
      </c>
      <c r="AF13" s="106">
        <f>IF($A13="","",COUNTIFS('3. Registro ferie'!$A$5:$A$200,$A13,'3. Registro ferie'!$F$5:$F$200,"Approvato",'3. Registro ferie'!$C$5:$C$200,"&lt;="&amp;('1. Impostazioni'!$C$9+(31-1)*7+6),'3. Registro ferie'!$D$5:$D$200,"&gt;="&amp;('1. Impostazioni'!$C$9+(31-1)*7)))</f>
        <v/>
      </c>
      <c r="AG13" s="106">
        <f>IF($A13="","",COUNTIFS('3. Registro ferie'!$A$5:$A$200,$A13,'3. Registro ferie'!$F$5:$F$200,"Approvato",'3. Registro ferie'!$C$5:$C$200,"&lt;="&amp;('1. Impostazioni'!$C$9+(32-1)*7+6),'3. Registro ferie'!$D$5:$D$200,"&gt;="&amp;('1. Impostazioni'!$C$9+(32-1)*7)))</f>
        <v/>
      </c>
      <c r="AH13" s="106">
        <f>IF($A13="","",COUNTIFS('3. Registro ferie'!$A$5:$A$200,$A13,'3. Registro ferie'!$F$5:$F$200,"Approvato",'3. Registro ferie'!$C$5:$C$200,"&lt;="&amp;('1. Impostazioni'!$C$9+(33-1)*7+6),'3. Registro ferie'!$D$5:$D$200,"&gt;="&amp;('1. Impostazioni'!$C$9+(33-1)*7)))</f>
        <v/>
      </c>
      <c r="AI13" s="106">
        <f>IF($A13="","",COUNTIFS('3. Registro ferie'!$A$5:$A$200,$A13,'3. Registro ferie'!$F$5:$F$200,"Approvato",'3. Registro ferie'!$C$5:$C$200,"&lt;="&amp;('1. Impostazioni'!$C$9+(34-1)*7+6),'3. Registro ferie'!$D$5:$D$200,"&gt;="&amp;('1. Impostazioni'!$C$9+(34-1)*7)))</f>
        <v/>
      </c>
      <c r="AJ13" s="106">
        <f>IF($A13="","",COUNTIFS('3. Registro ferie'!$A$5:$A$200,$A13,'3. Registro ferie'!$F$5:$F$200,"Approvato",'3. Registro ferie'!$C$5:$C$200,"&lt;="&amp;('1. Impostazioni'!$C$9+(35-1)*7+6),'3. Registro ferie'!$D$5:$D$200,"&gt;="&amp;('1. Impostazioni'!$C$9+(35-1)*7)))</f>
        <v/>
      </c>
      <c r="AK13" s="106">
        <f>IF($A13="","",COUNTIFS('3. Registro ferie'!$A$5:$A$200,$A13,'3. Registro ferie'!$F$5:$F$200,"Approvato",'3. Registro ferie'!$C$5:$C$200,"&lt;="&amp;('1. Impostazioni'!$C$9+(36-1)*7+6),'3. Registro ferie'!$D$5:$D$200,"&gt;="&amp;('1. Impostazioni'!$C$9+(36-1)*7)))</f>
        <v/>
      </c>
      <c r="AL13" s="106">
        <f>IF($A13="","",COUNTIFS('3. Registro ferie'!$A$5:$A$200,$A13,'3. Registro ferie'!$F$5:$F$200,"Approvato",'3. Registro ferie'!$C$5:$C$200,"&lt;="&amp;('1. Impostazioni'!$C$9+(37-1)*7+6),'3. Registro ferie'!$D$5:$D$200,"&gt;="&amp;('1. Impostazioni'!$C$9+(37-1)*7)))</f>
        <v/>
      </c>
      <c r="AM13" s="106">
        <f>IF($A13="","",COUNTIFS('3. Registro ferie'!$A$5:$A$200,$A13,'3. Registro ferie'!$F$5:$F$200,"Approvato",'3. Registro ferie'!$C$5:$C$200,"&lt;="&amp;('1. Impostazioni'!$C$9+(38-1)*7+6),'3. Registro ferie'!$D$5:$D$200,"&gt;="&amp;('1. Impostazioni'!$C$9+(38-1)*7)))</f>
        <v/>
      </c>
      <c r="AN13" s="106">
        <f>IF($A13="","",COUNTIFS('3. Registro ferie'!$A$5:$A$200,$A13,'3. Registro ferie'!$F$5:$F$200,"Approvato",'3. Registro ferie'!$C$5:$C$200,"&lt;="&amp;('1. Impostazioni'!$C$9+(39-1)*7+6),'3. Registro ferie'!$D$5:$D$200,"&gt;="&amp;('1. Impostazioni'!$C$9+(39-1)*7)))</f>
        <v/>
      </c>
      <c r="AO13" s="106">
        <f>IF($A13="","",COUNTIFS('3. Registro ferie'!$A$5:$A$200,$A13,'3. Registro ferie'!$F$5:$F$200,"Approvato",'3. Registro ferie'!$C$5:$C$200,"&lt;="&amp;('1. Impostazioni'!$C$9+(40-1)*7+6),'3. Registro ferie'!$D$5:$D$200,"&gt;="&amp;('1. Impostazioni'!$C$9+(40-1)*7)))</f>
        <v/>
      </c>
      <c r="AP13" s="106">
        <f>IF($A13="","",COUNTIFS('3. Registro ferie'!$A$5:$A$200,$A13,'3. Registro ferie'!$F$5:$F$200,"Approvato",'3. Registro ferie'!$C$5:$C$200,"&lt;="&amp;('1. Impostazioni'!$C$9+(41-1)*7+6),'3. Registro ferie'!$D$5:$D$200,"&gt;="&amp;('1. Impostazioni'!$C$9+(41-1)*7)))</f>
        <v/>
      </c>
      <c r="AQ13" s="106">
        <f>IF($A13="","",COUNTIFS('3. Registro ferie'!$A$5:$A$200,$A13,'3. Registro ferie'!$F$5:$F$200,"Approvato",'3. Registro ferie'!$C$5:$C$200,"&lt;="&amp;('1. Impostazioni'!$C$9+(42-1)*7+6),'3. Registro ferie'!$D$5:$D$200,"&gt;="&amp;('1. Impostazioni'!$C$9+(42-1)*7)))</f>
        <v/>
      </c>
      <c r="AR13" s="106">
        <f>IF($A13="","",COUNTIFS('3. Registro ferie'!$A$5:$A$200,$A13,'3. Registro ferie'!$F$5:$F$200,"Approvato",'3. Registro ferie'!$C$5:$C$200,"&lt;="&amp;('1. Impostazioni'!$C$9+(43-1)*7+6),'3. Registro ferie'!$D$5:$D$200,"&gt;="&amp;('1. Impostazioni'!$C$9+(43-1)*7)))</f>
        <v/>
      </c>
      <c r="AS13" s="106">
        <f>IF($A13="","",COUNTIFS('3. Registro ferie'!$A$5:$A$200,$A13,'3. Registro ferie'!$F$5:$F$200,"Approvato",'3. Registro ferie'!$C$5:$C$200,"&lt;="&amp;('1. Impostazioni'!$C$9+(44-1)*7+6),'3. Registro ferie'!$D$5:$D$200,"&gt;="&amp;('1. Impostazioni'!$C$9+(44-1)*7)))</f>
        <v/>
      </c>
      <c r="AT13" s="106">
        <f>IF($A13="","",COUNTIFS('3. Registro ferie'!$A$5:$A$200,$A13,'3. Registro ferie'!$F$5:$F$200,"Approvato",'3. Registro ferie'!$C$5:$C$200,"&lt;="&amp;('1. Impostazioni'!$C$9+(45-1)*7+6),'3. Registro ferie'!$D$5:$D$200,"&gt;="&amp;('1. Impostazioni'!$C$9+(45-1)*7)))</f>
        <v/>
      </c>
      <c r="AU13" s="106">
        <f>IF($A13="","",COUNTIFS('3. Registro ferie'!$A$5:$A$200,$A13,'3. Registro ferie'!$F$5:$F$200,"Approvato",'3. Registro ferie'!$C$5:$C$200,"&lt;="&amp;('1. Impostazioni'!$C$9+(46-1)*7+6),'3. Registro ferie'!$D$5:$D$200,"&gt;="&amp;('1. Impostazioni'!$C$9+(46-1)*7)))</f>
        <v/>
      </c>
      <c r="AV13" s="106">
        <f>IF($A13="","",COUNTIFS('3. Registro ferie'!$A$5:$A$200,$A13,'3. Registro ferie'!$F$5:$F$200,"Approvato",'3. Registro ferie'!$C$5:$C$200,"&lt;="&amp;('1. Impostazioni'!$C$9+(47-1)*7+6),'3. Registro ferie'!$D$5:$D$200,"&gt;="&amp;('1. Impostazioni'!$C$9+(47-1)*7)))</f>
        <v/>
      </c>
      <c r="AW13" s="106">
        <f>IF($A13="","",COUNTIFS('3. Registro ferie'!$A$5:$A$200,$A13,'3. Registro ferie'!$F$5:$F$200,"Approvato",'3. Registro ferie'!$C$5:$C$200,"&lt;="&amp;('1. Impostazioni'!$C$9+(48-1)*7+6),'3. Registro ferie'!$D$5:$D$200,"&gt;="&amp;('1. Impostazioni'!$C$9+(48-1)*7)))</f>
        <v/>
      </c>
      <c r="AX13" s="106">
        <f>IF($A13="","",COUNTIFS('3. Registro ferie'!$A$5:$A$200,$A13,'3. Registro ferie'!$F$5:$F$200,"Approvato",'3. Registro ferie'!$C$5:$C$200,"&lt;="&amp;('1. Impostazioni'!$C$9+(49-1)*7+6),'3. Registro ferie'!$D$5:$D$200,"&gt;="&amp;('1. Impostazioni'!$C$9+(49-1)*7)))</f>
        <v/>
      </c>
      <c r="AY13" s="106">
        <f>IF($A13="","",COUNTIFS('3. Registro ferie'!$A$5:$A$200,$A13,'3. Registro ferie'!$F$5:$F$200,"Approvato",'3. Registro ferie'!$C$5:$C$200,"&lt;="&amp;('1. Impostazioni'!$C$9+(50-1)*7+6),'3. Registro ferie'!$D$5:$D$200,"&gt;="&amp;('1. Impostazioni'!$C$9+(50-1)*7)))</f>
        <v/>
      </c>
      <c r="AZ13" s="106">
        <f>IF($A13="","",COUNTIFS('3. Registro ferie'!$A$5:$A$200,$A13,'3. Registro ferie'!$F$5:$F$200,"Approvato",'3. Registro ferie'!$C$5:$C$200,"&lt;="&amp;('1. Impostazioni'!$C$9+(51-1)*7+6),'3. Registro ferie'!$D$5:$D$200,"&gt;="&amp;('1. Impostazioni'!$C$9+(51-1)*7)))</f>
        <v/>
      </c>
      <c r="BA13" s="106">
        <f>IF($A13="","",COUNTIFS('3. Registro ferie'!$A$5:$A$200,$A13,'3. Registro ferie'!$F$5:$F$200,"Approvato",'3. Registro ferie'!$C$5:$C$200,"&lt;="&amp;('1. Impostazioni'!$C$9+(52-1)*7+6),'3. Registro ferie'!$D$5:$D$200,"&gt;="&amp;('1. Impostazioni'!$C$9+(52-1)*7)))</f>
        <v/>
      </c>
    </row>
    <row r="14" ht="18" customHeight="1" s="55">
      <c r="A14" s="105">
        <f>IF('2. Dipendenti'!A14="","",'2. Dipendenti'!A14)</f>
        <v/>
      </c>
      <c r="B14" s="106">
        <f>IF($A14="","",COUNTIFS('3. Registro ferie'!$A$5:$A$200,$A14,'3. Registro ferie'!$F$5:$F$200,"Approvato",'3. Registro ferie'!$C$5:$C$200,"&lt;="&amp;('1. Impostazioni'!$C$9+(1-1)*7+6),'3. Registro ferie'!$D$5:$D$200,"&gt;="&amp;('1. Impostazioni'!$C$9+(1-1)*7)))</f>
        <v/>
      </c>
      <c r="C14" s="106">
        <f>IF($A14="","",COUNTIFS('3. Registro ferie'!$A$5:$A$200,$A14,'3. Registro ferie'!$F$5:$F$200,"Approvato",'3. Registro ferie'!$C$5:$C$200,"&lt;="&amp;('1. Impostazioni'!$C$9+(2-1)*7+6),'3. Registro ferie'!$D$5:$D$200,"&gt;="&amp;('1. Impostazioni'!$C$9+(2-1)*7)))</f>
        <v/>
      </c>
      <c r="D14" s="106">
        <f>IF($A14="","",COUNTIFS('3. Registro ferie'!$A$5:$A$200,$A14,'3. Registro ferie'!$F$5:$F$200,"Approvato",'3. Registro ferie'!$C$5:$C$200,"&lt;="&amp;('1. Impostazioni'!$C$9+(3-1)*7+6),'3. Registro ferie'!$D$5:$D$200,"&gt;="&amp;('1. Impostazioni'!$C$9+(3-1)*7)))</f>
        <v/>
      </c>
      <c r="E14" s="106">
        <f>IF($A14="","",COUNTIFS('3. Registro ferie'!$A$5:$A$200,$A14,'3. Registro ferie'!$F$5:$F$200,"Approvato",'3. Registro ferie'!$C$5:$C$200,"&lt;="&amp;('1. Impostazioni'!$C$9+(4-1)*7+6),'3. Registro ferie'!$D$5:$D$200,"&gt;="&amp;('1. Impostazioni'!$C$9+(4-1)*7)))</f>
        <v/>
      </c>
      <c r="F14" s="106">
        <f>IF($A14="","",COUNTIFS('3. Registro ferie'!$A$5:$A$200,$A14,'3. Registro ferie'!$F$5:$F$200,"Approvato",'3. Registro ferie'!$C$5:$C$200,"&lt;="&amp;('1. Impostazioni'!$C$9+(5-1)*7+6),'3. Registro ferie'!$D$5:$D$200,"&gt;="&amp;('1. Impostazioni'!$C$9+(5-1)*7)))</f>
        <v/>
      </c>
      <c r="G14" s="106">
        <f>IF($A14="","",COUNTIFS('3. Registro ferie'!$A$5:$A$200,$A14,'3. Registro ferie'!$F$5:$F$200,"Approvato",'3. Registro ferie'!$C$5:$C$200,"&lt;="&amp;('1. Impostazioni'!$C$9+(6-1)*7+6),'3. Registro ferie'!$D$5:$D$200,"&gt;="&amp;('1. Impostazioni'!$C$9+(6-1)*7)))</f>
        <v/>
      </c>
      <c r="H14" s="106">
        <f>IF($A14="","",COUNTIFS('3. Registro ferie'!$A$5:$A$200,$A14,'3. Registro ferie'!$F$5:$F$200,"Approvato",'3. Registro ferie'!$C$5:$C$200,"&lt;="&amp;('1. Impostazioni'!$C$9+(7-1)*7+6),'3. Registro ferie'!$D$5:$D$200,"&gt;="&amp;('1. Impostazioni'!$C$9+(7-1)*7)))</f>
        <v/>
      </c>
      <c r="I14" s="106">
        <f>IF($A14="","",COUNTIFS('3. Registro ferie'!$A$5:$A$200,$A14,'3. Registro ferie'!$F$5:$F$200,"Approvato",'3. Registro ferie'!$C$5:$C$200,"&lt;="&amp;('1. Impostazioni'!$C$9+(8-1)*7+6),'3. Registro ferie'!$D$5:$D$200,"&gt;="&amp;('1. Impostazioni'!$C$9+(8-1)*7)))</f>
        <v/>
      </c>
      <c r="J14" s="106">
        <f>IF($A14="","",COUNTIFS('3. Registro ferie'!$A$5:$A$200,$A14,'3. Registro ferie'!$F$5:$F$200,"Approvato",'3. Registro ferie'!$C$5:$C$200,"&lt;="&amp;('1. Impostazioni'!$C$9+(9-1)*7+6),'3. Registro ferie'!$D$5:$D$200,"&gt;="&amp;('1. Impostazioni'!$C$9+(9-1)*7)))</f>
        <v/>
      </c>
      <c r="K14" s="106">
        <f>IF($A14="","",COUNTIFS('3. Registro ferie'!$A$5:$A$200,$A14,'3. Registro ferie'!$F$5:$F$200,"Approvato",'3. Registro ferie'!$C$5:$C$200,"&lt;="&amp;('1. Impostazioni'!$C$9+(10-1)*7+6),'3. Registro ferie'!$D$5:$D$200,"&gt;="&amp;('1. Impostazioni'!$C$9+(10-1)*7)))</f>
        <v/>
      </c>
      <c r="L14" s="106">
        <f>IF($A14="","",COUNTIFS('3. Registro ferie'!$A$5:$A$200,$A14,'3. Registro ferie'!$F$5:$F$200,"Approvato",'3. Registro ferie'!$C$5:$C$200,"&lt;="&amp;('1. Impostazioni'!$C$9+(11-1)*7+6),'3. Registro ferie'!$D$5:$D$200,"&gt;="&amp;('1. Impostazioni'!$C$9+(11-1)*7)))</f>
        <v/>
      </c>
      <c r="M14" s="106">
        <f>IF($A14="","",COUNTIFS('3. Registro ferie'!$A$5:$A$200,$A14,'3. Registro ferie'!$F$5:$F$200,"Approvato",'3. Registro ferie'!$C$5:$C$200,"&lt;="&amp;('1. Impostazioni'!$C$9+(12-1)*7+6),'3. Registro ferie'!$D$5:$D$200,"&gt;="&amp;('1. Impostazioni'!$C$9+(12-1)*7)))</f>
        <v/>
      </c>
      <c r="N14" s="106">
        <f>IF($A14="","",COUNTIFS('3. Registro ferie'!$A$5:$A$200,$A14,'3. Registro ferie'!$F$5:$F$200,"Approvato",'3. Registro ferie'!$C$5:$C$200,"&lt;="&amp;('1. Impostazioni'!$C$9+(13-1)*7+6),'3. Registro ferie'!$D$5:$D$200,"&gt;="&amp;('1. Impostazioni'!$C$9+(13-1)*7)))</f>
        <v/>
      </c>
      <c r="O14" s="106">
        <f>IF($A14="","",COUNTIFS('3. Registro ferie'!$A$5:$A$200,$A14,'3. Registro ferie'!$F$5:$F$200,"Approvato",'3. Registro ferie'!$C$5:$C$200,"&lt;="&amp;('1. Impostazioni'!$C$9+(14-1)*7+6),'3. Registro ferie'!$D$5:$D$200,"&gt;="&amp;('1. Impostazioni'!$C$9+(14-1)*7)))</f>
        <v/>
      </c>
      <c r="P14" s="106">
        <f>IF($A14="","",COUNTIFS('3. Registro ferie'!$A$5:$A$200,$A14,'3. Registro ferie'!$F$5:$F$200,"Approvato",'3. Registro ferie'!$C$5:$C$200,"&lt;="&amp;('1. Impostazioni'!$C$9+(15-1)*7+6),'3. Registro ferie'!$D$5:$D$200,"&gt;="&amp;('1. Impostazioni'!$C$9+(15-1)*7)))</f>
        <v/>
      </c>
      <c r="Q14" s="106">
        <f>IF($A14="","",COUNTIFS('3. Registro ferie'!$A$5:$A$200,$A14,'3. Registro ferie'!$F$5:$F$200,"Approvato",'3. Registro ferie'!$C$5:$C$200,"&lt;="&amp;('1. Impostazioni'!$C$9+(16-1)*7+6),'3. Registro ferie'!$D$5:$D$200,"&gt;="&amp;('1. Impostazioni'!$C$9+(16-1)*7)))</f>
        <v/>
      </c>
      <c r="R14" s="106">
        <f>IF($A14="","",COUNTIFS('3. Registro ferie'!$A$5:$A$200,$A14,'3. Registro ferie'!$F$5:$F$200,"Approvato",'3. Registro ferie'!$C$5:$C$200,"&lt;="&amp;('1. Impostazioni'!$C$9+(17-1)*7+6),'3. Registro ferie'!$D$5:$D$200,"&gt;="&amp;('1. Impostazioni'!$C$9+(17-1)*7)))</f>
        <v/>
      </c>
      <c r="S14" s="106">
        <f>IF($A14="","",COUNTIFS('3. Registro ferie'!$A$5:$A$200,$A14,'3. Registro ferie'!$F$5:$F$200,"Approvato",'3. Registro ferie'!$C$5:$C$200,"&lt;="&amp;('1. Impostazioni'!$C$9+(18-1)*7+6),'3. Registro ferie'!$D$5:$D$200,"&gt;="&amp;('1. Impostazioni'!$C$9+(18-1)*7)))</f>
        <v/>
      </c>
      <c r="T14" s="106">
        <f>IF($A14="","",COUNTIFS('3. Registro ferie'!$A$5:$A$200,$A14,'3. Registro ferie'!$F$5:$F$200,"Approvato",'3. Registro ferie'!$C$5:$C$200,"&lt;="&amp;('1. Impostazioni'!$C$9+(19-1)*7+6),'3. Registro ferie'!$D$5:$D$200,"&gt;="&amp;('1. Impostazioni'!$C$9+(19-1)*7)))</f>
        <v/>
      </c>
      <c r="U14" s="106">
        <f>IF($A14="","",COUNTIFS('3. Registro ferie'!$A$5:$A$200,$A14,'3. Registro ferie'!$F$5:$F$200,"Approvato",'3. Registro ferie'!$C$5:$C$200,"&lt;="&amp;('1. Impostazioni'!$C$9+(20-1)*7+6),'3. Registro ferie'!$D$5:$D$200,"&gt;="&amp;('1. Impostazioni'!$C$9+(20-1)*7)))</f>
        <v/>
      </c>
      <c r="V14" s="106">
        <f>IF($A14="","",COUNTIFS('3. Registro ferie'!$A$5:$A$200,$A14,'3. Registro ferie'!$F$5:$F$200,"Approvato",'3. Registro ferie'!$C$5:$C$200,"&lt;="&amp;('1. Impostazioni'!$C$9+(21-1)*7+6),'3. Registro ferie'!$D$5:$D$200,"&gt;="&amp;('1. Impostazioni'!$C$9+(21-1)*7)))</f>
        <v/>
      </c>
      <c r="W14" s="106">
        <f>IF($A14="","",COUNTIFS('3. Registro ferie'!$A$5:$A$200,$A14,'3. Registro ferie'!$F$5:$F$200,"Approvato",'3. Registro ferie'!$C$5:$C$200,"&lt;="&amp;('1. Impostazioni'!$C$9+(22-1)*7+6),'3. Registro ferie'!$D$5:$D$200,"&gt;="&amp;('1. Impostazioni'!$C$9+(22-1)*7)))</f>
        <v/>
      </c>
      <c r="X14" s="106">
        <f>IF($A14="","",COUNTIFS('3. Registro ferie'!$A$5:$A$200,$A14,'3. Registro ferie'!$F$5:$F$200,"Approvato",'3. Registro ferie'!$C$5:$C$200,"&lt;="&amp;('1. Impostazioni'!$C$9+(23-1)*7+6),'3. Registro ferie'!$D$5:$D$200,"&gt;="&amp;('1. Impostazioni'!$C$9+(23-1)*7)))</f>
        <v/>
      </c>
      <c r="Y14" s="106">
        <f>IF($A14="","",COUNTIFS('3. Registro ferie'!$A$5:$A$200,$A14,'3. Registro ferie'!$F$5:$F$200,"Approvato",'3. Registro ferie'!$C$5:$C$200,"&lt;="&amp;('1. Impostazioni'!$C$9+(24-1)*7+6),'3. Registro ferie'!$D$5:$D$200,"&gt;="&amp;('1. Impostazioni'!$C$9+(24-1)*7)))</f>
        <v/>
      </c>
      <c r="Z14" s="106">
        <f>IF($A14="","",COUNTIFS('3. Registro ferie'!$A$5:$A$200,$A14,'3. Registro ferie'!$F$5:$F$200,"Approvato",'3. Registro ferie'!$C$5:$C$200,"&lt;="&amp;('1. Impostazioni'!$C$9+(25-1)*7+6),'3. Registro ferie'!$D$5:$D$200,"&gt;="&amp;('1. Impostazioni'!$C$9+(25-1)*7)))</f>
        <v/>
      </c>
      <c r="AA14" s="106">
        <f>IF($A14="","",COUNTIFS('3. Registro ferie'!$A$5:$A$200,$A14,'3. Registro ferie'!$F$5:$F$200,"Approvato",'3. Registro ferie'!$C$5:$C$200,"&lt;="&amp;('1. Impostazioni'!$C$9+(26-1)*7+6),'3. Registro ferie'!$D$5:$D$200,"&gt;="&amp;('1. Impostazioni'!$C$9+(26-1)*7)))</f>
        <v/>
      </c>
      <c r="AB14" s="106">
        <f>IF($A14="","",COUNTIFS('3. Registro ferie'!$A$5:$A$200,$A14,'3. Registro ferie'!$F$5:$F$200,"Approvato",'3. Registro ferie'!$C$5:$C$200,"&lt;="&amp;('1. Impostazioni'!$C$9+(27-1)*7+6),'3. Registro ferie'!$D$5:$D$200,"&gt;="&amp;('1. Impostazioni'!$C$9+(27-1)*7)))</f>
        <v/>
      </c>
      <c r="AC14" s="106">
        <f>IF($A14="","",COUNTIFS('3. Registro ferie'!$A$5:$A$200,$A14,'3. Registro ferie'!$F$5:$F$200,"Approvato",'3. Registro ferie'!$C$5:$C$200,"&lt;="&amp;('1. Impostazioni'!$C$9+(28-1)*7+6),'3. Registro ferie'!$D$5:$D$200,"&gt;="&amp;('1. Impostazioni'!$C$9+(28-1)*7)))</f>
        <v/>
      </c>
      <c r="AD14" s="106">
        <f>IF($A14="","",COUNTIFS('3. Registro ferie'!$A$5:$A$200,$A14,'3. Registro ferie'!$F$5:$F$200,"Approvato",'3. Registro ferie'!$C$5:$C$200,"&lt;="&amp;('1. Impostazioni'!$C$9+(29-1)*7+6),'3. Registro ferie'!$D$5:$D$200,"&gt;="&amp;('1. Impostazioni'!$C$9+(29-1)*7)))</f>
        <v/>
      </c>
      <c r="AE14" s="106">
        <f>IF($A14="","",COUNTIFS('3. Registro ferie'!$A$5:$A$200,$A14,'3. Registro ferie'!$F$5:$F$200,"Approvato",'3. Registro ferie'!$C$5:$C$200,"&lt;="&amp;('1. Impostazioni'!$C$9+(30-1)*7+6),'3. Registro ferie'!$D$5:$D$200,"&gt;="&amp;('1. Impostazioni'!$C$9+(30-1)*7)))</f>
        <v/>
      </c>
      <c r="AF14" s="106">
        <f>IF($A14="","",COUNTIFS('3. Registro ferie'!$A$5:$A$200,$A14,'3. Registro ferie'!$F$5:$F$200,"Approvato",'3. Registro ferie'!$C$5:$C$200,"&lt;="&amp;('1. Impostazioni'!$C$9+(31-1)*7+6),'3. Registro ferie'!$D$5:$D$200,"&gt;="&amp;('1. Impostazioni'!$C$9+(31-1)*7)))</f>
        <v/>
      </c>
      <c r="AG14" s="106">
        <f>IF($A14="","",COUNTIFS('3. Registro ferie'!$A$5:$A$200,$A14,'3. Registro ferie'!$F$5:$F$200,"Approvato",'3. Registro ferie'!$C$5:$C$200,"&lt;="&amp;('1. Impostazioni'!$C$9+(32-1)*7+6),'3. Registro ferie'!$D$5:$D$200,"&gt;="&amp;('1. Impostazioni'!$C$9+(32-1)*7)))</f>
        <v/>
      </c>
      <c r="AH14" s="106">
        <f>IF($A14="","",COUNTIFS('3. Registro ferie'!$A$5:$A$200,$A14,'3. Registro ferie'!$F$5:$F$200,"Approvato",'3. Registro ferie'!$C$5:$C$200,"&lt;="&amp;('1. Impostazioni'!$C$9+(33-1)*7+6),'3. Registro ferie'!$D$5:$D$200,"&gt;="&amp;('1. Impostazioni'!$C$9+(33-1)*7)))</f>
        <v/>
      </c>
      <c r="AI14" s="106">
        <f>IF($A14="","",COUNTIFS('3. Registro ferie'!$A$5:$A$200,$A14,'3. Registro ferie'!$F$5:$F$200,"Approvato",'3. Registro ferie'!$C$5:$C$200,"&lt;="&amp;('1. Impostazioni'!$C$9+(34-1)*7+6),'3. Registro ferie'!$D$5:$D$200,"&gt;="&amp;('1. Impostazioni'!$C$9+(34-1)*7)))</f>
        <v/>
      </c>
      <c r="AJ14" s="106">
        <f>IF($A14="","",COUNTIFS('3. Registro ferie'!$A$5:$A$200,$A14,'3. Registro ferie'!$F$5:$F$200,"Approvato",'3. Registro ferie'!$C$5:$C$200,"&lt;="&amp;('1. Impostazioni'!$C$9+(35-1)*7+6),'3. Registro ferie'!$D$5:$D$200,"&gt;="&amp;('1. Impostazioni'!$C$9+(35-1)*7)))</f>
        <v/>
      </c>
      <c r="AK14" s="106">
        <f>IF($A14="","",COUNTIFS('3. Registro ferie'!$A$5:$A$200,$A14,'3. Registro ferie'!$F$5:$F$200,"Approvato",'3. Registro ferie'!$C$5:$C$200,"&lt;="&amp;('1. Impostazioni'!$C$9+(36-1)*7+6),'3. Registro ferie'!$D$5:$D$200,"&gt;="&amp;('1. Impostazioni'!$C$9+(36-1)*7)))</f>
        <v/>
      </c>
      <c r="AL14" s="106">
        <f>IF($A14="","",COUNTIFS('3. Registro ferie'!$A$5:$A$200,$A14,'3. Registro ferie'!$F$5:$F$200,"Approvato",'3. Registro ferie'!$C$5:$C$200,"&lt;="&amp;('1. Impostazioni'!$C$9+(37-1)*7+6),'3. Registro ferie'!$D$5:$D$200,"&gt;="&amp;('1. Impostazioni'!$C$9+(37-1)*7)))</f>
        <v/>
      </c>
      <c r="AM14" s="106">
        <f>IF($A14="","",COUNTIFS('3. Registro ferie'!$A$5:$A$200,$A14,'3. Registro ferie'!$F$5:$F$200,"Approvato",'3. Registro ferie'!$C$5:$C$200,"&lt;="&amp;('1. Impostazioni'!$C$9+(38-1)*7+6),'3. Registro ferie'!$D$5:$D$200,"&gt;="&amp;('1. Impostazioni'!$C$9+(38-1)*7)))</f>
        <v/>
      </c>
      <c r="AN14" s="106">
        <f>IF($A14="","",COUNTIFS('3. Registro ferie'!$A$5:$A$200,$A14,'3. Registro ferie'!$F$5:$F$200,"Approvato",'3. Registro ferie'!$C$5:$C$200,"&lt;="&amp;('1. Impostazioni'!$C$9+(39-1)*7+6),'3. Registro ferie'!$D$5:$D$200,"&gt;="&amp;('1. Impostazioni'!$C$9+(39-1)*7)))</f>
        <v/>
      </c>
      <c r="AO14" s="106">
        <f>IF($A14="","",COUNTIFS('3. Registro ferie'!$A$5:$A$200,$A14,'3. Registro ferie'!$F$5:$F$200,"Approvato",'3. Registro ferie'!$C$5:$C$200,"&lt;="&amp;('1. Impostazioni'!$C$9+(40-1)*7+6),'3. Registro ferie'!$D$5:$D$200,"&gt;="&amp;('1. Impostazioni'!$C$9+(40-1)*7)))</f>
        <v/>
      </c>
      <c r="AP14" s="106">
        <f>IF($A14="","",COUNTIFS('3. Registro ferie'!$A$5:$A$200,$A14,'3. Registro ferie'!$F$5:$F$200,"Approvato",'3. Registro ferie'!$C$5:$C$200,"&lt;="&amp;('1. Impostazioni'!$C$9+(41-1)*7+6),'3. Registro ferie'!$D$5:$D$200,"&gt;="&amp;('1. Impostazioni'!$C$9+(41-1)*7)))</f>
        <v/>
      </c>
      <c r="AQ14" s="106">
        <f>IF($A14="","",COUNTIFS('3. Registro ferie'!$A$5:$A$200,$A14,'3. Registro ferie'!$F$5:$F$200,"Approvato",'3. Registro ferie'!$C$5:$C$200,"&lt;="&amp;('1. Impostazioni'!$C$9+(42-1)*7+6),'3. Registro ferie'!$D$5:$D$200,"&gt;="&amp;('1. Impostazioni'!$C$9+(42-1)*7)))</f>
        <v/>
      </c>
      <c r="AR14" s="106">
        <f>IF($A14="","",COUNTIFS('3. Registro ferie'!$A$5:$A$200,$A14,'3. Registro ferie'!$F$5:$F$200,"Approvato",'3. Registro ferie'!$C$5:$C$200,"&lt;="&amp;('1. Impostazioni'!$C$9+(43-1)*7+6),'3. Registro ferie'!$D$5:$D$200,"&gt;="&amp;('1. Impostazioni'!$C$9+(43-1)*7)))</f>
        <v/>
      </c>
      <c r="AS14" s="106">
        <f>IF($A14="","",COUNTIFS('3. Registro ferie'!$A$5:$A$200,$A14,'3. Registro ferie'!$F$5:$F$200,"Approvato",'3. Registro ferie'!$C$5:$C$200,"&lt;="&amp;('1. Impostazioni'!$C$9+(44-1)*7+6),'3. Registro ferie'!$D$5:$D$200,"&gt;="&amp;('1. Impostazioni'!$C$9+(44-1)*7)))</f>
        <v/>
      </c>
      <c r="AT14" s="106">
        <f>IF($A14="","",COUNTIFS('3. Registro ferie'!$A$5:$A$200,$A14,'3. Registro ferie'!$F$5:$F$200,"Approvato",'3. Registro ferie'!$C$5:$C$200,"&lt;="&amp;('1. Impostazioni'!$C$9+(45-1)*7+6),'3. Registro ferie'!$D$5:$D$200,"&gt;="&amp;('1. Impostazioni'!$C$9+(45-1)*7)))</f>
        <v/>
      </c>
      <c r="AU14" s="106">
        <f>IF($A14="","",COUNTIFS('3. Registro ferie'!$A$5:$A$200,$A14,'3. Registro ferie'!$F$5:$F$200,"Approvato",'3. Registro ferie'!$C$5:$C$200,"&lt;="&amp;('1. Impostazioni'!$C$9+(46-1)*7+6),'3. Registro ferie'!$D$5:$D$200,"&gt;="&amp;('1. Impostazioni'!$C$9+(46-1)*7)))</f>
        <v/>
      </c>
      <c r="AV14" s="106">
        <f>IF($A14="","",COUNTIFS('3. Registro ferie'!$A$5:$A$200,$A14,'3. Registro ferie'!$F$5:$F$200,"Approvato",'3. Registro ferie'!$C$5:$C$200,"&lt;="&amp;('1. Impostazioni'!$C$9+(47-1)*7+6),'3. Registro ferie'!$D$5:$D$200,"&gt;="&amp;('1. Impostazioni'!$C$9+(47-1)*7)))</f>
        <v/>
      </c>
      <c r="AW14" s="106">
        <f>IF($A14="","",COUNTIFS('3. Registro ferie'!$A$5:$A$200,$A14,'3. Registro ferie'!$F$5:$F$200,"Approvato",'3. Registro ferie'!$C$5:$C$200,"&lt;="&amp;('1. Impostazioni'!$C$9+(48-1)*7+6),'3. Registro ferie'!$D$5:$D$200,"&gt;="&amp;('1. Impostazioni'!$C$9+(48-1)*7)))</f>
        <v/>
      </c>
      <c r="AX14" s="106">
        <f>IF($A14="","",COUNTIFS('3. Registro ferie'!$A$5:$A$200,$A14,'3. Registro ferie'!$F$5:$F$200,"Approvato",'3. Registro ferie'!$C$5:$C$200,"&lt;="&amp;('1. Impostazioni'!$C$9+(49-1)*7+6),'3. Registro ferie'!$D$5:$D$200,"&gt;="&amp;('1. Impostazioni'!$C$9+(49-1)*7)))</f>
        <v/>
      </c>
      <c r="AY14" s="106">
        <f>IF($A14="","",COUNTIFS('3. Registro ferie'!$A$5:$A$200,$A14,'3. Registro ferie'!$F$5:$F$200,"Approvato",'3. Registro ferie'!$C$5:$C$200,"&lt;="&amp;('1. Impostazioni'!$C$9+(50-1)*7+6),'3. Registro ferie'!$D$5:$D$200,"&gt;="&amp;('1. Impostazioni'!$C$9+(50-1)*7)))</f>
        <v/>
      </c>
      <c r="AZ14" s="106">
        <f>IF($A14="","",COUNTIFS('3. Registro ferie'!$A$5:$A$200,$A14,'3. Registro ferie'!$F$5:$F$200,"Approvato",'3. Registro ferie'!$C$5:$C$200,"&lt;="&amp;('1. Impostazioni'!$C$9+(51-1)*7+6),'3. Registro ferie'!$D$5:$D$200,"&gt;="&amp;('1. Impostazioni'!$C$9+(51-1)*7)))</f>
        <v/>
      </c>
      <c r="BA14" s="106">
        <f>IF($A14="","",COUNTIFS('3. Registro ferie'!$A$5:$A$200,$A14,'3. Registro ferie'!$F$5:$F$200,"Approvato",'3. Registro ferie'!$C$5:$C$200,"&lt;="&amp;('1. Impostazioni'!$C$9+(52-1)*7+6),'3. Registro ferie'!$D$5:$D$200,"&gt;="&amp;('1. Impostazioni'!$C$9+(52-1)*7)))</f>
        <v/>
      </c>
    </row>
    <row r="15" ht="18" customHeight="1" s="55">
      <c r="A15" s="105">
        <f>IF('2. Dipendenti'!A15="","",'2. Dipendenti'!A15)</f>
        <v/>
      </c>
      <c r="B15" s="106">
        <f>IF($A15="","",COUNTIFS('3. Registro ferie'!$A$5:$A$200,$A15,'3. Registro ferie'!$F$5:$F$200,"Approvato",'3. Registro ferie'!$C$5:$C$200,"&lt;="&amp;('1. Impostazioni'!$C$9+(1-1)*7+6),'3. Registro ferie'!$D$5:$D$200,"&gt;="&amp;('1. Impostazioni'!$C$9+(1-1)*7)))</f>
        <v/>
      </c>
      <c r="C15" s="106">
        <f>IF($A15="","",COUNTIFS('3. Registro ferie'!$A$5:$A$200,$A15,'3. Registro ferie'!$F$5:$F$200,"Approvato",'3. Registro ferie'!$C$5:$C$200,"&lt;="&amp;('1. Impostazioni'!$C$9+(2-1)*7+6),'3. Registro ferie'!$D$5:$D$200,"&gt;="&amp;('1. Impostazioni'!$C$9+(2-1)*7)))</f>
        <v/>
      </c>
      <c r="D15" s="106">
        <f>IF($A15="","",COUNTIFS('3. Registro ferie'!$A$5:$A$200,$A15,'3. Registro ferie'!$F$5:$F$200,"Approvato",'3. Registro ferie'!$C$5:$C$200,"&lt;="&amp;('1. Impostazioni'!$C$9+(3-1)*7+6),'3. Registro ferie'!$D$5:$D$200,"&gt;="&amp;('1. Impostazioni'!$C$9+(3-1)*7)))</f>
        <v/>
      </c>
      <c r="E15" s="106">
        <f>IF($A15="","",COUNTIFS('3. Registro ferie'!$A$5:$A$200,$A15,'3. Registro ferie'!$F$5:$F$200,"Approvato",'3. Registro ferie'!$C$5:$C$200,"&lt;="&amp;('1. Impostazioni'!$C$9+(4-1)*7+6),'3. Registro ferie'!$D$5:$D$200,"&gt;="&amp;('1. Impostazioni'!$C$9+(4-1)*7)))</f>
        <v/>
      </c>
      <c r="F15" s="106">
        <f>IF($A15="","",COUNTIFS('3. Registro ferie'!$A$5:$A$200,$A15,'3. Registro ferie'!$F$5:$F$200,"Approvato",'3. Registro ferie'!$C$5:$C$200,"&lt;="&amp;('1. Impostazioni'!$C$9+(5-1)*7+6),'3. Registro ferie'!$D$5:$D$200,"&gt;="&amp;('1. Impostazioni'!$C$9+(5-1)*7)))</f>
        <v/>
      </c>
      <c r="G15" s="106">
        <f>IF($A15="","",COUNTIFS('3. Registro ferie'!$A$5:$A$200,$A15,'3. Registro ferie'!$F$5:$F$200,"Approvato",'3. Registro ferie'!$C$5:$C$200,"&lt;="&amp;('1. Impostazioni'!$C$9+(6-1)*7+6),'3. Registro ferie'!$D$5:$D$200,"&gt;="&amp;('1. Impostazioni'!$C$9+(6-1)*7)))</f>
        <v/>
      </c>
      <c r="H15" s="106">
        <f>IF($A15="","",COUNTIFS('3. Registro ferie'!$A$5:$A$200,$A15,'3. Registro ferie'!$F$5:$F$200,"Approvato",'3. Registro ferie'!$C$5:$C$200,"&lt;="&amp;('1. Impostazioni'!$C$9+(7-1)*7+6),'3. Registro ferie'!$D$5:$D$200,"&gt;="&amp;('1. Impostazioni'!$C$9+(7-1)*7)))</f>
        <v/>
      </c>
      <c r="I15" s="106">
        <f>IF($A15="","",COUNTIFS('3. Registro ferie'!$A$5:$A$200,$A15,'3. Registro ferie'!$F$5:$F$200,"Approvato",'3. Registro ferie'!$C$5:$C$200,"&lt;="&amp;('1. Impostazioni'!$C$9+(8-1)*7+6),'3. Registro ferie'!$D$5:$D$200,"&gt;="&amp;('1. Impostazioni'!$C$9+(8-1)*7)))</f>
        <v/>
      </c>
      <c r="J15" s="106">
        <f>IF($A15="","",COUNTIFS('3. Registro ferie'!$A$5:$A$200,$A15,'3. Registro ferie'!$F$5:$F$200,"Approvato",'3. Registro ferie'!$C$5:$C$200,"&lt;="&amp;('1. Impostazioni'!$C$9+(9-1)*7+6),'3. Registro ferie'!$D$5:$D$200,"&gt;="&amp;('1. Impostazioni'!$C$9+(9-1)*7)))</f>
        <v/>
      </c>
      <c r="K15" s="106">
        <f>IF($A15="","",COUNTIFS('3. Registro ferie'!$A$5:$A$200,$A15,'3. Registro ferie'!$F$5:$F$200,"Approvato",'3. Registro ferie'!$C$5:$C$200,"&lt;="&amp;('1. Impostazioni'!$C$9+(10-1)*7+6),'3. Registro ferie'!$D$5:$D$200,"&gt;="&amp;('1. Impostazioni'!$C$9+(10-1)*7)))</f>
        <v/>
      </c>
      <c r="L15" s="106">
        <f>IF($A15="","",COUNTIFS('3. Registro ferie'!$A$5:$A$200,$A15,'3. Registro ferie'!$F$5:$F$200,"Approvato",'3. Registro ferie'!$C$5:$C$200,"&lt;="&amp;('1. Impostazioni'!$C$9+(11-1)*7+6),'3. Registro ferie'!$D$5:$D$200,"&gt;="&amp;('1. Impostazioni'!$C$9+(11-1)*7)))</f>
        <v/>
      </c>
      <c r="M15" s="106">
        <f>IF($A15="","",COUNTIFS('3. Registro ferie'!$A$5:$A$200,$A15,'3. Registro ferie'!$F$5:$F$200,"Approvato",'3. Registro ferie'!$C$5:$C$200,"&lt;="&amp;('1. Impostazioni'!$C$9+(12-1)*7+6),'3. Registro ferie'!$D$5:$D$200,"&gt;="&amp;('1. Impostazioni'!$C$9+(12-1)*7)))</f>
        <v/>
      </c>
      <c r="N15" s="106">
        <f>IF($A15="","",COUNTIFS('3. Registro ferie'!$A$5:$A$200,$A15,'3. Registro ferie'!$F$5:$F$200,"Approvato",'3. Registro ferie'!$C$5:$C$200,"&lt;="&amp;('1. Impostazioni'!$C$9+(13-1)*7+6),'3. Registro ferie'!$D$5:$D$200,"&gt;="&amp;('1. Impostazioni'!$C$9+(13-1)*7)))</f>
        <v/>
      </c>
      <c r="O15" s="106">
        <f>IF($A15="","",COUNTIFS('3. Registro ferie'!$A$5:$A$200,$A15,'3. Registro ferie'!$F$5:$F$200,"Approvato",'3. Registro ferie'!$C$5:$C$200,"&lt;="&amp;('1. Impostazioni'!$C$9+(14-1)*7+6),'3. Registro ferie'!$D$5:$D$200,"&gt;="&amp;('1. Impostazioni'!$C$9+(14-1)*7)))</f>
        <v/>
      </c>
      <c r="P15" s="106">
        <f>IF($A15="","",COUNTIFS('3. Registro ferie'!$A$5:$A$200,$A15,'3. Registro ferie'!$F$5:$F$200,"Approvato",'3. Registro ferie'!$C$5:$C$200,"&lt;="&amp;('1. Impostazioni'!$C$9+(15-1)*7+6),'3. Registro ferie'!$D$5:$D$200,"&gt;="&amp;('1. Impostazioni'!$C$9+(15-1)*7)))</f>
        <v/>
      </c>
      <c r="Q15" s="106">
        <f>IF($A15="","",COUNTIFS('3. Registro ferie'!$A$5:$A$200,$A15,'3. Registro ferie'!$F$5:$F$200,"Approvato",'3. Registro ferie'!$C$5:$C$200,"&lt;="&amp;('1. Impostazioni'!$C$9+(16-1)*7+6),'3. Registro ferie'!$D$5:$D$200,"&gt;="&amp;('1. Impostazioni'!$C$9+(16-1)*7)))</f>
        <v/>
      </c>
      <c r="R15" s="106">
        <f>IF($A15="","",COUNTIFS('3. Registro ferie'!$A$5:$A$200,$A15,'3. Registro ferie'!$F$5:$F$200,"Approvato",'3. Registro ferie'!$C$5:$C$200,"&lt;="&amp;('1. Impostazioni'!$C$9+(17-1)*7+6),'3. Registro ferie'!$D$5:$D$200,"&gt;="&amp;('1. Impostazioni'!$C$9+(17-1)*7)))</f>
        <v/>
      </c>
      <c r="S15" s="106">
        <f>IF($A15="","",COUNTIFS('3. Registro ferie'!$A$5:$A$200,$A15,'3. Registro ferie'!$F$5:$F$200,"Approvato",'3. Registro ferie'!$C$5:$C$200,"&lt;="&amp;('1. Impostazioni'!$C$9+(18-1)*7+6),'3. Registro ferie'!$D$5:$D$200,"&gt;="&amp;('1. Impostazioni'!$C$9+(18-1)*7)))</f>
        <v/>
      </c>
      <c r="T15" s="106">
        <f>IF($A15="","",COUNTIFS('3. Registro ferie'!$A$5:$A$200,$A15,'3. Registro ferie'!$F$5:$F$200,"Approvato",'3. Registro ferie'!$C$5:$C$200,"&lt;="&amp;('1. Impostazioni'!$C$9+(19-1)*7+6),'3. Registro ferie'!$D$5:$D$200,"&gt;="&amp;('1. Impostazioni'!$C$9+(19-1)*7)))</f>
        <v/>
      </c>
      <c r="U15" s="106">
        <f>IF($A15="","",COUNTIFS('3. Registro ferie'!$A$5:$A$200,$A15,'3. Registro ferie'!$F$5:$F$200,"Approvato",'3. Registro ferie'!$C$5:$C$200,"&lt;="&amp;('1. Impostazioni'!$C$9+(20-1)*7+6),'3. Registro ferie'!$D$5:$D$200,"&gt;="&amp;('1. Impostazioni'!$C$9+(20-1)*7)))</f>
        <v/>
      </c>
      <c r="V15" s="106">
        <f>IF($A15="","",COUNTIFS('3. Registro ferie'!$A$5:$A$200,$A15,'3. Registro ferie'!$F$5:$F$200,"Approvato",'3. Registro ferie'!$C$5:$C$200,"&lt;="&amp;('1. Impostazioni'!$C$9+(21-1)*7+6),'3. Registro ferie'!$D$5:$D$200,"&gt;="&amp;('1. Impostazioni'!$C$9+(21-1)*7)))</f>
        <v/>
      </c>
      <c r="W15" s="106">
        <f>IF($A15="","",COUNTIFS('3. Registro ferie'!$A$5:$A$200,$A15,'3. Registro ferie'!$F$5:$F$200,"Approvato",'3. Registro ferie'!$C$5:$C$200,"&lt;="&amp;('1. Impostazioni'!$C$9+(22-1)*7+6),'3. Registro ferie'!$D$5:$D$200,"&gt;="&amp;('1. Impostazioni'!$C$9+(22-1)*7)))</f>
        <v/>
      </c>
      <c r="X15" s="106">
        <f>IF($A15="","",COUNTIFS('3. Registro ferie'!$A$5:$A$200,$A15,'3. Registro ferie'!$F$5:$F$200,"Approvato",'3. Registro ferie'!$C$5:$C$200,"&lt;="&amp;('1. Impostazioni'!$C$9+(23-1)*7+6),'3. Registro ferie'!$D$5:$D$200,"&gt;="&amp;('1. Impostazioni'!$C$9+(23-1)*7)))</f>
        <v/>
      </c>
      <c r="Y15" s="106">
        <f>IF($A15="","",COUNTIFS('3. Registro ferie'!$A$5:$A$200,$A15,'3. Registro ferie'!$F$5:$F$200,"Approvato",'3. Registro ferie'!$C$5:$C$200,"&lt;="&amp;('1. Impostazioni'!$C$9+(24-1)*7+6),'3. Registro ferie'!$D$5:$D$200,"&gt;="&amp;('1. Impostazioni'!$C$9+(24-1)*7)))</f>
        <v/>
      </c>
      <c r="Z15" s="106">
        <f>IF($A15="","",COUNTIFS('3. Registro ferie'!$A$5:$A$200,$A15,'3. Registro ferie'!$F$5:$F$200,"Approvato",'3. Registro ferie'!$C$5:$C$200,"&lt;="&amp;('1. Impostazioni'!$C$9+(25-1)*7+6),'3. Registro ferie'!$D$5:$D$200,"&gt;="&amp;('1. Impostazioni'!$C$9+(25-1)*7)))</f>
        <v/>
      </c>
      <c r="AA15" s="106">
        <f>IF($A15="","",COUNTIFS('3. Registro ferie'!$A$5:$A$200,$A15,'3. Registro ferie'!$F$5:$F$200,"Approvato",'3. Registro ferie'!$C$5:$C$200,"&lt;="&amp;('1. Impostazioni'!$C$9+(26-1)*7+6),'3. Registro ferie'!$D$5:$D$200,"&gt;="&amp;('1. Impostazioni'!$C$9+(26-1)*7)))</f>
        <v/>
      </c>
      <c r="AB15" s="106">
        <f>IF($A15="","",COUNTIFS('3. Registro ferie'!$A$5:$A$200,$A15,'3. Registro ferie'!$F$5:$F$200,"Approvato",'3. Registro ferie'!$C$5:$C$200,"&lt;="&amp;('1. Impostazioni'!$C$9+(27-1)*7+6),'3. Registro ferie'!$D$5:$D$200,"&gt;="&amp;('1. Impostazioni'!$C$9+(27-1)*7)))</f>
        <v/>
      </c>
      <c r="AC15" s="106">
        <f>IF($A15="","",COUNTIFS('3. Registro ferie'!$A$5:$A$200,$A15,'3. Registro ferie'!$F$5:$F$200,"Approvato",'3. Registro ferie'!$C$5:$C$200,"&lt;="&amp;('1. Impostazioni'!$C$9+(28-1)*7+6),'3. Registro ferie'!$D$5:$D$200,"&gt;="&amp;('1. Impostazioni'!$C$9+(28-1)*7)))</f>
        <v/>
      </c>
      <c r="AD15" s="106">
        <f>IF($A15="","",COUNTIFS('3. Registro ferie'!$A$5:$A$200,$A15,'3. Registro ferie'!$F$5:$F$200,"Approvato",'3. Registro ferie'!$C$5:$C$200,"&lt;="&amp;('1. Impostazioni'!$C$9+(29-1)*7+6),'3. Registro ferie'!$D$5:$D$200,"&gt;="&amp;('1. Impostazioni'!$C$9+(29-1)*7)))</f>
        <v/>
      </c>
      <c r="AE15" s="106">
        <f>IF($A15="","",COUNTIFS('3. Registro ferie'!$A$5:$A$200,$A15,'3. Registro ferie'!$F$5:$F$200,"Approvato",'3. Registro ferie'!$C$5:$C$200,"&lt;="&amp;('1. Impostazioni'!$C$9+(30-1)*7+6),'3. Registro ferie'!$D$5:$D$200,"&gt;="&amp;('1. Impostazioni'!$C$9+(30-1)*7)))</f>
        <v/>
      </c>
      <c r="AF15" s="106">
        <f>IF($A15="","",COUNTIFS('3. Registro ferie'!$A$5:$A$200,$A15,'3. Registro ferie'!$F$5:$F$200,"Approvato",'3. Registro ferie'!$C$5:$C$200,"&lt;="&amp;('1. Impostazioni'!$C$9+(31-1)*7+6),'3. Registro ferie'!$D$5:$D$200,"&gt;="&amp;('1. Impostazioni'!$C$9+(31-1)*7)))</f>
        <v/>
      </c>
      <c r="AG15" s="106">
        <f>IF($A15="","",COUNTIFS('3. Registro ferie'!$A$5:$A$200,$A15,'3. Registro ferie'!$F$5:$F$200,"Approvato",'3. Registro ferie'!$C$5:$C$200,"&lt;="&amp;('1. Impostazioni'!$C$9+(32-1)*7+6),'3. Registro ferie'!$D$5:$D$200,"&gt;="&amp;('1. Impostazioni'!$C$9+(32-1)*7)))</f>
        <v/>
      </c>
      <c r="AH15" s="106">
        <f>IF($A15="","",COUNTIFS('3. Registro ferie'!$A$5:$A$200,$A15,'3. Registro ferie'!$F$5:$F$200,"Approvato",'3. Registro ferie'!$C$5:$C$200,"&lt;="&amp;('1. Impostazioni'!$C$9+(33-1)*7+6),'3. Registro ferie'!$D$5:$D$200,"&gt;="&amp;('1. Impostazioni'!$C$9+(33-1)*7)))</f>
        <v/>
      </c>
      <c r="AI15" s="106">
        <f>IF($A15="","",COUNTIFS('3. Registro ferie'!$A$5:$A$200,$A15,'3. Registro ferie'!$F$5:$F$200,"Approvato",'3. Registro ferie'!$C$5:$C$200,"&lt;="&amp;('1. Impostazioni'!$C$9+(34-1)*7+6),'3. Registro ferie'!$D$5:$D$200,"&gt;="&amp;('1. Impostazioni'!$C$9+(34-1)*7)))</f>
        <v/>
      </c>
      <c r="AJ15" s="106">
        <f>IF($A15="","",COUNTIFS('3. Registro ferie'!$A$5:$A$200,$A15,'3. Registro ferie'!$F$5:$F$200,"Approvato",'3. Registro ferie'!$C$5:$C$200,"&lt;="&amp;('1. Impostazioni'!$C$9+(35-1)*7+6),'3. Registro ferie'!$D$5:$D$200,"&gt;="&amp;('1. Impostazioni'!$C$9+(35-1)*7)))</f>
        <v/>
      </c>
      <c r="AK15" s="106">
        <f>IF($A15="","",COUNTIFS('3. Registro ferie'!$A$5:$A$200,$A15,'3. Registro ferie'!$F$5:$F$200,"Approvato",'3. Registro ferie'!$C$5:$C$200,"&lt;="&amp;('1. Impostazioni'!$C$9+(36-1)*7+6),'3. Registro ferie'!$D$5:$D$200,"&gt;="&amp;('1. Impostazioni'!$C$9+(36-1)*7)))</f>
        <v/>
      </c>
      <c r="AL15" s="106">
        <f>IF($A15="","",COUNTIFS('3. Registro ferie'!$A$5:$A$200,$A15,'3. Registro ferie'!$F$5:$F$200,"Approvato",'3. Registro ferie'!$C$5:$C$200,"&lt;="&amp;('1. Impostazioni'!$C$9+(37-1)*7+6),'3. Registro ferie'!$D$5:$D$200,"&gt;="&amp;('1. Impostazioni'!$C$9+(37-1)*7)))</f>
        <v/>
      </c>
      <c r="AM15" s="106">
        <f>IF($A15="","",COUNTIFS('3. Registro ferie'!$A$5:$A$200,$A15,'3. Registro ferie'!$F$5:$F$200,"Approvato",'3. Registro ferie'!$C$5:$C$200,"&lt;="&amp;('1. Impostazioni'!$C$9+(38-1)*7+6),'3. Registro ferie'!$D$5:$D$200,"&gt;="&amp;('1. Impostazioni'!$C$9+(38-1)*7)))</f>
        <v/>
      </c>
      <c r="AN15" s="106">
        <f>IF($A15="","",COUNTIFS('3. Registro ferie'!$A$5:$A$200,$A15,'3. Registro ferie'!$F$5:$F$200,"Approvato",'3. Registro ferie'!$C$5:$C$200,"&lt;="&amp;('1. Impostazioni'!$C$9+(39-1)*7+6),'3. Registro ferie'!$D$5:$D$200,"&gt;="&amp;('1. Impostazioni'!$C$9+(39-1)*7)))</f>
        <v/>
      </c>
      <c r="AO15" s="106">
        <f>IF($A15="","",COUNTIFS('3. Registro ferie'!$A$5:$A$200,$A15,'3. Registro ferie'!$F$5:$F$200,"Approvato",'3. Registro ferie'!$C$5:$C$200,"&lt;="&amp;('1. Impostazioni'!$C$9+(40-1)*7+6),'3. Registro ferie'!$D$5:$D$200,"&gt;="&amp;('1. Impostazioni'!$C$9+(40-1)*7)))</f>
        <v/>
      </c>
      <c r="AP15" s="106">
        <f>IF($A15="","",COUNTIFS('3. Registro ferie'!$A$5:$A$200,$A15,'3. Registro ferie'!$F$5:$F$200,"Approvato",'3. Registro ferie'!$C$5:$C$200,"&lt;="&amp;('1. Impostazioni'!$C$9+(41-1)*7+6),'3. Registro ferie'!$D$5:$D$200,"&gt;="&amp;('1. Impostazioni'!$C$9+(41-1)*7)))</f>
        <v/>
      </c>
      <c r="AQ15" s="106">
        <f>IF($A15="","",COUNTIFS('3. Registro ferie'!$A$5:$A$200,$A15,'3. Registro ferie'!$F$5:$F$200,"Approvato",'3. Registro ferie'!$C$5:$C$200,"&lt;="&amp;('1. Impostazioni'!$C$9+(42-1)*7+6),'3. Registro ferie'!$D$5:$D$200,"&gt;="&amp;('1. Impostazioni'!$C$9+(42-1)*7)))</f>
        <v/>
      </c>
      <c r="AR15" s="106">
        <f>IF($A15="","",COUNTIFS('3. Registro ferie'!$A$5:$A$200,$A15,'3. Registro ferie'!$F$5:$F$200,"Approvato",'3. Registro ferie'!$C$5:$C$200,"&lt;="&amp;('1. Impostazioni'!$C$9+(43-1)*7+6),'3. Registro ferie'!$D$5:$D$200,"&gt;="&amp;('1. Impostazioni'!$C$9+(43-1)*7)))</f>
        <v/>
      </c>
      <c r="AS15" s="106">
        <f>IF($A15="","",COUNTIFS('3. Registro ferie'!$A$5:$A$200,$A15,'3. Registro ferie'!$F$5:$F$200,"Approvato",'3. Registro ferie'!$C$5:$C$200,"&lt;="&amp;('1. Impostazioni'!$C$9+(44-1)*7+6),'3. Registro ferie'!$D$5:$D$200,"&gt;="&amp;('1. Impostazioni'!$C$9+(44-1)*7)))</f>
        <v/>
      </c>
      <c r="AT15" s="106">
        <f>IF($A15="","",COUNTIFS('3. Registro ferie'!$A$5:$A$200,$A15,'3. Registro ferie'!$F$5:$F$200,"Approvato",'3. Registro ferie'!$C$5:$C$200,"&lt;="&amp;('1. Impostazioni'!$C$9+(45-1)*7+6),'3. Registro ferie'!$D$5:$D$200,"&gt;="&amp;('1. Impostazioni'!$C$9+(45-1)*7)))</f>
        <v/>
      </c>
      <c r="AU15" s="106">
        <f>IF($A15="","",COUNTIFS('3. Registro ferie'!$A$5:$A$200,$A15,'3. Registro ferie'!$F$5:$F$200,"Approvato",'3. Registro ferie'!$C$5:$C$200,"&lt;="&amp;('1. Impostazioni'!$C$9+(46-1)*7+6),'3. Registro ferie'!$D$5:$D$200,"&gt;="&amp;('1. Impostazioni'!$C$9+(46-1)*7)))</f>
        <v/>
      </c>
      <c r="AV15" s="106">
        <f>IF($A15="","",COUNTIFS('3. Registro ferie'!$A$5:$A$200,$A15,'3. Registro ferie'!$F$5:$F$200,"Approvato",'3. Registro ferie'!$C$5:$C$200,"&lt;="&amp;('1. Impostazioni'!$C$9+(47-1)*7+6),'3. Registro ferie'!$D$5:$D$200,"&gt;="&amp;('1. Impostazioni'!$C$9+(47-1)*7)))</f>
        <v/>
      </c>
      <c r="AW15" s="106">
        <f>IF($A15="","",COUNTIFS('3. Registro ferie'!$A$5:$A$200,$A15,'3. Registro ferie'!$F$5:$F$200,"Approvato",'3. Registro ferie'!$C$5:$C$200,"&lt;="&amp;('1. Impostazioni'!$C$9+(48-1)*7+6),'3. Registro ferie'!$D$5:$D$200,"&gt;="&amp;('1. Impostazioni'!$C$9+(48-1)*7)))</f>
        <v/>
      </c>
      <c r="AX15" s="106">
        <f>IF($A15="","",COUNTIFS('3. Registro ferie'!$A$5:$A$200,$A15,'3. Registro ferie'!$F$5:$F$200,"Approvato",'3. Registro ferie'!$C$5:$C$200,"&lt;="&amp;('1. Impostazioni'!$C$9+(49-1)*7+6),'3. Registro ferie'!$D$5:$D$200,"&gt;="&amp;('1. Impostazioni'!$C$9+(49-1)*7)))</f>
        <v/>
      </c>
      <c r="AY15" s="106">
        <f>IF($A15="","",COUNTIFS('3. Registro ferie'!$A$5:$A$200,$A15,'3. Registro ferie'!$F$5:$F$200,"Approvato",'3. Registro ferie'!$C$5:$C$200,"&lt;="&amp;('1. Impostazioni'!$C$9+(50-1)*7+6),'3. Registro ferie'!$D$5:$D$200,"&gt;="&amp;('1. Impostazioni'!$C$9+(50-1)*7)))</f>
        <v/>
      </c>
      <c r="AZ15" s="106">
        <f>IF($A15="","",COUNTIFS('3. Registro ferie'!$A$5:$A$200,$A15,'3. Registro ferie'!$F$5:$F$200,"Approvato",'3. Registro ferie'!$C$5:$C$200,"&lt;="&amp;('1. Impostazioni'!$C$9+(51-1)*7+6),'3. Registro ferie'!$D$5:$D$200,"&gt;="&amp;('1. Impostazioni'!$C$9+(51-1)*7)))</f>
        <v/>
      </c>
      <c r="BA15" s="106">
        <f>IF($A15="","",COUNTIFS('3. Registro ferie'!$A$5:$A$200,$A15,'3. Registro ferie'!$F$5:$F$200,"Approvato",'3. Registro ferie'!$C$5:$C$200,"&lt;="&amp;('1. Impostazioni'!$C$9+(52-1)*7+6),'3. Registro ferie'!$D$5:$D$200,"&gt;="&amp;('1. Impostazioni'!$C$9+(52-1)*7)))</f>
        <v/>
      </c>
    </row>
    <row r="16" ht="18" customHeight="1" s="55">
      <c r="A16" s="105">
        <f>IF('2. Dipendenti'!A16="","",'2. Dipendenti'!A16)</f>
        <v/>
      </c>
      <c r="B16" s="106">
        <f>IF($A16="","",COUNTIFS('3. Registro ferie'!$A$5:$A$200,$A16,'3. Registro ferie'!$F$5:$F$200,"Approvato",'3. Registro ferie'!$C$5:$C$200,"&lt;="&amp;('1. Impostazioni'!$C$9+(1-1)*7+6),'3. Registro ferie'!$D$5:$D$200,"&gt;="&amp;('1. Impostazioni'!$C$9+(1-1)*7)))</f>
        <v/>
      </c>
      <c r="C16" s="106">
        <f>IF($A16="","",COUNTIFS('3. Registro ferie'!$A$5:$A$200,$A16,'3. Registro ferie'!$F$5:$F$200,"Approvato",'3. Registro ferie'!$C$5:$C$200,"&lt;="&amp;('1. Impostazioni'!$C$9+(2-1)*7+6),'3. Registro ferie'!$D$5:$D$200,"&gt;="&amp;('1. Impostazioni'!$C$9+(2-1)*7)))</f>
        <v/>
      </c>
      <c r="D16" s="106">
        <f>IF($A16="","",COUNTIFS('3. Registro ferie'!$A$5:$A$200,$A16,'3. Registro ferie'!$F$5:$F$200,"Approvato",'3. Registro ferie'!$C$5:$C$200,"&lt;="&amp;('1. Impostazioni'!$C$9+(3-1)*7+6),'3. Registro ferie'!$D$5:$D$200,"&gt;="&amp;('1. Impostazioni'!$C$9+(3-1)*7)))</f>
        <v/>
      </c>
      <c r="E16" s="106">
        <f>IF($A16="","",COUNTIFS('3. Registro ferie'!$A$5:$A$200,$A16,'3. Registro ferie'!$F$5:$F$200,"Approvato",'3. Registro ferie'!$C$5:$C$200,"&lt;="&amp;('1. Impostazioni'!$C$9+(4-1)*7+6),'3. Registro ferie'!$D$5:$D$200,"&gt;="&amp;('1. Impostazioni'!$C$9+(4-1)*7)))</f>
        <v/>
      </c>
      <c r="F16" s="106">
        <f>IF($A16="","",COUNTIFS('3. Registro ferie'!$A$5:$A$200,$A16,'3. Registro ferie'!$F$5:$F$200,"Approvato",'3. Registro ferie'!$C$5:$C$200,"&lt;="&amp;('1. Impostazioni'!$C$9+(5-1)*7+6),'3. Registro ferie'!$D$5:$D$200,"&gt;="&amp;('1. Impostazioni'!$C$9+(5-1)*7)))</f>
        <v/>
      </c>
      <c r="G16" s="106">
        <f>IF($A16="","",COUNTIFS('3. Registro ferie'!$A$5:$A$200,$A16,'3. Registro ferie'!$F$5:$F$200,"Approvato",'3. Registro ferie'!$C$5:$C$200,"&lt;="&amp;('1. Impostazioni'!$C$9+(6-1)*7+6),'3. Registro ferie'!$D$5:$D$200,"&gt;="&amp;('1. Impostazioni'!$C$9+(6-1)*7)))</f>
        <v/>
      </c>
      <c r="H16" s="106">
        <f>IF($A16="","",COUNTIFS('3. Registro ferie'!$A$5:$A$200,$A16,'3. Registro ferie'!$F$5:$F$200,"Approvato",'3. Registro ferie'!$C$5:$C$200,"&lt;="&amp;('1. Impostazioni'!$C$9+(7-1)*7+6),'3. Registro ferie'!$D$5:$D$200,"&gt;="&amp;('1. Impostazioni'!$C$9+(7-1)*7)))</f>
        <v/>
      </c>
      <c r="I16" s="106">
        <f>IF($A16="","",COUNTIFS('3. Registro ferie'!$A$5:$A$200,$A16,'3. Registro ferie'!$F$5:$F$200,"Approvato",'3. Registro ferie'!$C$5:$C$200,"&lt;="&amp;('1. Impostazioni'!$C$9+(8-1)*7+6),'3. Registro ferie'!$D$5:$D$200,"&gt;="&amp;('1. Impostazioni'!$C$9+(8-1)*7)))</f>
        <v/>
      </c>
      <c r="J16" s="106">
        <f>IF($A16="","",COUNTIFS('3. Registro ferie'!$A$5:$A$200,$A16,'3. Registro ferie'!$F$5:$F$200,"Approvato",'3. Registro ferie'!$C$5:$C$200,"&lt;="&amp;('1. Impostazioni'!$C$9+(9-1)*7+6),'3. Registro ferie'!$D$5:$D$200,"&gt;="&amp;('1. Impostazioni'!$C$9+(9-1)*7)))</f>
        <v/>
      </c>
      <c r="K16" s="106">
        <f>IF($A16="","",COUNTIFS('3. Registro ferie'!$A$5:$A$200,$A16,'3. Registro ferie'!$F$5:$F$200,"Approvato",'3. Registro ferie'!$C$5:$C$200,"&lt;="&amp;('1. Impostazioni'!$C$9+(10-1)*7+6),'3. Registro ferie'!$D$5:$D$200,"&gt;="&amp;('1. Impostazioni'!$C$9+(10-1)*7)))</f>
        <v/>
      </c>
      <c r="L16" s="106">
        <f>IF($A16="","",COUNTIFS('3. Registro ferie'!$A$5:$A$200,$A16,'3. Registro ferie'!$F$5:$F$200,"Approvato",'3. Registro ferie'!$C$5:$C$200,"&lt;="&amp;('1. Impostazioni'!$C$9+(11-1)*7+6),'3. Registro ferie'!$D$5:$D$200,"&gt;="&amp;('1. Impostazioni'!$C$9+(11-1)*7)))</f>
        <v/>
      </c>
      <c r="M16" s="106">
        <f>IF($A16="","",COUNTIFS('3. Registro ferie'!$A$5:$A$200,$A16,'3. Registro ferie'!$F$5:$F$200,"Approvato",'3. Registro ferie'!$C$5:$C$200,"&lt;="&amp;('1. Impostazioni'!$C$9+(12-1)*7+6),'3. Registro ferie'!$D$5:$D$200,"&gt;="&amp;('1. Impostazioni'!$C$9+(12-1)*7)))</f>
        <v/>
      </c>
      <c r="N16" s="106">
        <f>IF($A16="","",COUNTIFS('3. Registro ferie'!$A$5:$A$200,$A16,'3. Registro ferie'!$F$5:$F$200,"Approvato",'3. Registro ferie'!$C$5:$C$200,"&lt;="&amp;('1. Impostazioni'!$C$9+(13-1)*7+6),'3. Registro ferie'!$D$5:$D$200,"&gt;="&amp;('1. Impostazioni'!$C$9+(13-1)*7)))</f>
        <v/>
      </c>
      <c r="O16" s="106">
        <f>IF($A16="","",COUNTIFS('3. Registro ferie'!$A$5:$A$200,$A16,'3. Registro ferie'!$F$5:$F$200,"Approvato",'3. Registro ferie'!$C$5:$C$200,"&lt;="&amp;('1. Impostazioni'!$C$9+(14-1)*7+6),'3. Registro ferie'!$D$5:$D$200,"&gt;="&amp;('1. Impostazioni'!$C$9+(14-1)*7)))</f>
        <v/>
      </c>
      <c r="P16" s="106">
        <f>IF($A16="","",COUNTIFS('3. Registro ferie'!$A$5:$A$200,$A16,'3. Registro ferie'!$F$5:$F$200,"Approvato",'3. Registro ferie'!$C$5:$C$200,"&lt;="&amp;('1. Impostazioni'!$C$9+(15-1)*7+6),'3. Registro ferie'!$D$5:$D$200,"&gt;="&amp;('1. Impostazioni'!$C$9+(15-1)*7)))</f>
        <v/>
      </c>
      <c r="Q16" s="106">
        <f>IF($A16="","",COUNTIFS('3. Registro ferie'!$A$5:$A$200,$A16,'3. Registro ferie'!$F$5:$F$200,"Approvato",'3. Registro ferie'!$C$5:$C$200,"&lt;="&amp;('1. Impostazioni'!$C$9+(16-1)*7+6),'3. Registro ferie'!$D$5:$D$200,"&gt;="&amp;('1. Impostazioni'!$C$9+(16-1)*7)))</f>
        <v/>
      </c>
      <c r="R16" s="106">
        <f>IF($A16="","",COUNTIFS('3. Registro ferie'!$A$5:$A$200,$A16,'3. Registro ferie'!$F$5:$F$200,"Approvato",'3. Registro ferie'!$C$5:$C$200,"&lt;="&amp;('1. Impostazioni'!$C$9+(17-1)*7+6),'3. Registro ferie'!$D$5:$D$200,"&gt;="&amp;('1. Impostazioni'!$C$9+(17-1)*7)))</f>
        <v/>
      </c>
      <c r="S16" s="106">
        <f>IF($A16="","",COUNTIFS('3. Registro ferie'!$A$5:$A$200,$A16,'3. Registro ferie'!$F$5:$F$200,"Approvato",'3. Registro ferie'!$C$5:$C$200,"&lt;="&amp;('1. Impostazioni'!$C$9+(18-1)*7+6),'3. Registro ferie'!$D$5:$D$200,"&gt;="&amp;('1. Impostazioni'!$C$9+(18-1)*7)))</f>
        <v/>
      </c>
      <c r="T16" s="106">
        <f>IF($A16="","",COUNTIFS('3. Registro ferie'!$A$5:$A$200,$A16,'3. Registro ferie'!$F$5:$F$200,"Approvato",'3. Registro ferie'!$C$5:$C$200,"&lt;="&amp;('1. Impostazioni'!$C$9+(19-1)*7+6),'3. Registro ferie'!$D$5:$D$200,"&gt;="&amp;('1. Impostazioni'!$C$9+(19-1)*7)))</f>
        <v/>
      </c>
      <c r="U16" s="106">
        <f>IF($A16="","",COUNTIFS('3. Registro ferie'!$A$5:$A$200,$A16,'3. Registro ferie'!$F$5:$F$200,"Approvato",'3. Registro ferie'!$C$5:$C$200,"&lt;="&amp;('1. Impostazioni'!$C$9+(20-1)*7+6),'3. Registro ferie'!$D$5:$D$200,"&gt;="&amp;('1. Impostazioni'!$C$9+(20-1)*7)))</f>
        <v/>
      </c>
      <c r="V16" s="106">
        <f>IF($A16="","",COUNTIFS('3. Registro ferie'!$A$5:$A$200,$A16,'3. Registro ferie'!$F$5:$F$200,"Approvato",'3. Registro ferie'!$C$5:$C$200,"&lt;="&amp;('1. Impostazioni'!$C$9+(21-1)*7+6),'3. Registro ferie'!$D$5:$D$200,"&gt;="&amp;('1. Impostazioni'!$C$9+(21-1)*7)))</f>
        <v/>
      </c>
      <c r="W16" s="106">
        <f>IF($A16="","",COUNTIFS('3. Registro ferie'!$A$5:$A$200,$A16,'3. Registro ferie'!$F$5:$F$200,"Approvato",'3. Registro ferie'!$C$5:$C$200,"&lt;="&amp;('1. Impostazioni'!$C$9+(22-1)*7+6),'3. Registro ferie'!$D$5:$D$200,"&gt;="&amp;('1. Impostazioni'!$C$9+(22-1)*7)))</f>
        <v/>
      </c>
      <c r="X16" s="106">
        <f>IF($A16="","",COUNTIFS('3. Registro ferie'!$A$5:$A$200,$A16,'3. Registro ferie'!$F$5:$F$200,"Approvato",'3. Registro ferie'!$C$5:$C$200,"&lt;="&amp;('1. Impostazioni'!$C$9+(23-1)*7+6),'3. Registro ferie'!$D$5:$D$200,"&gt;="&amp;('1. Impostazioni'!$C$9+(23-1)*7)))</f>
        <v/>
      </c>
      <c r="Y16" s="106">
        <f>IF($A16="","",COUNTIFS('3. Registro ferie'!$A$5:$A$200,$A16,'3. Registro ferie'!$F$5:$F$200,"Approvato",'3. Registro ferie'!$C$5:$C$200,"&lt;="&amp;('1. Impostazioni'!$C$9+(24-1)*7+6),'3. Registro ferie'!$D$5:$D$200,"&gt;="&amp;('1. Impostazioni'!$C$9+(24-1)*7)))</f>
        <v/>
      </c>
      <c r="Z16" s="106">
        <f>IF($A16="","",COUNTIFS('3. Registro ferie'!$A$5:$A$200,$A16,'3. Registro ferie'!$F$5:$F$200,"Approvato",'3. Registro ferie'!$C$5:$C$200,"&lt;="&amp;('1. Impostazioni'!$C$9+(25-1)*7+6),'3. Registro ferie'!$D$5:$D$200,"&gt;="&amp;('1. Impostazioni'!$C$9+(25-1)*7)))</f>
        <v/>
      </c>
      <c r="AA16" s="106">
        <f>IF($A16="","",COUNTIFS('3. Registro ferie'!$A$5:$A$200,$A16,'3. Registro ferie'!$F$5:$F$200,"Approvato",'3. Registro ferie'!$C$5:$C$200,"&lt;="&amp;('1. Impostazioni'!$C$9+(26-1)*7+6),'3. Registro ferie'!$D$5:$D$200,"&gt;="&amp;('1. Impostazioni'!$C$9+(26-1)*7)))</f>
        <v/>
      </c>
      <c r="AB16" s="106">
        <f>IF($A16="","",COUNTIFS('3. Registro ferie'!$A$5:$A$200,$A16,'3. Registro ferie'!$F$5:$F$200,"Approvato",'3. Registro ferie'!$C$5:$C$200,"&lt;="&amp;('1. Impostazioni'!$C$9+(27-1)*7+6),'3. Registro ferie'!$D$5:$D$200,"&gt;="&amp;('1. Impostazioni'!$C$9+(27-1)*7)))</f>
        <v/>
      </c>
      <c r="AC16" s="106">
        <f>IF($A16="","",COUNTIFS('3. Registro ferie'!$A$5:$A$200,$A16,'3. Registro ferie'!$F$5:$F$200,"Approvato",'3. Registro ferie'!$C$5:$C$200,"&lt;="&amp;('1. Impostazioni'!$C$9+(28-1)*7+6),'3. Registro ferie'!$D$5:$D$200,"&gt;="&amp;('1. Impostazioni'!$C$9+(28-1)*7)))</f>
        <v/>
      </c>
      <c r="AD16" s="106">
        <f>IF($A16="","",COUNTIFS('3. Registro ferie'!$A$5:$A$200,$A16,'3. Registro ferie'!$F$5:$F$200,"Approvato",'3. Registro ferie'!$C$5:$C$200,"&lt;="&amp;('1. Impostazioni'!$C$9+(29-1)*7+6),'3. Registro ferie'!$D$5:$D$200,"&gt;="&amp;('1. Impostazioni'!$C$9+(29-1)*7)))</f>
        <v/>
      </c>
      <c r="AE16" s="106">
        <f>IF($A16="","",COUNTIFS('3. Registro ferie'!$A$5:$A$200,$A16,'3. Registro ferie'!$F$5:$F$200,"Approvato",'3. Registro ferie'!$C$5:$C$200,"&lt;="&amp;('1. Impostazioni'!$C$9+(30-1)*7+6),'3. Registro ferie'!$D$5:$D$200,"&gt;="&amp;('1. Impostazioni'!$C$9+(30-1)*7)))</f>
        <v/>
      </c>
      <c r="AF16" s="106">
        <f>IF($A16="","",COUNTIFS('3. Registro ferie'!$A$5:$A$200,$A16,'3. Registro ferie'!$F$5:$F$200,"Approvato",'3. Registro ferie'!$C$5:$C$200,"&lt;="&amp;('1. Impostazioni'!$C$9+(31-1)*7+6),'3. Registro ferie'!$D$5:$D$200,"&gt;="&amp;('1. Impostazioni'!$C$9+(31-1)*7)))</f>
        <v/>
      </c>
      <c r="AG16" s="106">
        <f>IF($A16="","",COUNTIFS('3. Registro ferie'!$A$5:$A$200,$A16,'3. Registro ferie'!$F$5:$F$200,"Approvato",'3. Registro ferie'!$C$5:$C$200,"&lt;="&amp;('1. Impostazioni'!$C$9+(32-1)*7+6),'3. Registro ferie'!$D$5:$D$200,"&gt;="&amp;('1. Impostazioni'!$C$9+(32-1)*7)))</f>
        <v/>
      </c>
      <c r="AH16" s="106">
        <f>IF($A16="","",COUNTIFS('3. Registro ferie'!$A$5:$A$200,$A16,'3. Registro ferie'!$F$5:$F$200,"Approvato",'3. Registro ferie'!$C$5:$C$200,"&lt;="&amp;('1. Impostazioni'!$C$9+(33-1)*7+6),'3. Registro ferie'!$D$5:$D$200,"&gt;="&amp;('1. Impostazioni'!$C$9+(33-1)*7)))</f>
        <v/>
      </c>
      <c r="AI16" s="106">
        <f>IF($A16="","",COUNTIFS('3. Registro ferie'!$A$5:$A$200,$A16,'3. Registro ferie'!$F$5:$F$200,"Approvato",'3. Registro ferie'!$C$5:$C$200,"&lt;="&amp;('1. Impostazioni'!$C$9+(34-1)*7+6),'3. Registro ferie'!$D$5:$D$200,"&gt;="&amp;('1. Impostazioni'!$C$9+(34-1)*7)))</f>
        <v/>
      </c>
      <c r="AJ16" s="106">
        <f>IF($A16="","",COUNTIFS('3. Registro ferie'!$A$5:$A$200,$A16,'3. Registro ferie'!$F$5:$F$200,"Approvato",'3. Registro ferie'!$C$5:$C$200,"&lt;="&amp;('1. Impostazioni'!$C$9+(35-1)*7+6),'3. Registro ferie'!$D$5:$D$200,"&gt;="&amp;('1. Impostazioni'!$C$9+(35-1)*7)))</f>
        <v/>
      </c>
      <c r="AK16" s="106">
        <f>IF($A16="","",COUNTIFS('3. Registro ferie'!$A$5:$A$200,$A16,'3. Registro ferie'!$F$5:$F$200,"Approvato",'3. Registro ferie'!$C$5:$C$200,"&lt;="&amp;('1. Impostazioni'!$C$9+(36-1)*7+6),'3. Registro ferie'!$D$5:$D$200,"&gt;="&amp;('1. Impostazioni'!$C$9+(36-1)*7)))</f>
        <v/>
      </c>
      <c r="AL16" s="106">
        <f>IF($A16="","",COUNTIFS('3. Registro ferie'!$A$5:$A$200,$A16,'3. Registro ferie'!$F$5:$F$200,"Approvato",'3. Registro ferie'!$C$5:$C$200,"&lt;="&amp;('1. Impostazioni'!$C$9+(37-1)*7+6),'3. Registro ferie'!$D$5:$D$200,"&gt;="&amp;('1. Impostazioni'!$C$9+(37-1)*7)))</f>
        <v/>
      </c>
      <c r="AM16" s="106">
        <f>IF($A16="","",COUNTIFS('3. Registro ferie'!$A$5:$A$200,$A16,'3. Registro ferie'!$F$5:$F$200,"Approvato",'3. Registro ferie'!$C$5:$C$200,"&lt;="&amp;('1. Impostazioni'!$C$9+(38-1)*7+6),'3. Registro ferie'!$D$5:$D$200,"&gt;="&amp;('1. Impostazioni'!$C$9+(38-1)*7)))</f>
        <v/>
      </c>
      <c r="AN16" s="106">
        <f>IF($A16="","",COUNTIFS('3. Registro ferie'!$A$5:$A$200,$A16,'3. Registro ferie'!$F$5:$F$200,"Approvato",'3. Registro ferie'!$C$5:$C$200,"&lt;="&amp;('1. Impostazioni'!$C$9+(39-1)*7+6),'3. Registro ferie'!$D$5:$D$200,"&gt;="&amp;('1. Impostazioni'!$C$9+(39-1)*7)))</f>
        <v/>
      </c>
      <c r="AO16" s="106">
        <f>IF($A16="","",COUNTIFS('3. Registro ferie'!$A$5:$A$200,$A16,'3. Registro ferie'!$F$5:$F$200,"Approvato",'3. Registro ferie'!$C$5:$C$200,"&lt;="&amp;('1. Impostazioni'!$C$9+(40-1)*7+6),'3. Registro ferie'!$D$5:$D$200,"&gt;="&amp;('1. Impostazioni'!$C$9+(40-1)*7)))</f>
        <v/>
      </c>
      <c r="AP16" s="106">
        <f>IF($A16="","",COUNTIFS('3. Registro ferie'!$A$5:$A$200,$A16,'3. Registro ferie'!$F$5:$F$200,"Approvato",'3. Registro ferie'!$C$5:$C$200,"&lt;="&amp;('1. Impostazioni'!$C$9+(41-1)*7+6),'3. Registro ferie'!$D$5:$D$200,"&gt;="&amp;('1. Impostazioni'!$C$9+(41-1)*7)))</f>
        <v/>
      </c>
      <c r="AQ16" s="106">
        <f>IF($A16="","",COUNTIFS('3. Registro ferie'!$A$5:$A$200,$A16,'3. Registro ferie'!$F$5:$F$200,"Approvato",'3. Registro ferie'!$C$5:$C$200,"&lt;="&amp;('1. Impostazioni'!$C$9+(42-1)*7+6),'3. Registro ferie'!$D$5:$D$200,"&gt;="&amp;('1. Impostazioni'!$C$9+(42-1)*7)))</f>
        <v/>
      </c>
      <c r="AR16" s="106">
        <f>IF($A16="","",COUNTIFS('3. Registro ferie'!$A$5:$A$200,$A16,'3. Registro ferie'!$F$5:$F$200,"Approvato",'3. Registro ferie'!$C$5:$C$200,"&lt;="&amp;('1. Impostazioni'!$C$9+(43-1)*7+6),'3. Registro ferie'!$D$5:$D$200,"&gt;="&amp;('1. Impostazioni'!$C$9+(43-1)*7)))</f>
        <v/>
      </c>
      <c r="AS16" s="106">
        <f>IF($A16="","",COUNTIFS('3. Registro ferie'!$A$5:$A$200,$A16,'3. Registro ferie'!$F$5:$F$200,"Approvato",'3. Registro ferie'!$C$5:$C$200,"&lt;="&amp;('1. Impostazioni'!$C$9+(44-1)*7+6),'3. Registro ferie'!$D$5:$D$200,"&gt;="&amp;('1. Impostazioni'!$C$9+(44-1)*7)))</f>
        <v/>
      </c>
      <c r="AT16" s="106">
        <f>IF($A16="","",COUNTIFS('3. Registro ferie'!$A$5:$A$200,$A16,'3. Registro ferie'!$F$5:$F$200,"Approvato",'3. Registro ferie'!$C$5:$C$200,"&lt;="&amp;('1. Impostazioni'!$C$9+(45-1)*7+6),'3. Registro ferie'!$D$5:$D$200,"&gt;="&amp;('1. Impostazioni'!$C$9+(45-1)*7)))</f>
        <v/>
      </c>
      <c r="AU16" s="106">
        <f>IF($A16="","",COUNTIFS('3. Registro ferie'!$A$5:$A$200,$A16,'3. Registro ferie'!$F$5:$F$200,"Approvato",'3. Registro ferie'!$C$5:$C$200,"&lt;="&amp;('1. Impostazioni'!$C$9+(46-1)*7+6),'3. Registro ferie'!$D$5:$D$200,"&gt;="&amp;('1. Impostazioni'!$C$9+(46-1)*7)))</f>
        <v/>
      </c>
      <c r="AV16" s="106">
        <f>IF($A16="","",COUNTIFS('3. Registro ferie'!$A$5:$A$200,$A16,'3. Registro ferie'!$F$5:$F$200,"Approvato",'3. Registro ferie'!$C$5:$C$200,"&lt;="&amp;('1. Impostazioni'!$C$9+(47-1)*7+6),'3. Registro ferie'!$D$5:$D$200,"&gt;="&amp;('1. Impostazioni'!$C$9+(47-1)*7)))</f>
        <v/>
      </c>
      <c r="AW16" s="106">
        <f>IF($A16="","",COUNTIFS('3. Registro ferie'!$A$5:$A$200,$A16,'3. Registro ferie'!$F$5:$F$200,"Approvato",'3. Registro ferie'!$C$5:$C$200,"&lt;="&amp;('1. Impostazioni'!$C$9+(48-1)*7+6),'3. Registro ferie'!$D$5:$D$200,"&gt;="&amp;('1. Impostazioni'!$C$9+(48-1)*7)))</f>
        <v/>
      </c>
      <c r="AX16" s="106">
        <f>IF($A16="","",COUNTIFS('3. Registro ferie'!$A$5:$A$200,$A16,'3. Registro ferie'!$F$5:$F$200,"Approvato",'3. Registro ferie'!$C$5:$C$200,"&lt;="&amp;('1. Impostazioni'!$C$9+(49-1)*7+6),'3. Registro ferie'!$D$5:$D$200,"&gt;="&amp;('1. Impostazioni'!$C$9+(49-1)*7)))</f>
        <v/>
      </c>
      <c r="AY16" s="106">
        <f>IF($A16="","",COUNTIFS('3. Registro ferie'!$A$5:$A$200,$A16,'3. Registro ferie'!$F$5:$F$200,"Approvato",'3. Registro ferie'!$C$5:$C$200,"&lt;="&amp;('1. Impostazioni'!$C$9+(50-1)*7+6),'3. Registro ferie'!$D$5:$D$200,"&gt;="&amp;('1. Impostazioni'!$C$9+(50-1)*7)))</f>
        <v/>
      </c>
      <c r="AZ16" s="106">
        <f>IF($A16="","",COUNTIFS('3. Registro ferie'!$A$5:$A$200,$A16,'3. Registro ferie'!$F$5:$F$200,"Approvato",'3. Registro ferie'!$C$5:$C$200,"&lt;="&amp;('1. Impostazioni'!$C$9+(51-1)*7+6),'3. Registro ferie'!$D$5:$D$200,"&gt;="&amp;('1. Impostazioni'!$C$9+(51-1)*7)))</f>
        <v/>
      </c>
      <c r="BA16" s="106">
        <f>IF($A16="","",COUNTIFS('3. Registro ferie'!$A$5:$A$200,$A16,'3. Registro ferie'!$F$5:$F$200,"Approvato",'3. Registro ferie'!$C$5:$C$200,"&lt;="&amp;('1. Impostazioni'!$C$9+(52-1)*7+6),'3. Registro ferie'!$D$5:$D$200,"&gt;="&amp;('1. Impostazioni'!$C$9+(52-1)*7)))</f>
        <v/>
      </c>
    </row>
    <row r="17" ht="18" customHeight="1" s="55">
      <c r="A17" s="105">
        <f>IF('2. Dipendenti'!A17="","",'2. Dipendenti'!A17)</f>
        <v/>
      </c>
      <c r="B17" s="106">
        <f>IF($A17="","",COUNTIFS('3. Registro ferie'!$A$5:$A$200,$A17,'3. Registro ferie'!$F$5:$F$200,"Approvato",'3. Registro ferie'!$C$5:$C$200,"&lt;="&amp;('1. Impostazioni'!$C$9+(1-1)*7+6),'3. Registro ferie'!$D$5:$D$200,"&gt;="&amp;('1. Impostazioni'!$C$9+(1-1)*7)))</f>
        <v/>
      </c>
      <c r="C17" s="106">
        <f>IF($A17="","",COUNTIFS('3. Registro ferie'!$A$5:$A$200,$A17,'3. Registro ferie'!$F$5:$F$200,"Approvato",'3. Registro ferie'!$C$5:$C$200,"&lt;="&amp;('1. Impostazioni'!$C$9+(2-1)*7+6),'3. Registro ferie'!$D$5:$D$200,"&gt;="&amp;('1. Impostazioni'!$C$9+(2-1)*7)))</f>
        <v/>
      </c>
      <c r="D17" s="106">
        <f>IF($A17="","",COUNTIFS('3. Registro ferie'!$A$5:$A$200,$A17,'3. Registro ferie'!$F$5:$F$200,"Approvato",'3. Registro ferie'!$C$5:$C$200,"&lt;="&amp;('1. Impostazioni'!$C$9+(3-1)*7+6),'3. Registro ferie'!$D$5:$D$200,"&gt;="&amp;('1. Impostazioni'!$C$9+(3-1)*7)))</f>
        <v/>
      </c>
      <c r="E17" s="106">
        <f>IF($A17="","",COUNTIFS('3. Registro ferie'!$A$5:$A$200,$A17,'3. Registro ferie'!$F$5:$F$200,"Approvato",'3. Registro ferie'!$C$5:$C$200,"&lt;="&amp;('1. Impostazioni'!$C$9+(4-1)*7+6),'3. Registro ferie'!$D$5:$D$200,"&gt;="&amp;('1. Impostazioni'!$C$9+(4-1)*7)))</f>
        <v/>
      </c>
      <c r="F17" s="106">
        <f>IF($A17="","",COUNTIFS('3. Registro ferie'!$A$5:$A$200,$A17,'3. Registro ferie'!$F$5:$F$200,"Approvato",'3. Registro ferie'!$C$5:$C$200,"&lt;="&amp;('1. Impostazioni'!$C$9+(5-1)*7+6),'3. Registro ferie'!$D$5:$D$200,"&gt;="&amp;('1. Impostazioni'!$C$9+(5-1)*7)))</f>
        <v/>
      </c>
      <c r="G17" s="106">
        <f>IF($A17="","",COUNTIFS('3. Registro ferie'!$A$5:$A$200,$A17,'3. Registro ferie'!$F$5:$F$200,"Approvato",'3. Registro ferie'!$C$5:$C$200,"&lt;="&amp;('1. Impostazioni'!$C$9+(6-1)*7+6),'3. Registro ferie'!$D$5:$D$200,"&gt;="&amp;('1. Impostazioni'!$C$9+(6-1)*7)))</f>
        <v/>
      </c>
      <c r="H17" s="106">
        <f>IF($A17="","",COUNTIFS('3. Registro ferie'!$A$5:$A$200,$A17,'3. Registro ferie'!$F$5:$F$200,"Approvato",'3. Registro ferie'!$C$5:$C$200,"&lt;="&amp;('1. Impostazioni'!$C$9+(7-1)*7+6),'3. Registro ferie'!$D$5:$D$200,"&gt;="&amp;('1. Impostazioni'!$C$9+(7-1)*7)))</f>
        <v/>
      </c>
      <c r="I17" s="106">
        <f>IF($A17="","",COUNTIFS('3. Registro ferie'!$A$5:$A$200,$A17,'3. Registro ferie'!$F$5:$F$200,"Approvato",'3. Registro ferie'!$C$5:$C$200,"&lt;="&amp;('1. Impostazioni'!$C$9+(8-1)*7+6),'3. Registro ferie'!$D$5:$D$200,"&gt;="&amp;('1. Impostazioni'!$C$9+(8-1)*7)))</f>
        <v/>
      </c>
      <c r="J17" s="106">
        <f>IF($A17="","",COUNTIFS('3. Registro ferie'!$A$5:$A$200,$A17,'3. Registro ferie'!$F$5:$F$200,"Approvato",'3. Registro ferie'!$C$5:$C$200,"&lt;="&amp;('1. Impostazioni'!$C$9+(9-1)*7+6),'3. Registro ferie'!$D$5:$D$200,"&gt;="&amp;('1. Impostazioni'!$C$9+(9-1)*7)))</f>
        <v/>
      </c>
      <c r="K17" s="106">
        <f>IF($A17="","",COUNTIFS('3. Registro ferie'!$A$5:$A$200,$A17,'3. Registro ferie'!$F$5:$F$200,"Approvato",'3. Registro ferie'!$C$5:$C$200,"&lt;="&amp;('1. Impostazioni'!$C$9+(10-1)*7+6),'3. Registro ferie'!$D$5:$D$200,"&gt;="&amp;('1. Impostazioni'!$C$9+(10-1)*7)))</f>
        <v/>
      </c>
      <c r="L17" s="106">
        <f>IF($A17="","",COUNTIFS('3. Registro ferie'!$A$5:$A$200,$A17,'3. Registro ferie'!$F$5:$F$200,"Approvato",'3. Registro ferie'!$C$5:$C$200,"&lt;="&amp;('1. Impostazioni'!$C$9+(11-1)*7+6),'3. Registro ferie'!$D$5:$D$200,"&gt;="&amp;('1. Impostazioni'!$C$9+(11-1)*7)))</f>
        <v/>
      </c>
      <c r="M17" s="106">
        <f>IF($A17="","",COUNTIFS('3. Registro ferie'!$A$5:$A$200,$A17,'3. Registro ferie'!$F$5:$F$200,"Approvato",'3. Registro ferie'!$C$5:$C$200,"&lt;="&amp;('1. Impostazioni'!$C$9+(12-1)*7+6),'3. Registro ferie'!$D$5:$D$200,"&gt;="&amp;('1. Impostazioni'!$C$9+(12-1)*7)))</f>
        <v/>
      </c>
      <c r="N17" s="106">
        <f>IF($A17="","",COUNTIFS('3. Registro ferie'!$A$5:$A$200,$A17,'3. Registro ferie'!$F$5:$F$200,"Approvato",'3. Registro ferie'!$C$5:$C$200,"&lt;="&amp;('1. Impostazioni'!$C$9+(13-1)*7+6),'3. Registro ferie'!$D$5:$D$200,"&gt;="&amp;('1. Impostazioni'!$C$9+(13-1)*7)))</f>
        <v/>
      </c>
      <c r="O17" s="106">
        <f>IF($A17="","",COUNTIFS('3. Registro ferie'!$A$5:$A$200,$A17,'3. Registro ferie'!$F$5:$F$200,"Approvato",'3. Registro ferie'!$C$5:$C$200,"&lt;="&amp;('1. Impostazioni'!$C$9+(14-1)*7+6),'3. Registro ferie'!$D$5:$D$200,"&gt;="&amp;('1. Impostazioni'!$C$9+(14-1)*7)))</f>
        <v/>
      </c>
      <c r="P17" s="106">
        <f>IF($A17="","",COUNTIFS('3. Registro ferie'!$A$5:$A$200,$A17,'3. Registro ferie'!$F$5:$F$200,"Approvato",'3. Registro ferie'!$C$5:$C$200,"&lt;="&amp;('1. Impostazioni'!$C$9+(15-1)*7+6),'3. Registro ferie'!$D$5:$D$200,"&gt;="&amp;('1. Impostazioni'!$C$9+(15-1)*7)))</f>
        <v/>
      </c>
      <c r="Q17" s="106">
        <f>IF($A17="","",COUNTIFS('3. Registro ferie'!$A$5:$A$200,$A17,'3. Registro ferie'!$F$5:$F$200,"Approvato",'3. Registro ferie'!$C$5:$C$200,"&lt;="&amp;('1. Impostazioni'!$C$9+(16-1)*7+6),'3. Registro ferie'!$D$5:$D$200,"&gt;="&amp;('1. Impostazioni'!$C$9+(16-1)*7)))</f>
        <v/>
      </c>
      <c r="R17" s="106">
        <f>IF($A17="","",COUNTIFS('3. Registro ferie'!$A$5:$A$200,$A17,'3. Registro ferie'!$F$5:$F$200,"Approvato",'3. Registro ferie'!$C$5:$C$200,"&lt;="&amp;('1. Impostazioni'!$C$9+(17-1)*7+6),'3. Registro ferie'!$D$5:$D$200,"&gt;="&amp;('1. Impostazioni'!$C$9+(17-1)*7)))</f>
        <v/>
      </c>
      <c r="S17" s="106">
        <f>IF($A17="","",COUNTIFS('3. Registro ferie'!$A$5:$A$200,$A17,'3. Registro ferie'!$F$5:$F$200,"Approvato",'3. Registro ferie'!$C$5:$C$200,"&lt;="&amp;('1. Impostazioni'!$C$9+(18-1)*7+6),'3. Registro ferie'!$D$5:$D$200,"&gt;="&amp;('1. Impostazioni'!$C$9+(18-1)*7)))</f>
        <v/>
      </c>
      <c r="T17" s="106">
        <f>IF($A17="","",COUNTIFS('3. Registro ferie'!$A$5:$A$200,$A17,'3. Registro ferie'!$F$5:$F$200,"Approvato",'3. Registro ferie'!$C$5:$C$200,"&lt;="&amp;('1. Impostazioni'!$C$9+(19-1)*7+6),'3. Registro ferie'!$D$5:$D$200,"&gt;="&amp;('1. Impostazioni'!$C$9+(19-1)*7)))</f>
        <v/>
      </c>
      <c r="U17" s="106">
        <f>IF($A17="","",COUNTIFS('3. Registro ferie'!$A$5:$A$200,$A17,'3. Registro ferie'!$F$5:$F$200,"Approvato",'3. Registro ferie'!$C$5:$C$200,"&lt;="&amp;('1. Impostazioni'!$C$9+(20-1)*7+6),'3. Registro ferie'!$D$5:$D$200,"&gt;="&amp;('1. Impostazioni'!$C$9+(20-1)*7)))</f>
        <v/>
      </c>
      <c r="V17" s="106">
        <f>IF($A17="","",COUNTIFS('3. Registro ferie'!$A$5:$A$200,$A17,'3. Registro ferie'!$F$5:$F$200,"Approvato",'3. Registro ferie'!$C$5:$C$200,"&lt;="&amp;('1. Impostazioni'!$C$9+(21-1)*7+6),'3. Registro ferie'!$D$5:$D$200,"&gt;="&amp;('1. Impostazioni'!$C$9+(21-1)*7)))</f>
        <v/>
      </c>
      <c r="W17" s="106">
        <f>IF($A17="","",COUNTIFS('3. Registro ferie'!$A$5:$A$200,$A17,'3. Registro ferie'!$F$5:$F$200,"Approvato",'3. Registro ferie'!$C$5:$C$200,"&lt;="&amp;('1. Impostazioni'!$C$9+(22-1)*7+6),'3. Registro ferie'!$D$5:$D$200,"&gt;="&amp;('1. Impostazioni'!$C$9+(22-1)*7)))</f>
        <v/>
      </c>
      <c r="X17" s="106">
        <f>IF($A17="","",COUNTIFS('3. Registro ferie'!$A$5:$A$200,$A17,'3. Registro ferie'!$F$5:$F$200,"Approvato",'3. Registro ferie'!$C$5:$C$200,"&lt;="&amp;('1. Impostazioni'!$C$9+(23-1)*7+6),'3. Registro ferie'!$D$5:$D$200,"&gt;="&amp;('1. Impostazioni'!$C$9+(23-1)*7)))</f>
        <v/>
      </c>
      <c r="Y17" s="106">
        <f>IF($A17="","",COUNTIFS('3. Registro ferie'!$A$5:$A$200,$A17,'3. Registro ferie'!$F$5:$F$200,"Approvato",'3. Registro ferie'!$C$5:$C$200,"&lt;="&amp;('1. Impostazioni'!$C$9+(24-1)*7+6),'3. Registro ferie'!$D$5:$D$200,"&gt;="&amp;('1. Impostazioni'!$C$9+(24-1)*7)))</f>
        <v/>
      </c>
      <c r="Z17" s="106">
        <f>IF($A17="","",COUNTIFS('3. Registro ferie'!$A$5:$A$200,$A17,'3. Registro ferie'!$F$5:$F$200,"Approvato",'3. Registro ferie'!$C$5:$C$200,"&lt;="&amp;('1. Impostazioni'!$C$9+(25-1)*7+6),'3. Registro ferie'!$D$5:$D$200,"&gt;="&amp;('1. Impostazioni'!$C$9+(25-1)*7)))</f>
        <v/>
      </c>
      <c r="AA17" s="106">
        <f>IF($A17="","",COUNTIFS('3. Registro ferie'!$A$5:$A$200,$A17,'3. Registro ferie'!$F$5:$F$200,"Approvato",'3. Registro ferie'!$C$5:$C$200,"&lt;="&amp;('1. Impostazioni'!$C$9+(26-1)*7+6),'3. Registro ferie'!$D$5:$D$200,"&gt;="&amp;('1. Impostazioni'!$C$9+(26-1)*7)))</f>
        <v/>
      </c>
      <c r="AB17" s="106">
        <f>IF($A17="","",COUNTIFS('3. Registro ferie'!$A$5:$A$200,$A17,'3. Registro ferie'!$F$5:$F$200,"Approvato",'3. Registro ferie'!$C$5:$C$200,"&lt;="&amp;('1. Impostazioni'!$C$9+(27-1)*7+6),'3. Registro ferie'!$D$5:$D$200,"&gt;="&amp;('1. Impostazioni'!$C$9+(27-1)*7)))</f>
        <v/>
      </c>
      <c r="AC17" s="106">
        <f>IF($A17="","",COUNTIFS('3. Registro ferie'!$A$5:$A$200,$A17,'3. Registro ferie'!$F$5:$F$200,"Approvato",'3. Registro ferie'!$C$5:$C$200,"&lt;="&amp;('1. Impostazioni'!$C$9+(28-1)*7+6),'3. Registro ferie'!$D$5:$D$200,"&gt;="&amp;('1. Impostazioni'!$C$9+(28-1)*7)))</f>
        <v/>
      </c>
      <c r="AD17" s="106">
        <f>IF($A17="","",COUNTIFS('3. Registro ferie'!$A$5:$A$200,$A17,'3. Registro ferie'!$F$5:$F$200,"Approvato",'3. Registro ferie'!$C$5:$C$200,"&lt;="&amp;('1. Impostazioni'!$C$9+(29-1)*7+6),'3. Registro ferie'!$D$5:$D$200,"&gt;="&amp;('1. Impostazioni'!$C$9+(29-1)*7)))</f>
        <v/>
      </c>
      <c r="AE17" s="106">
        <f>IF($A17="","",COUNTIFS('3. Registro ferie'!$A$5:$A$200,$A17,'3. Registro ferie'!$F$5:$F$200,"Approvato",'3. Registro ferie'!$C$5:$C$200,"&lt;="&amp;('1. Impostazioni'!$C$9+(30-1)*7+6),'3. Registro ferie'!$D$5:$D$200,"&gt;="&amp;('1. Impostazioni'!$C$9+(30-1)*7)))</f>
        <v/>
      </c>
      <c r="AF17" s="106">
        <f>IF($A17="","",COUNTIFS('3. Registro ferie'!$A$5:$A$200,$A17,'3. Registro ferie'!$F$5:$F$200,"Approvato",'3. Registro ferie'!$C$5:$C$200,"&lt;="&amp;('1. Impostazioni'!$C$9+(31-1)*7+6),'3. Registro ferie'!$D$5:$D$200,"&gt;="&amp;('1. Impostazioni'!$C$9+(31-1)*7)))</f>
        <v/>
      </c>
      <c r="AG17" s="106">
        <f>IF($A17="","",COUNTIFS('3. Registro ferie'!$A$5:$A$200,$A17,'3. Registro ferie'!$F$5:$F$200,"Approvato",'3. Registro ferie'!$C$5:$C$200,"&lt;="&amp;('1. Impostazioni'!$C$9+(32-1)*7+6),'3. Registro ferie'!$D$5:$D$200,"&gt;="&amp;('1. Impostazioni'!$C$9+(32-1)*7)))</f>
        <v/>
      </c>
      <c r="AH17" s="106">
        <f>IF($A17="","",COUNTIFS('3. Registro ferie'!$A$5:$A$200,$A17,'3. Registro ferie'!$F$5:$F$200,"Approvato",'3. Registro ferie'!$C$5:$C$200,"&lt;="&amp;('1. Impostazioni'!$C$9+(33-1)*7+6),'3. Registro ferie'!$D$5:$D$200,"&gt;="&amp;('1. Impostazioni'!$C$9+(33-1)*7)))</f>
        <v/>
      </c>
      <c r="AI17" s="106">
        <f>IF($A17="","",COUNTIFS('3. Registro ferie'!$A$5:$A$200,$A17,'3. Registro ferie'!$F$5:$F$200,"Approvato",'3. Registro ferie'!$C$5:$C$200,"&lt;="&amp;('1. Impostazioni'!$C$9+(34-1)*7+6),'3. Registro ferie'!$D$5:$D$200,"&gt;="&amp;('1. Impostazioni'!$C$9+(34-1)*7)))</f>
        <v/>
      </c>
      <c r="AJ17" s="106">
        <f>IF($A17="","",COUNTIFS('3. Registro ferie'!$A$5:$A$200,$A17,'3. Registro ferie'!$F$5:$F$200,"Approvato",'3. Registro ferie'!$C$5:$C$200,"&lt;="&amp;('1. Impostazioni'!$C$9+(35-1)*7+6),'3. Registro ferie'!$D$5:$D$200,"&gt;="&amp;('1. Impostazioni'!$C$9+(35-1)*7)))</f>
        <v/>
      </c>
      <c r="AK17" s="106">
        <f>IF($A17="","",COUNTIFS('3. Registro ferie'!$A$5:$A$200,$A17,'3. Registro ferie'!$F$5:$F$200,"Approvato",'3. Registro ferie'!$C$5:$C$200,"&lt;="&amp;('1. Impostazioni'!$C$9+(36-1)*7+6),'3. Registro ferie'!$D$5:$D$200,"&gt;="&amp;('1. Impostazioni'!$C$9+(36-1)*7)))</f>
        <v/>
      </c>
      <c r="AL17" s="106">
        <f>IF($A17="","",COUNTIFS('3. Registro ferie'!$A$5:$A$200,$A17,'3. Registro ferie'!$F$5:$F$200,"Approvato",'3. Registro ferie'!$C$5:$C$200,"&lt;="&amp;('1. Impostazioni'!$C$9+(37-1)*7+6),'3. Registro ferie'!$D$5:$D$200,"&gt;="&amp;('1. Impostazioni'!$C$9+(37-1)*7)))</f>
        <v/>
      </c>
      <c r="AM17" s="106">
        <f>IF($A17="","",COUNTIFS('3. Registro ferie'!$A$5:$A$200,$A17,'3. Registro ferie'!$F$5:$F$200,"Approvato",'3. Registro ferie'!$C$5:$C$200,"&lt;="&amp;('1. Impostazioni'!$C$9+(38-1)*7+6),'3. Registro ferie'!$D$5:$D$200,"&gt;="&amp;('1. Impostazioni'!$C$9+(38-1)*7)))</f>
        <v/>
      </c>
      <c r="AN17" s="106">
        <f>IF($A17="","",COUNTIFS('3. Registro ferie'!$A$5:$A$200,$A17,'3. Registro ferie'!$F$5:$F$200,"Approvato",'3. Registro ferie'!$C$5:$C$200,"&lt;="&amp;('1. Impostazioni'!$C$9+(39-1)*7+6),'3. Registro ferie'!$D$5:$D$200,"&gt;="&amp;('1. Impostazioni'!$C$9+(39-1)*7)))</f>
        <v/>
      </c>
      <c r="AO17" s="106">
        <f>IF($A17="","",COUNTIFS('3. Registro ferie'!$A$5:$A$200,$A17,'3. Registro ferie'!$F$5:$F$200,"Approvato",'3. Registro ferie'!$C$5:$C$200,"&lt;="&amp;('1. Impostazioni'!$C$9+(40-1)*7+6),'3. Registro ferie'!$D$5:$D$200,"&gt;="&amp;('1. Impostazioni'!$C$9+(40-1)*7)))</f>
        <v/>
      </c>
      <c r="AP17" s="106">
        <f>IF($A17="","",COUNTIFS('3. Registro ferie'!$A$5:$A$200,$A17,'3. Registro ferie'!$F$5:$F$200,"Approvato",'3. Registro ferie'!$C$5:$C$200,"&lt;="&amp;('1. Impostazioni'!$C$9+(41-1)*7+6),'3. Registro ferie'!$D$5:$D$200,"&gt;="&amp;('1. Impostazioni'!$C$9+(41-1)*7)))</f>
        <v/>
      </c>
      <c r="AQ17" s="106">
        <f>IF($A17="","",COUNTIFS('3. Registro ferie'!$A$5:$A$200,$A17,'3. Registro ferie'!$F$5:$F$200,"Approvato",'3. Registro ferie'!$C$5:$C$200,"&lt;="&amp;('1. Impostazioni'!$C$9+(42-1)*7+6),'3. Registro ferie'!$D$5:$D$200,"&gt;="&amp;('1. Impostazioni'!$C$9+(42-1)*7)))</f>
        <v/>
      </c>
      <c r="AR17" s="106">
        <f>IF($A17="","",COUNTIFS('3. Registro ferie'!$A$5:$A$200,$A17,'3. Registro ferie'!$F$5:$F$200,"Approvato",'3. Registro ferie'!$C$5:$C$200,"&lt;="&amp;('1. Impostazioni'!$C$9+(43-1)*7+6),'3. Registro ferie'!$D$5:$D$200,"&gt;="&amp;('1. Impostazioni'!$C$9+(43-1)*7)))</f>
        <v/>
      </c>
      <c r="AS17" s="106">
        <f>IF($A17="","",COUNTIFS('3. Registro ferie'!$A$5:$A$200,$A17,'3. Registro ferie'!$F$5:$F$200,"Approvato",'3. Registro ferie'!$C$5:$C$200,"&lt;="&amp;('1. Impostazioni'!$C$9+(44-1)*7+6),'3. Registro ferie'!$D$5:$D$200,"&gt;="&amp;('1. Impostazioni'!$C$9+(44-1)*7)))</f>
        <v/>
      </c>
      <c r="AT17" s="106">
        <f>IF($A17="","",COUNTIFS('3. Registro ferie'!$A$5:$A$200,$A17,'3. Registro ferie'!$F$5:$F$200,"Approvato",'3. Registro ferie'!$C$5:$C$200,"&lt;="&amp;('1. Impostazioni'!$C$9+(45-1)*7+6),'3. Registro ferie'!$D$5:$D$200,"&gt;="&amp;('1. Impostazioni'!$C$9+(45-1)*7)))</f>
        <v/>
      </c>
      <c r="AU17" s="106">
        <f>IF($A17="","",COUNTIFS('3. Registro ferie'!$A$5:$A$200,$A17,'3. Registro ferie'!$F$5:$F$200,"Approvato",'3. Registro ferie'!$C$5:$C$200,"&lt;="&amp;('1. Impostazioni'!$C$9+(46-1)*7+6),'3. Registro ferie'!$D$5:$D$200,"&gt;="&amp;('1. Impostazioni'!$C$9+(46-1)*7)))</f>
        <v/>
      </c>
      <c r="AV17" s="106">
        <f>IF($A17="","",COUNTIFS('3. Registro ferie'!$A$5:$A$200,$A17,'3. Registro ferie'!$F$5:$F$200,"Approvato",'3. Registro ferie'!$C$5:$C$200,"&lt;="&amp;('1. Impostazioni'!$C$9+(47-1)*7+6),'3. Registro ferie'!$D$5:$D$200,"&gt;="&amp;('1. Impostazioni'!$C$9+(47-1)*7)))</f>
        <v/>
      </c>
      <c r="AW17" s="106">
        <f>IF($A17="","",COUNTIFS('3. Registro ferie'!$A$5:$A$200,$A17,'3. Registro ferie'!$F$5:$F$200,"Approvato",'3. Registro ferie'!$C$5:$C$200,"&lt;="&amp;('1. Impostazioni'!$C$9+(48-1)*7+6),'3. Registro ferie'!$D$5:$D$200,"&gt;="&amp;('1. Impostazioni'!$C$9+(48-1)*7)))</f>
        <v/>
      </c>
      <c r="AX17" s="106">
        <f>IF($A17="","",COUNTIFS('3. Registro ferie'!$A$5:$A$200,$A17,'3. Registro ferie'!$F$5:$F$200,"Approvato",'3. Registro ferie'!$C$5:$C$200,"&lt;="&amp;('1. Impostazioni'!$C$9+(49-1)*7+6),'3. Registro ferie'!$D$5:$D$200,"&gt;="&amp;('1. Impostazioni'!$C$9+(49-1)*7)))</f>
        <v/>
      </c>
      <c r="AY17" s="106">
        <f>IF($A17="","",COUNTIFS('3. Registro ferie'!$A$5:$A$200,$A17,'3. Registro ferie'!$F$5:$F$200,"Approvato",'3. Registro ferie'!$C$5:$C$200,"&lt;="&amp;('1. Impostazioni'!$C$9+(50-1)*7+6),'3. Registro ferie'!$D$5:$D$200,"&gt;="&amp;('1. Impostazioni'!$C$9+(50-1)*7)))</f>
        <v/>
      </c>
      <c r="AZ17" s="106">
        <f>IF($A17="","",COUNTIFS('3. Registro ferie'!$A$5:$A$200,$A17,'3. Registro ferie'!$F$5:$F$200,"Approvato",'3. Registro ferie'!$C$5:$C$200,"&lt;="&amp;('1. Impostazioni'!$C$9+(51-1)*7+6),'3. Registro ferie'!$D$5:$D$200,"&gt;="&amp;('1. Impostazioni'!$C$9+(51-1)*7)))</f>
        <v/>
      </c>
      <c r="BA17" s="106">
        <f>IF($A17="","",COUNTIFS('3. Registro ferie'!$A$5:$A$200,$A17,'3. Registro ferie'!$F$5:$F$200,"Approvato",'3. Registro ferie'!$C$5:$C$200,"&lt;="&amp;('1. Impostazioni'!$C$9+(52-1)*7+6),'3. Registro ferie'!$D$5:$D$200,"&gt;="&amp;('1. Impostazioni'!$C$9+(52-1)*7)))</f>
        <v/>
      </c>
    </row>
    <row r="18" ht="18" customHeight="1" s="55">
      <c r="A18" s="105">
        <f>IF('2. Dipendenti'!A18="","",'2. Dipendenti'!A18)</f>
        <v/>
      </c>
      <c r="B18" s="106">
        <f>IF($A18="","",COUNTIFS('3. Registro ferie'!$A$5:$A$200,$A18,'3. Registro ferie'!$F$5:$F$200,"Approvato",'3. Registro ferie'!$C$5:$C$200,"&lt;="&amp;('1. Impostazioni'!$C$9+(1-1)*7+6),'3. Registro ferie'!$D$5:$D$200,"&gt;="&amp;('1. Impostazioni'!$C$9+(1-1)*7)))</f>
        <v/>
      </c>
      <c r="C18" s="106">
        <f>IF($A18="","",COUNTIFS('3. Registro ferie'!$A$5:$A$200,$A18,'3. Registro ferie'!$F$5:$F$200,"Approvato",'3. Registro ferie'!$C$5:$C$200,"&lt;="&amp;('1. Impostazioni'!$C$9+(2-1)*7+6),'3. Registro ferie'!$D$5:$D$200,"&gt;="&amp;('1. Impostazioni'!$C$9+(2-1)*7)))</f>
        <v/>
      </c>
      <c r="D18" s="106">
        <f>IF($A18="","",COUNTIFS('3. Registro ferie'!$A$5:$A$200,$A18,'3. Registro ferie'!$F$5:$F$200,"Approvato",'3. Registro ferie'!$C$5:$C$200,"&lt;="&amp;('1. Impostazioni'!$C$9+(3-1)*7+6),'3. Registro ferie'!$D$5:$D$200,"&gt;="&amp;('1. Impostazioni'!$C$9+(3-1)*7)))</f>
        <v/>
      </c>
      <c r="E18" s="106">
        <f>IF($A18="","",COUNTIFS('3. Registro ferie'!$A$5:$A$200,$A18,'3. Registro ferie'!$F$5:$F$200,"Approvato",'3. Registro ferie'!$C$5:$C$200,"&lt;="&amp;('1. Impostazioni'!$C$9+(4-1)*7+6),'3. Registro ferie'!$D$5:$D$200,"&gt;="&amp;('1. Impostazioni'!$C$9+(4-1)*7)))</f>
        <v/>
      </c>
      <c r="F18" s="106">
        <f>IF($A18="","",COUNTIFS('3. Registro ferie'!$A$5:$A$200,$A18,'3. Registro ferie'!$F$5:$F$200,"Approvato",'3. Registro ferie'!$C$5:$C$200,"&lt;="&amp;('1. Impostazioni'!$C$9+(5-1)*7+6),'3. Registro ferie'!$D$5:$D$200,"&gt;="&amp;('1. Impostazioni'!$C$9+(5-1)*7)))</f>
        <v/>
      </c>
      <c r="G18" s="106">
        <f>IF($A18="","",COUNTIFS('3. Registro ferie'!$A$5:$A$200,$A18,'3. Registro ferie'!$F$5:$F$200,"Approvato",'3. Registro ferie'!$C$5:$C$200,"&lt;="&amp;('1. Impostazioni'!$C$9+(6-1)*7+6),'3. Registro ferie'!$D$5:$D$200,"&gt;="&amp;('1. Impostazioni'!$C$9+(6-1)*7)))</f>
        <v/>
      </c>
      <c r="H18" s="106">
        <f>IF($A18="","",COUNTIFS('3. Registro ferie'!$A$5:$A$200,$A18,'3. Registro ferie'!$F$5:$F$200,"Approvato",'3. Registro ferie'!$C$5:$C$200,"&lt;="&amp;('1. Impostazioni'!$C$9+(7-1)*7+6),'3. Registro ferie'!$D$5:$D$200,"&gt;="&amp;('1. Impostazioni'!$C$9+(7-1)*7)))</f>
        <v/>
      </c>
      <c r="I18" s="106">
        <f>IF($A18="","",COUNTIFS('3. Registro ferie'!$A$5:$A$200,$A18,'3. Registro ferie'!$F$5:$F$200,"Approvato",'3. Registro ferie'!$C$5:$C$200,"&lt;="&amp;('1. Impostazioni'!$C$9+(8-1)*7+6),'3. Registro ferie'!$D$5:$D$200,"&gt;="&amp;('1. Impostazioni'!$C$9+(8-1)*7)))</f>
        <v/>
      </c>
      <c r="J18" s="106">
        <f>IF($A18="","",COUNTIFS('3. Registro ferie'!$A$5:$A$200,$A18,'3. Registro ferie'!$F$5:$F$200,"Approvato",'3. Registro ferie'!$C$5:$C$200,"&lt;="&amp;('1. Impostazioni'!$C$9+(9-1)*7+6),'3. Registro ferie'!$D$5:$D$200,"&gt;="&amp;('1. Impostazioni'!$C$9+(9-1)*7)))</f>
        <v/>
      </c>
      <c r="K18" s="106">
        <f>IF($A18="","",COUNTIFS('3. Registro ferie'!$A$5:$A$200,$A18,'3. Registro ferie'!$F$5:$F$200,"Approvato",'3. Registro ferie'!$C$5:$C$200,"&lt;="&amp;('1. Impostazioni'!$C$9+(10-1)*7+6),'3. Registro ferie'!$D$5:$D$200,"&gt;="&amp;('1. Impostazioni'!$C$9+(10-1)*7)))</f>
        <v/>
      </c>
      <c r="L18" s="106">
        <f>IF($A18="","",COUNTIFS('3. Registro ferie'!$A$5:$A$200,$A18,'3. Registro ferie'!$F$5:$F$200,"Approvato",'3. Registro ferie'!$C$5:$C$200,"&lt;="&amp;('1. Impostazioni'!$C$9+(11-1)*7+6),'3. Registro ferie'!$D$5:$D$200,"&gt;="&amp;('1. Impostazioni'!$C$9+(11-1)*7)))</f>
        <v/>
      </c>
      <c r="M18" s="106">
        <f>IF($A18="","",COUNTIFS('3. Registro ferie'!$A$5:$A$200,$A18,'3. Registro ferie'!$F$5:$F$200,"Approvato",'3. Registro ferie'!$C$5:$C$200,"&lt;="&amp;('1. Impostazioni'!$C$9+(12-1)*7+6),'3. Registro ferie'!$D$5:$D$200,"&gt;="&amp;('1. Impostazioni'!$C$9+(12-1)*7)))</f>
        <v/>
      </c>
      <c r="N18" s="106">
        <f>IF($A18="","",COUNTIFS('3. Registro ferie'!$A$5:$A$200,$A18,'3. Registro ferie'!$F$5:$F$200,"Approvato",'3. Registro ferie'!$C$5:$C$200,"&lt;="&amp;('1. Impostazioni'!$C$9+(13-1)*7+6),'3. Registro ferie'!$D$5:$D$200,"&gt;="&amp;('1. Impostazioni'!$C$9+(13-1)*7)))</f>
        <v/>
      </c>
      <c r="O18" s="106">
        <f>IF($A18="","",COUNTIFS('3. Registro ferie'!$A$5:$A$200,$A18,'3. Registro ferie'!$F$5:$F$200,"Approvato",'3. Registro ferie'!$C$5:$C$200,"&lt;="&amp;('1. Impostazioni'!$C$9+(14-1)*7+6),'3. Registro ferie'!$D$5:$D$200,"&gt;="&amp;('1. Impostazioni'!$C$9+(14-1)*7)))</f>
        <v/>
      </c>
      <c r="P18" s="106">
        <f>IF($A18="","",COUNTIFS('3. Registro ferie'!$A$5:$A$200,$A18,'3. Registro ferie'!$F$5:$F$200,"Approvato",'3. Registro ferie'!$C$5:$C$200,"&lt;="&amp;('1. Impostazioni'!$C$9+(15-1)*7+6),'3. Registro ferie'!$D$5:$D$200,"&gt;="&amp;('1. Impostazioni'!$C$9+(15-1)*7)))</f>
        <v/>
      </c>
      <c r="Q18" s="106">
        <f>IF($A18="","",COUNTIFS('3. Registro ferie'!$A$5:$A$200,$A18,'3. Registro ferie'!$F$5:$F$200,"Approvato",'3. Registro ferie'!$C$5:$C$200,"&lt;="&amp;('1. Impostazioni'!$C$9+(16-1)*7+6),'3. Registro ferie'!$D$5:$D$200,"&gt;="&amp;('1. Impostazioni'!$C$9+(16-1)*7)))</f>
        <v/>
      </c>
      <c r="R18" s="106">
        <f>IF($A18="","",COUNTIFS('3. Registro ferie'!$A$5:$A$200,$A18,'3. Registro ferie'!$F$5:$F$200,"Approvato",'3. Registro ferie'!$C$5:$C$200,"&lt;="&amp;('1. Impostazioni'!$C$9+(17-1)*7+6),'3. Registro ferie'!$D$5:$D$200,"&gt;="&amp;('1. Impostazioni'!$C$9+(17-1)*7)))</f>
        <v/>
      </c>
      <c r="S18" s="106">
        <f>IF($A18="","",COUNTIFS('3. Registro ferie'!$A$5:$A$200,$A18,'3. Registro ferie'!$F$5:$F$200,"Approvato",'3. Registro ferie'!$C$5:$C$200,"&lt;="&amp;('1. Impostazioni'!$C$9+(18-1)*7+6),'3. Registro ferie'!$D$5:$D$200,"&gt;="&amp;('1. Impostazioni'!$C$9+(18-1)*7)))</f>
        <v/>
      </c>
      <c r="T18" s="106">
        <f>IF($A18="","",COUNTIFS('3. Registro ferie'!$A$5:$A$200,$A18,'3. Registro ferie'!$F$5:$F$200,"Approvato",'3. Registro ferie'!$C$5:$C$200,"&lt;="&amp;('1. Impostazioni'!$C$9+(19-1)*7+6),'3. Registro ferie'!$D$5:$D$200,"&gt;="&amp;('1. Impostazioni'!$C$9+(19-1)*7)))</f>
        <v/>
      </c>
      <c r="U18" s="106">
        <f>IF($A18="","",COUNTIFS('3. Registro ferie'!$A$5:$A$200,$A18,'3. Registro ferie'!$F$5:$F$200,"Approvato",'3. Registro ferie'!$C$5:$C$200,"&lt;="&amp;('1. Impostazioni'!$C$9+(20-1)*7+6),'3. Registro ferie'!$D$5:$D$200,"&gt;="&amp;('1. Impostazioni'!$C$9+(20-1)*7)))</f>
        <v/>
      </c>
      <c r="V18" s="106">
        <f>IF($A18="","",COUNTIFS('3. Registro ferie'!$A$5:$A$200,$A18,'3. Registro ferie'!$F$5:$F$200,"Approvato",'3. Registro ferie'!$C$5:$C$200,"&lt;="&amp;('1. Impostazioni'!$C$9+(21-1)*7+6),'3. Registro ferie'!$D$5:$D$200,"&gt;="&amp;('1. Impostazioni'!$C$9+(21-1)*7)))</f>
        <v/>
      </c>
      <c r="W18" s="106">
        <f>IF($A18="","",COUNTIFS('3. Registro ferie'!$A$5:$A$200,$A18,'3. Registro ferie'!$F$5:$F$200,"Approvato",'3. Registro ferie'!$C$5:$C$200,"&lt;="&amp;('1. Impostazioni'!$C$9+(22-1)*7+6),'3. Registro ferie'!$D$5:$D$200,"&gt;="&amp;('1. Impostazioni'!$C$9+(22-1)*7)))</f>
        <v/>
      </c>
      <c r="X18" s="106">
        <f>IF($A18="","",COUNTIFS('3. Registro ferie'!$A$5:$A$200,$A18,'3. Registro ferie'!$F$5:$F$200,"Approvato",'3. Registro ferie'!$C$5:$C$200,"&lt;="&amp;('1. Impostazioni'!$C$9+(23-1)*7+6),'3. Registro ferie'!$D$5:$D$200,"&gt;="&amp;('1. Impostazioni'!$C$9+(23-1)*7)))</f>
        <v/>
      </c>
      <c r="Y18" s="106">
        <f>IF($A18="","",COUNTIFS('3. Registro ferie'!$A$5:$A$200,$A18,'3. Registro ferie'!$F$5:$F$200,"Approvato",'3. Registro ferie'!$C$5:$C$200,"&lt;="&amp;('1. Impostazioni'!$C$9+(24-1)*7+6),'3. Registro ferie'!$D$5:$D$200,"&gt;="&amp;('1. Impostazioni'!$C$9+(24-1)*7)))</f>
        <v/>
      </c>
      <c r="Z18" s="106">
        <f>IF($A18="","",COUNTIFS('3. Registro ferie'!$A$5:$A$200,$A18,'3. Registro ferie'!$F$5:$F$200,"Approvato",'3. Registro ferie'!$C$5:$C$200,"&lt;="&amp;('1. Impostazioni'!$C$9+(25-1)*7+6),'3. Registro ferie'!$D$5:$D$200,"&gt;="&amp;('1. Impostazioni'!$C$9+(25-1)*7)))</f>
        <v/>
      </c>
      <c r="AA18" s="106">
        <f>IF($A18="","",COUNTIFS('3. Registro ferie'!$A$5:$A$200,$A18,'3. Registro ferie'!$F$5:$F$200,"Approvato",'3. Registro ferie'!$C$5:$C$200,"&lt;="&amp;('1. Impostazioni'!$C$9+(26-1)*7+6),'3. Registro ferie'!$D$5:$D$200,"&gt;="&amp;('1. Impostazioni'!$C$9+(26-1)*7)))</f>
        <v/>
      </c>
      <c r="AB18" s="106">
        <f>IF($A18="","",COUNTIFS('3. Registro ferie'!$A$5:$A$200,$A18,'3. Registro ferie'!$F$5:$F$200,"Approvato",'3. Registro ferie'!$C$5:$C$200,"&lt;="&amp;('1. Impostazioni'!$C$9+(27-1)*7+6),'3. Registro ferie'!$D$5:$D$200,"&gt;="&amp;('1. Impostazioni'!$C$9+(27-1)*7)))</f>
        <v/>
      </c>
      <c r="AC18" s="106">
        <f>IF($A18="","",COUNTIFS('3. Registro ferie'!$A$5:$A$200,$A18,'3. Registro ferie'!$F$5:$F$200,"Approvato",'3. Registro ferie'!$C$5:$C$200,"&lt;="&amp;('1. Impostazioni'!$C$9+(28-1)*7+6),'3. Registro ferie'!$D$5:$D$200,"&gt;="&amp;('1. Impostazioni'!$C$9+(28-1)*7)))</f>
        <v/>
      </c>
      <c r="AD18" s="106">
        <f>IF($A18="","",COUNTIFS('3. Registro ferie'!$A$5:$A$200,$A18,'3. Registro ferie'!$F$5:$F$200,"Approvato",'3. Registro ferie'!$C$5:$C$200,"&lt;="&amp;('1. Impostazioni'!$C$9+(29-1)*7+6),'3. Registro ferie'!$D$5:$D$200,"&gt;="&amp;('1. Impostazioni'!$C$9+(29-1)*7)))</f>
        <v/>
      </c>
      <c r="AE18" s="106">
        <f>IF($A18="","",COUNTIFS('3. Registro ferie'!$A$5:$A$200,$A18,'3. Registro ferie'!$F$5:$F$200,"Approvato",'3. Registro ferie'!$C$5:$C$200,"&lt;="&amp;('1. Impostazioni'!$C$9+(30-1)*7+6),'3. Registro ferie'!$D$5:$D$200,"&gt;="&amp;('1. Impostazioni'!$C$9+(30-1)*7)))</f>
        <v/>
      </c>
      <c r="AF18" s="106">
        <f>IF($A18="","",COUNTIFS('3. Registro ferie'!$A$5:$A$200,$A18,'3. Registro ferie'!$F$5:$F$200,"Approvato",'3. Registro ferie'!$C$5:$C$200,"&lt;="&amp;('1. Impostazioni'!$C$9+(31-1)*7+6),'3. Registro ferie'!$D$5:$D$200,"&gt;="&amp;('1. Impostazioni'!$C$9+(31-1)*7)))</f>
        <v/>
      </c>
      <c r="AG18" s="106">
        <f>IF($A18="","",COUNTIFS('3. Registro ferie'!$A$5:$A$200,$A18,'3. Registro ferie'!$F$5:$F$200,"Approvato",'3. Registro ferie'!$C$5:$C$200,"&lt;="&amp;('1. Impostazioni'!$C$9+(32-1)*7+6),'3. Registro ferie'!$D$5:$D$200,"&gt;="&amp;('1. Impostazioni'!$C$9+(32-1)*7)))</f>
        <v/>
      </c>
      <c r="AH18" s="106">
        <f>IF($A18="","",COUNTIFS('3. Registro ferie'!$A$5:$A$200,$A18,'3. Registro ferie'!$F$5:$F$200,"Approvato",'3. Registro ferie'!$C$5:$C$200,"&lt;="&amp;('1. Impostazioni'!$C$9+(33-1)*7+6),'3. Registro ferie'!$D$5:$D$200,"&gt;="&amp;('1. Impostazioni'!$C$9+(33-1)*7)))</f>
        <v/>
      </c>
      <c r="AI18" s="106">
        <f>IF($A18="","",COUNTIFS('3. Registro ferie'!$A$5:$A$200,$A18,'3. Registro ferie'!$F$5:$F$200,"Approvato",'3. Registro ferie'!$C$5:$C$200,"&lt;="&amp;('1. Impostazioni'!$C$9+(34-1)*7+6),'3. Registro ferie'!$D$5:$D$200,"&gt;="&amp;('1. Impostazioni'!$C$9+(34-1)*7)))</f>
        <v/>
      </c>
      <c r="AJ18" s="106">
        <f>IF($A18="","",COUNTIFS('3. Registro ferie'!$A$5:$A$200,$A18,'3. Registro ferie'!$F$5:$F$200,"Approvato",'3. Registro ferie'!$C$5:$C$200,"&lt;="&amp;('1. Impostazioni'!$C$9+(35-1)*7+6),'3. Registro ferie'!$D$5:$D$200,"&gt;="&amp;('1. Impostazioni'!$C$9+(35-1)*7)))</f>
        <v/>
      </c>
      <c r="AK18" s="106">
        <f>IF($A18="","",COUNTIFS('3. Registro ferie'!$A$5:$A$200,$A18,'3. Registro ferie'!$F$5:$F$200,"Approvato",'3. Registro ferie'!$C$5:$C$200,"&lt;="&amp;('1. Impostazioni'!$C$9+(36-1)*7+6),'3. Registro ferie'!$D$5:$D$200,"&gt;="&amp;('1. Impostazioni'!$C$9+(36-1)*7)))</f>
        <v/>
      </c>
      <c r="AL18" s="106">
        <f>IF($A18="","",COUNTIFS('3. Registro ferie'!$A$5:$A$200,$A18,'3. Registro ferie'!$F$5:$F$200,"Approvato",'3. Registro ferie'!$C$5:$C$200,"&lt;="&amp;('1. Impostazioni'!$C$9+(37-1)*7+6),'3. Registro ferie'!$D$5:$D$200,"&gt;="&amp;('1. Impostazioni'!$C$9+(37-1)*7)))</f>
        <v/>
      </c>
      <c r="AM18" s="106">
        <f>IF($A18="","",COUNTIFS('3. Registro ferie'!$A$5:$A$200,$A18,'3. Registro ferie'!$F$5:$F$200,"Approvato",'3. Registro ferie'!$C$5:$C$200,"&lt;="&amp;('1. Impostazioni'!$C$9+(38-1)*7+6),'3. Registro ferie'!$D$5:$D$200,"&gt;="&amp;('1. Impostazioni'!$C$9+(38-1)*7)))</f>
        <v/>
      </c>
      <c r="AN18" s="106">
        <f>IF($A18="","",COUNTIFS('3. Registro ferie'!$A$5:$A$200,$A18,'3. Registro ferie'!$F$5:$F$200,"Approvato",'3. Registro ferie'!$C$5:$C$200,"&lt;="&amp;('1. Impostazioni'!$C$9+(39-1)*7+6),'3. Registro ferie'!$D$5:$D$200,"&gt;="&amp;('1. Impostazioni'!$C$9+(39-1)*7)))</f>
        <v/>
      </c>
      <c r="AO18" s="106">
        <f>IF($A18="","",COUNTIFS('3. Registro ferie'!$A$5:$A$200,$A18,'3. Registro ferie'!$F$5:$F$200,"Approvato",'3. Registro ferie'!$C$5:$C$200,"&lt;="&amp;('1. Impostazioni'!$C$9+(40-1)*7+6),'3. Registro ferie'!$D$5:$D$200,"&gt;="&amp;('1. Impostazioni'!$C$9+(40-1)*7)))</f>
        <v/>
      </c>
      <c r="AP18" s="106">
        <f>IF($A18="","",COUNTIFS('3. Registro ferie'!$A$5:$A$200,$A18,'3. Registro ferie'!$F$5:$F$200,"Approvato",'3. Registro ferie'!$C$5:$C$200,"&lt;="&amp;('1. Impostazioni'!$C$9+(41-1)*7+6),'3. Registro ferie'!$D$5:$D$200,"&gt;="&amp;('1. Impostazioni'!$C$9+(41-1)*7)))</f>
        <v/>
      </c>
      <c r="AQ18" s="106">
        <f>IF($A18="","",COUNTIFS('3. Registro ferie'!$A$5:$A$200,$A18,'3. Registro ferie'!$F$5:$F$200,"Approvato",'3. Registro ferie'!$C$5:$C$200,"&lt;="&amp;('1. Impostazioni'!$C$9+(42-1)*7+6),'3. Registro ferie'!$D$5:$D$200,"&gt;="&amp;('1. Impostazioni'!$C$9+(42-1)*7)))</f>
        <v/>
      </c>
      <c r="AR18" s="106">
        <f>IF($A18="","",COUNTIFS('3. Registro ferie'!$A$5:$A$200,$A18,'3. Registro ferie'!$F$5:$F$200,"Approvato",'3. Registro ferie'!$C$5:$C$200,"&lt;="&amp;('1. Impostazioni'!$C$9+(43-1)*7+6),'3. Registro ferie'!$D$5:$D$200,"&gt;="&amp;('1. Impostazioni'!$C$9+(43-1)*7)))</f>
        <v/>
      </c>
      <c r="AS18" s="106">
        <f>IF($A18="","",COUNTIFS('3. Registro ferie'!$A$5:$A$200,$A18,'3. Registro ferie'!$F$5:$F$200,"Approvato",'3. Registro ferie'!$C$5:$C$200,"&lt;="&amp;('1. Impostazioni'!$C$9+(44-1)*7+6),'3. Registro ferie'!$D$5:$D$200,"&gt;="&amp;('1. Impostazioni'!$C$9+(44-1)*7)))</f>
        <v/>
      </c>
      <c r="AT18" s="106">
        <f>IF($A18="","",COUNTIFS('3. Registro ferie'!$A$5:$A$200,$A18,'3. Registro ferie'!$F$5:$F$200,"Approvato",'3. Registro ferie'!$C$5:$C$200,"&lt;="&amp;('1. Impostazioni'!$C$9+(45-1)*7+6),'3. Registro ferie'!$D$5:$D$200,"&gt;="&amp;('1. Impostazioni'!$C$9+(45-1)*7)))</f>
        <v/>
      </c>
      <c r="AU18" s="106">
        <f>IF($A18="","",COUNTIFS('3. Registro ferie'!$A$5:$A$200,$A18,'3. Registro ferie'!$F$5:$F$200,"Approvato",'3. Registro ferie'!$C$5:$C$200,"&lt;="&amp;('1. Impostazioni'!$C$9+(46-1)*7+6),'3. Registro ferie'!$D$5:$D$200,"&gt;="&amp;('1. Impostazioni'!$C$9+(46-1)*7)))</f>
        <v/>
      </c>
      <c r="AV18" s="106">
        <f>IF($A18="","",COUNTIFS('3. Registro ferie'!$A$5:$A$200,$A18,'3. Registro ferie'!$F$5:$F$200,"Approvato",'3. Registro ferie'!$C$5:$C$200,"&lt;="&amp;('1. Impostazioni'!$C$9+(47-1)*7+6),'3. Registro ferie'!$D$5:$D$200,"&gt;="&amp;('1. Impostazioni'!$C$9+(47-1)*7)))</f>
        <v/>
      </c>
      <c r="AW18" s="106">
        <f>IF($A18="","",COUNTIFS('3. Registro ferie'!$A$5:$A$200,$A18,'3. Registro ferie'!$F$5:$F$200,"Approvato",'3. Registro ferie'!$C$5:$C$200,"&lt;="&amp;('1. Impostazioni'!$C$9+(48-1)*7+6),'3. Registro ferie'!$D$5:$D$200,"&gt;="&amp;('1. Impostazioni'!$C$9+(48-1)*7)))</f>
        <v/>
      </c>
      <c r="AX18" s="106">
        <f>IF($A18="","",COUNTIFS('3. Registro ferie'!$A$5:$A$200,$A18,'3. Registro ferie'!$F$5:$F$200,"Approvato",'3. Registro ferie'!$C$5:$C$200,"&lt;="&amp;('1. Impostazioni'!$C$9+(49-1)*7+6),'3. Registro ferie'!$D$5:$D$200,"&gt;="&amp;('1. Impostazioni'!$C$9+(49-1)*7)))</f>
        <v/>
      </c>
      <c r="AY18" s="106">
        <f>IF($A18="","",COUNTIFS('3. Registro ferie'!$A$5:$A$200,$A18,'3. Registro ferie'!$F$5:$F$200,"Approvato",'3. Registro ferie'!$C$5:$C$200,"&lt;="&amp;('1. Impostazioni'!$C$9+(50-1)*7+6),'3. Registro ferie'!$D$5:$D$200,"&gt;="&amp;('1. Impostazioni'!$C$9+(50-1)*7)))</f>
        <v/>
      </c>
      <c r="AZ18" s="106">
        <f>IF($A18="","",COUNTIFS('3. Registro ferie'!$A$5:$A$200,$A18,'3. Registro ferie'!$F$5:$F$200,"Approvato",'3. Registro ferie'!$C$5:$C$200,"&lt;="&amp;('1. Impostazioni'!$C$9+(51-1)*7+6),'3. Registro ferie'!$D$5:$D$200,"&gt;="&amp;('1. Impostazioni'!$C$9+(51-1)*7)))</f>
        <v/>
      </c>
      <c r="BA18" s="106">
        <f>IF($A18="","",COUNTIFS('3. Registro ferie'!$A$5:$A$200,$A18,'3. Registro ferie'!$F$5:$F$200,"Approvato",'3. Registro ferie'!$C$5:$C$200,"&lt;="&amp;('1. Impostazioni'!$C$9+(52-1)*7+6),'3. Registro ferie'!$D$5:$D$200,"&gt;="&amp;('1. Impostazioni'!$C$9+(52-1)*7)))</f>
        <v/>
      </c>
    </row>
    <row r="19" ht="18" customHeight="1" s="55">
      <c r="A19" s="105">
        <f>IF('2. Dipendenti'!A19="","",'2. Dipendenti'!A19)</f>
        <v/>
      </c>
      <c r="B19" s="106">
        <f>IF($A19="","",COUNTIFS('3. Registro ferie'!$A$5:$A$200,$A19,'3. Registro ferie'!$F$5:$F$200,"Approvato",'3. Registro ferie'!$C$5:$C$200,"&lt;="&amp;('1. Impostazioni'!$C$9+(1-1)*7+6),'3. Registro ferie'!$D$5:$D$200,"&gt;="&amp;('1. Impostazioni'!$C$9+(1-1)*7)))</f>
        <v/>
      </c>
      <c r="C19" s="106">
        <f>IF($A19="","",COUNTIFS('3. Registro ferie'!$A$5:$A$200,$A19,'3. Registro ferie'!$F$5:$F$200,"Approvato",'3. Registro ferie'!$C$5:$C$200,"&lt;="&amp;('1. Impostazioni'!$C$9+(2-1)*7+6),'3. Registro ferie'!$D$5:$D$200,"&gt;="&amp;('1. Impostazioni'!$C$9+(2-1)*7)))</f>
        <v/>
      </c>
      <c r="D19" s="106">
        <f>IF($A19="","",COUNTIFS('3. Registro ferie'!$A$5:$A$200,$A19,'3. Registro ferie'!$F$5:$F$200,"Approvato",'3. Registro ferie'!$C$5:$C$200,"&lt;="&amp;('1. Impostazioni'!$C$9+(3-1)*7+6),'3. Registro ferie'!$D$5:$D$200,"&gt;="&amp;('1. Impostazioni'!$C$9+(3-1)*7)))</f>
        <v/>
      </c>
      <c r="E19" s="106">
        <f>IF($A19="","",COUNTIFS('3. Registro ferie'!$A$5:$A$200,$A19,'3. Registro ferie'!$F$5:$F$200,"Approvato",'3. Registro ferie'!$C$5:$C$200,"&lt;="&amp;('1. Impostazioni'!$C$9+(4-1)*7+6),'3. Registro ferie'!$D$5:$D$200,"&gt;="&amp;('1. Impostazioni'!$C$9+(4-1)*7)))</f>
        <v/>
      </c>
      <c r="F19" s="106">
        <f>IF($A19="","",COUNTIFS('3. Registro ferie'!$A$5:$A$200,$A19,'3. Registro ferie'!$F$5:$F$200,"Approvato",'3. Registro ferie'!$C$5:$C$200,"&lt;="&amp;('1. Impostazioni'!$C$9+(5-1)*7+6),'3. Registro ferie'!$D$5:$D$200,"&gt;="&amp;('1. Impostazioni'!$C$9+(5-1)*7)))</f>
        <v/>
      </c>
      <c r="G19" s="106">
        <f>IF($A19="","",COUNTIFS('3. Registro ferie'!$A$5:$A$200,$A19,'3. Registro ferie'!$F$5:$F$200,"Approvato",'3. Registro ferie'!$C$5:$C$200,"&lt;="&amp;('1. Impostazioni'!$C$9+(6-1)*7+6),'3. Registro ferie'!$D$5:$D$200,"&gt;="&amp;('1. Impostazioni'!$C$9+(6-1)*7)))</f>
        <v/>
      </c>
      <c r="H19" s="106">
        <f>IF($A19="","",COUNTIFS('3. Registro ferie'!$A$5:$A$200,$A19,'3. Registro ferie'!$F$5:$F$200,"Approvato",'3. Registro ferie'!$C$5:$C$200,"&lt;="&amp;('1. Impostazioni'!$C$9+(7-1)*7+6),'3. Registro ferie'!$D$5:$D$200,"&gt;="&amp;('1. Impostazioni'!$C$9+(7-1)*7)))</f>
        <v/>
      </c>
      <c r="I19" s="106">
        <f>IF($A19="","",COUNTIFS('3. Registro ferie'!$A$5:$A$200,$A19,'3. Registro ferie'!$F$5:$F$200,"Approvato",'3. Registro ferie'!$C$5:$C$200,"&lt;="&amp;('1. Impostazioni'!$C$9+(8-1)*7+6),'3. Registro ferie'!$D$5:$D$200,"&gt;="&amp;('1. Impostazioni'!$C$9+(8-1)*7)))</f>
        <v/>
      </c>
      <c r="J19" s="106">
        <f>IF($A19="","",COUNTIFS('3. Registro ferie'!$A$5:$A$200,$A19,'3. Registro ferie'!$F$5:$F$200,"Approvato",'3. Registro ferie'!$C$5:$C$200,"&lt;="&amp;('1. Impostazioni'!$C$9+(9-1)*7+6),'3. Registro ferie'!$D$5:$D$200,"&gt;="&amp;('1. Impostazioni'!$C$9+(9-1)*7)))</f>
        <v/>
      </c>
      <c r="K19" s="106">
        <f>IF($A19="","",COUNTIFS('3. Registro ferie'!$A$5:$A$200,$A19,'3. Registro ferie'!$F$5:$F$200,"Approvato",'3. Registro ferie'!$C$5:$C$200,"&lt;="&amp;('1. Impostazioni'!$C$9+(10-1)*7+6),'3. Registro ferie'!$D$5:$D$200,"&gt;="&amp;('1. Impostazioni'!$C$9+(10-1)*7)))</f>
        <v/>
      </c>
      <c r="L19" s="106">
        <f>IF($A19="","",COUNTIFS('3. Registro ferie'!$A$5:$A$200,$A19,'3. Registro ferie'!$F$5:$F$200,"Approvato",'3. Registro ferie'!$C$5:$C$200,"&lt;="&amp;('1. Impostazioni'!$C$9+(11-1)*7+6),'3. Registro ferie'!$D$5:$D$200,"&gt;="&amp;('1. Impostazioni'!$C$9+(11-1)*7)))</f>
        <v/>
      </c>
      <c r="M19" s="106">
        <f>IF($A19="","",COUNTIFS('3. Registro ferie'!$A$5:$A$200,$A19,'3. Registro ferie'!$F$5:$F$200,"Approvato",'3. Registro ferie'!$C$5:$C$200,"&lt;="&amp;('1. Impostazioni'!$C$9+(12-1)*7+6),'3. Registro ferie'!$D$5:$D$200,"&gt;="&amp;('1. Impostazioni'!$C$9+(12-1)*7)))</f>
        <v/>
      </c>
      <c r="N19" s="106">
        <f>IF($A19="","",COUNTIFS('3. Registro ferie'!$A$5:$A$200,$A19,'3. Registro ferie'!$F$5:$F$200,"Approvato",'3. Registro ferie'!$C$5:$C$200,"&lt;="&amp;('1. Impostazioni'!$C$9+(13-1)*7+6),'3. Registro ferie'!$D$5:$D$200,"&gt;="&amp;('1. Impostazioni'!$C$9+(13-1)*7)))</f>
        <v/>
      </c>
      <c r="O19" s="106">
        <f>IF($A19="","",COUNTIFS('3. Registro ferie'!$A$5:$A$200,$A19,'3. Registro ferie'!$F$5:$F$200,"Approvato",'3. Registro ferie'!$C$5:$C$200,"&lt;="&amp;('1. Impostazioni'!$C$9+(14-1)*7+6),'3. Registro ferie'!$D$5:$D$200,"&gt;="&amp;('1. Impostazioni'!$C$9+(14-1)*7)))</f>
        <v/>
      </c>
      <c r="P19" s="106">
        <f>IF($A19="","",COUNTIFS('3. Registro ferie'!$A$5:$A$200,$A19,'3. Registro ferie'!$F$5:$F$200,"Approvato",'3. Registro ferie'!$C$5:$C$200,"&lt;="&amp;('1. Impostazioni'!$C$9+(15-1)*7+6),'3. Registro ferie'!$D$5:$D$200,"&gt;="&amp;('1. Impostazioni'!$C$9+(15-1)*7)))</f>
        <v/>
      </c>
      <c r="Q19" s="106">
        <f>IF($A19="","",COUNTIFS('3. Registro ferie'!$A$5:$A$200,$A19,'3. Registro ferie'!$F$5:$F$200,"Approvato",'3. Registro ferie'!$C$5:$C$200,"&lt;="&amp;('1. Impostazioni'!$C$9+(16-1)*7+6),'3. Registro ferie'!$D$5:$D$200,"&gt;="&amp;('1. Impostazioni'!$C$9+(16-1)*7)))</f>
        <v/>
      </c>
      <c r="R19" s="106">
        <f>IF($A19="","",COUNTIFS('3. Registro ferie'!$A$5:$A$200,$A19,'3. Registro ferie'!$F$5:$F$200,"Approvato",'3. Registro ferie'!$C$5:$C$200,"&lt;="&amp;('1. Impostazioni'!$C$9+(17-1)*7+6),'3. Registro ferie'!$D$5:$D$200,"&gt;="&amp;('1. Impostazioni'!$C$9+(17-1)*7)))</f>
        <v/>
      </c>
      <c r="S19" s="106">
        <f>IF($A19="","",COUNTIFS('3. Registro ferie'!$A$5:$A$200,$A19,'3. Registro ferie'!$F$5:$F$200,"Approvato",'3. Registro ferie'!$C$5:$C$200,"&lt;="&amp;('1. Impostazioni'!$C$9+(18-1)*7+6),'3. Registro ferie'!$D$5:$D$200,"&gt;="&amp;('1. Impostazioni'!$C$9+(18-1)*7)))</f>
        <v/>
      </c>
      <c r="T19" s="106">
        <f>IF($A19="","",COUNTIFS('3. Registro ferie'!$A$5:$A$200,$A19,'3. Registro ferie'!$F$5:$F$200,"Approvato",'3. Registro ferie'!$C$5:$C$200,"&lt;="&amp;('1. Impostazioni'!$C$9+(19-1)*7+6),'3. Registro ferie'!$D$5:$D$200,"&gt;="&amp;('1. Impostazioni'!$C$9+(19-1)*7)))</f>
        <v/>
      </c>
      <c r="U19" s="106">
        <f>IF($A19="","",COUNTIFS('3. Registro ferie'!$A$5:$A$200,$A19,'3. Registro ferie'!$F$5:$F$200,"Approvato",'3. Registro ferie'!$C$5:$C$200,"&lt;="&amp;('1. Impostazioni'!$C$9+(20-1)*7+6),'3. Registro ferie'!$D$5:$D$200,"&gt;="&amp;('1. Impostazioni'!$C$9+(20-1)*7)))</f>
        <v/>
      </c>
      <c r="V19" s="106">
        <f>IF($A19="","",COUNTIFS('3. Registro ferie'!$A$5:$A$200,$A19,'3. Registro ferie'!$F$5:$F$200,"Approvato",'3. Registro ferie'!$C$5:$C$200,"&lt;="&amp;('1. Impostazioni'!$C$9+(21-1)*7+6),'3. Registro ferie'!$D$5:$D$200,"&gt;="&amp;('1. Impostazioni'!$C$9+(21-1)*7)))</f>
        <v/>
      </c>
      <c r="W19" s="106">
        <f>IF($A19="","",COUNTIFS('3. Registro ferie'!$A$5:$A$200,$A19,'3. Registro ferie'!$F$5:$F$200,"Approvato",'3. Registro ferie'!$C$5:$C$200,"&lt;="&amp;('1. Impostazioni'!$C$9+(22-1)*7+6),'3. Registro ferie'!$D$5:$D$200,"&gt;="&amp;('1. Impostazioni'!$C$9+(22-1)*7)))</f>
        <v/>
      </c>
      <c r="X19" s="106">
        <f>IF($A19="","",COUNTIFS('3. Registro ferie'!$A$5:$A$200,$A19,'3. Registro ferie'!$F$5:$F$200,"Approvato",'3. Registro ferie'!$C$5:$C$200,"&lt;="&amp;('1. Impostazioni'!$C$9+(23-1)*7+6),'3. Registro ferie'!$D$5:$D$200,"&gt;="&amp;('1. Impostazioni'!$C$9+(23-1)*7)))</f>
        <v/>
      </c>
      <c r="Y19" s="106">
        <f>IF($A19="","",COUNTIFS('3. Registro ferie'!$A$5:$A$200,$A19,'3. Registro ferie'!$F$5:$F$200,"Approvato",'3. Registro ferie'!$C$5:$C$200,"&lt;="&amp;('1. Impostazioni'!$C$9+(24-1)*7+6),'3. Registro ferie'!$D$5:$D$200,"&gt;="&amp;('1. Impostazioni'!$C$9+(24-1)*7)))</f>
        <v/>
      </c>
      <c r="Z19" s="106">
        <f>IF($A19="","",COUNTIFS('3. Registro ferie'!$A$5:$A$200,$A19,'3. Registro ferie'!$F$5:$F$200,"Approvato",'3. Registro ferie'!$C$5:$C$200,"&lt;="&amp;('1. Impostazioni'!$C$9+(25-1)*7+6),'3. Registro ferie'!$D$5:$D$200,"&gt;="&amp;('1. Impostazioni'!$C$9+(25-1)*7)))</f>
        <v/>
      </c>
      <c r="AA19" s="106">
        <f>IF($A19="","",COUNTIFS('3. Registro ferie'!$A$5:$A$200,$A19,'3. Registro ferie'!$F$5:$F$200,"Approvato",'3. Registro ferie'!$C$5:$C$200,"&lt;="&amp;('1. Impostazioni'!$C$9+(26-1)*7+6),'3. Registro ferie'!$D$5:$D$200,"&gt;="&amp;('1. Impostazioni'!$C$9+(26-1)*7)))</f>
        <v/>
      </c>
      <c r="AB19" s="106">
        <f>IF($A19="","",COUNTIFS('3. Registro ferie'!$A$5:$A$200,$A19,'3. Registro ferie'!$F$5:$F$200,"Approvato",'3. Registro ferie'!$C$5:$C$200,"&lt;="&amp;('1. Impostazioni'!$C$9+(27-1)*7+6),'3. Registro ferie'!$D$5:$D$200,"&gt;="&amp;('1. Impostazioni'!$C$9+(27-1)*7)))</f>
        <v/>
      </c>
      <c r="AC19" s="106">
        <f>IF($A19="","",COUNTIFS('3. Registro ferie'!$A$5:$A$200,$A19,'3. Registro ferie'!$F$5:$F$200,"Approvato",'3. Registro ferie'!$C$5:$C$200,"&lt;="&amp;('1. Impostazioni'!$C$9+(28-1)*7+6),'3. Registro ferie'!$D$5:$D$200,"&gt;="&amp;('1. Impostazioni'!$C$9+(28-1)*7)))</f>
        <v/>
      </c>
      <c r="AD19" s="106">
        <f>IF($A19="","",COUNTIFS('3. Registro ferie'!$A$5:$A$200,$A19,'3. Registro ferie'!$F$5:$F$200,"Approvato",'3. Registro ferie'!$C$5:$C$200,"&lt;="&amp;('1. Impostazioni'!$C$9+(29-1)*7+6),'3. Registro ferie'!$D$5:$D$200,"&gt;="&amp;('1. Impostazioni'!$C$9+(29-1)*7)))</f>
        <v/>
      </c>
      <c r="AE19" s="106">
        <f>IF($A19="","",COUNTIFS('3. Registro ferie'!$A$5:$A$200,$A19,'3. Registro ferie'!$F$5:$F$200,"Approvato",'3. Registro ferie'!$C$5:$C$200,"&lt;="&amp;('1. Impostazioni'!$C$9+(30-1)*7+6),'3. Registro ferie'!$D$5:$D$200,"&gt;="&amp;('1. Impostazioni'!$C$9+(30-1)*7)))</f>
        <v/>
      </c>
      <c r="AF19" s="106">
        <f>IF($A19="","",COUNTIFS('3. Registro ferie'!$A$5:$A$200,$A19,'3. Registro ferie'!$F$5:$F$200,"Approvato",'3. Registro ferie'!$C$5:$C$200,"&lt;="&amp;('1. Impostazioni'!$C$9+(31-1)*7+6),'3. Registro ferie'!$D$5:$D$200,"&gt;="&amp;('1. Impostazioni'!$C$9+(31-1)*7)))</f>
        <v/>
      </c>
      <c r="AG19" s="106">
        <f>IF($A19="","",COUNTIFS('3. Registro ferie'!$A$5:$A$200,$A19,'3. Registro ferie'!$F$5:$F$200,"Approvato",'3. Registro ferie'!$C$5:$C$200,"&lt;="&amp;('1. Impostazioni'!$C$9+(32-1)*7+6),'3. Registro ferie'!$D$5:$D$200,"&gt;="&amp;('1. Impostazioni'!$C$9+(32-1)*7)))</f>
        <v/>
      </c>
      <c r="AH19" s="106">
        <f>IF($A19="","",COUNTIFS('3. Registro ferie'!$A$5:$A$200,$A19,'3. Registro ferie'!$F$5:$F$200,"Approvato",'3. Registro ferie'!$C$5:$C$200,"&lt;="&amp;('1. Impostazioni'!$C$9+(33-1)*7+6),'3. Registro ferie'!$D$5:$D$200,"&gt;="&amp;('1. Impostazioni'!$C$9+(33-1)*7)))</f>
        <v/>
      </c>
      <c r="AI19" s="106">
        <f>IF($A19="","",COUNTIFS('3. Registro ferie'!$A$5:$A$200,$A19,'3. Registro ferie'!$F$5:$F$200,"Approvato",'3. Registro ferie'!$C$5:$C$200,"&lt;="&amp;('1. Impostazioni'!$C$9+(34-1)*7+6),'3. Registro ferie'!$D$5:$D$200,"&gt;="&amp;('1. Impostazioni'!$C$9+(34-1)*7)))</f>
        <v/>
      </c>
      <c r="AJ19" s="106">
        <f>IF($A19="","",COUNTIFS('3. Registro ferie'!$A$5:$A$200,$A19,'3. Registro ferie'!$F$5:$F$200,"Approvato",'3. Registro ferie'!$C$5:$C$200,"&lt;="&amp;('1. Impostazioni'!$C$9+(35-1)*7+6),'3. Registro ferie'!$D$5:$D$200,"&gt;="&amp;('1. Impostazioni'!$C$9+(35-1)*7)))</f>
        <v/>
      </c>
      <c r="AK19" s="106">
        <f>IF($A19="","",COUNTIFS('3. Registro ferie'!$A$5:$A$200,$A19,'3. Registro ferie'!$F$5:$F$200,"Approvato",'3. Registro ferie'!$C$5:$C$200,"&lt;="&amp;('1. Impostazioni'!$C$9+(36-1)*7+6),'3. Registro ferie'!$D$5:$D$200,"&gt;="&amp;('1. Impostazioni'!$C$9+(36-1)*7)))</f>
        <v/>
      </c>
      <c r="AL19" s="106">
        <f>IF($A19="","",COUNTIFS('3. Registro ferie'!$A$5:$A$200,$A19,'3. Registro ferie'!$F$5:$F$200,"Approvato",'3. Registro ferie'!$C$5:$C$200,"&lt;="&amp;('1. Impostazioni'!$C$9+(37-1)*7+6),'3. Registro ferie'!$D$5:$D$200,"&gt;="&amp;('1. Impostazioni'!$C$9+(37-1)*7)))</f>
        <v/>
      </c>
      <c r="AM19" s="106">
        <f>IF($A19="","",COUNTIFS('3. Registro ferie'!$A$5:$A$200,$A19,'3. Registro ferie'!$F$5:$F$200,"Approvato",'3. Registro ferie'!$C$5:$C$200,"&lt;="&amp;('1. Impostazioni'!$C$9+(38-1)*7+6),'3. Registro ferie'!$D$5:$D$200,"&gt;="&amp;('1. Impostazioni'!$C$9+(38-1)*7)))</f>
        <v/>
      </c>
      <c r="AN19" s="106">
        <f>IF($A19="","",COUNTIFS('3. Registro ferie'!$A$5:$A$200,$A19,'3. Registro ferie'!$F$5:$F$200,"Approvato",'3. Registro ferie'!$C$5:$C$200,"&lt;="&amp;('1. Impostazioni'!$C$9+(39-1)*7+6),'3. Registro ferie'!$D$5:$D$200,"&gt;="&amp;('1. Impostazioni'!$C$9+(39-1)*7)))</f>
        <v/>
      </c>
      <c r="AO19" s="106">
        <f>IF($A19="","",COUNTIFS('3. Registro ferie'!$A$5:$A$200,$A19,'3. Registro ferie'!$F$5:$F$200,"Approvato",'3. Registro ferie'!$C$5:$C$200,"&lt;="&amp;('1. Impostazioni'!$C$9+(40-1)*7+6),'3. Registro ferie'!$D$5:$D$200,"&gt;="&amp;('1. Impostazioni'!$C$9+(40-1)*7)))</f>
        <v/>
      </c>
      <c r="AP19" s="106">
        <f>IF($A19="","",COUNTIFS('3. Registro ferie'!$A$5:$A$200,$A19,'3. Registro ferie'!$F$5:$F$200,"Approvato",'3. Registro ferie'!$C$5:$C$200,"&lt;="&amp;('1. Impostazioni'!$C$9+(41-1)*7+6),'3. Registro ferie'!$D$5:$D$200,"&gt;="&amp;('1. Impostazioni'!$C$9+(41-1)*7)))</f>
        <v/>
      </c>
      <c r="AQ19" s="106">
        <f>IF($A19="","",COUNTIFS('3. Registro ferie'!$A$5:$A$200,$A19,'3. Registro ferie'!$F$5:$F$200,"Approvato",'3. Registro ferie'!$C$5:$C$200,"&lt;="&amp;('1. Impostazioni'!$C$9+(42-1)*7+6),'3. Registro ferie'!$D$5:$D$200,"&gt;="&amp;('1. Impostazioni'!$C$9+(42-1)*7)))</f>
        <v/>
      </c>
      <c r="AR19" s="106">
        <f>IF($A19="","",COUNTIFS('3. Registro ferie'!$A$5:$A$200,$A19,'3. Registro ferie'!$F$5:$F$200,"Approvato",'3. Registro ferie'!$C$5:$C$200,"&lt;="&amp;('1. Impostazioni'!$C$9+(43-1)*7+6),'3. Registro ferie'!$D$5:$D$200,"&gt;="&amp;('1. Impostazioni'!$C$9+(43-1)*7)))</f>
        <v/>
      </c>
      <c r="AS19" s="106">
        <f>IF($A19="","",COUNTIFS('3. Registro ferie'!$A$5:$A$200,$A19,'3. Registro ferie'!$F$5:$F$200,"Approvato",'3. Registro ferie'!$C$5:$C$200,"&lt;="&amp;('1. Impostazioni'!$C$9+(44-1)*7+6),'3. Registro ferie'!$D$5:$D$200,"&gt;="&amp;('1. Impostazioni'!$C$9+(44-1)*7)))</f>
        <v/>
      </c>
      <c r="AT19" s="106">
        <f>IF($A19="","",COUNTIFS('3. Registro ferie'!$A$5:$A$200,$A19,'3. Registro ferie'!$F$5:$F$200,"Approvato",'3. Registro ferie'!$C$5:$C$200,"&lt;="&amp;('1. Impostazioni'!$C$9+(45-1)*7+6),'3. Registro ferie'!$D$5:$D$200,"&gt;="&amp;('1. Impostazioni'!$C$9+(45-1)*7)))</f>
        <v/>
      </c>
      <c r="AU19" s="106">
        <f>IF($A19="","",COUNTIFS('3. Registro ferie'!$A$5:$A$200,$A19,'3. Registro ferie'!$F$5:$F$200,"Approvato",'3. Registro ferie'!$C$5:$C$200,"&lt;="&amp;('1. Impostazioni'!$C$9+(46-1)*7+6),'3. Registro ferie'!$D$5:$D$200,"&gt;="&amp;('1. Impostazioni'!$C$9+(46-1)*7)))</f>
        <v/>
      </c>
      <c r="AV19" s="106">
        <f>IF($A19="","",COUNTIFS('3. Registro ferie'!$A$5:$A$200,$A19,'3. Registro ferie'!$F$5:$F$200,"Approvato",'3. Registro ferie'!$C$5:$C$200,"&lt;="&amp;('1. Impostazioni'!$C$9+(47-1)*7+6),'3. Registro ferie'!$D$5:$D$200,"&gt;="&amp;('1. Impostazioni'!$C$9+(47-1)*7)))</f>
        <v/>
      </c>
      <c r="AW19" s="106">
        <f>IF($A19="","",COUNTIFS('3. Registro ferie'!$A$5:$A$200,$A19,'3. Registro ferie'!$F$5:$F$200,"Approvato",'3. Registro ferie'!$C$5:$C$200,"&lt;="&amp;('1. Impostazioni'!$C$9+(48-1)*7+6),'3. Registro ferie'!$D$5:$D$200,"&gt;="&amp;('1. Impostazioni'!$C$9+(48-1)*7)))</f>
        <v/>
      </c>
      <c r="AX19" s="106">
        <f>IF($A19="","",COUNTIFS('3. Registro ferie'!$A$5:$A$200,$A19,'3. Registro ferie'!$F$5:$F$200,"Approvato",'3. Registro ferie'!$C$5:$C$200,"&lt;="&amp;('1. Impostazioni'!$C$9+(49-1)*7+6),'3. Registro ferie'!$D$5:$D$200,"&gt;="&amp;('1. Impostazioni'!$C$9+(49-1)*7)))</f>
        <v/>
      </c>
      <c r="AY19" s="106">
        <f>IF($A19="","",COUNTIFS('3. Registro ferie'!$A$5:$A$200,$A19,'3. Registro ferie'!$F$5:$F$200,"Approvato",'3. Registro ferie'!$C$5:$C$200,"&lt;="&amp;('1. Impostazioni'!$C$9+(50-1)*7+6),'3. Registro ferie'!$D$5:$D$200,"&gt;="&amp;('1. Impostazioni'!$C$9+(50-1)*7)))</f>
        <v/>
      </c>
      <c r="AZ19" s="106">
        <f>IF($A19="","",COUNTIFS('3. Registro ferie'!$A$5:$A$200,$A19,'3. Registro ferie'!$F$5:$F$200,"Approvato",'3. Registro ferie'!$C$5:$C$200,"&lt;="&amp;('1. Impostazioni'!$C$9+(51-1)*7+6),'3. Registro ferie'!$D$5:$D$200,"&gt;="&amp;('1. Impostazioni'!$C$9+(51-1)*7)))</f>
        <v/>
      </c>
      <c r="BA19" s="106">
        <f>IF($A19="","",COUNTIFS('3. Registro ferie'!$A$5:$A$200,$A19,'3. Registro ferie'!$F$5:$F$200,"Approvato",'3. Registro ferie'!$C$5:$C$200,"&lt;="&amp;('1. Impostazioni'!$C$9+(52-1)*7+6),'3. Registro ferie'!$D$5:$D$200,"&gt;="&amp;('1. Impostazioni'!$C$9+(52-1)*7)))</f>
        <v/>
      </c>
    </row>
    <row r="20" ht="18" customHeight="1" s="55">
      <c r="A20" s="105">
        <f>IF('2. Dipendenti'!A20="","",'2. Dipendenti'!A20)</f>
        <v/>
      </c>
      <c r="B20" s="106">
        <f>IF($A20="","",COUNTIFS('3. Registro ferie'!$A$5:$A$200,$A20,'3. Registro ferie'!$F$5:$F$200,"Approvato",'3. Registro ferie'!$C$5:$C$200,"&lt;="&amp;('1. Impostazioni'!$C$9+(1-1)*7+6),'3. Registro ferie'!$D$5:$D$200,"&gt;="&amp;('1. Impostazioni'!$C$9+(1-1)*7)))</f>
        <v/>
      </c>
      <c r="C20" s="106">
        <f>IF($A20="","",COUNTIFS('3. Registro ferie'!$A$5:$A$200,$A20,'3. Registro ferie'!$F$5:$F$200,"Approvato",'3. Registro ferie'!$C$5:$C$200,"&lt;="&amp;('1. Impostazioni'!$C$9+(2-1)*7+6),'3. Registro ferie'!$D$5:$D$200,"&gt;="&amp;('1. Impostazioni'!$C$9+(2-1)*7)))</f>
        <v/>
      </c>
      <c r="D20" s="106">
        <f>IF($A20="","",COUNTIFS('3. Registro ferie'!$A$5:$A$200,$A20,'3. Registro ferie'!$F$5:$F$200,"Approvato",'3. Registro ferie'!$C$5:$C$200,"&lt;="&amp;('1. Impostazioni'!$C$9+(3-1)*7+6),'3. Registro ferie'!$D$5:$D$200,"&gt;="&amp;('1. Impostazioni'!$C$9+(3-1)*7)))</f>
        <v/>
      </c>
      <c r="E20" s="106">
        <f>IF($A20="","",COUNTIFS('3. Registro ferie'!$A$5:$A$200,$A20,'3. Registro ferie'!$F$5:$F$200,"Approvato",'3. Registro ferie'!$C$5:$C$200,"&lt;="&amp;('1. Impostazioni'!$C$9+(4-1)*7+6),'3. Registro ferie'!$D$5:$D$200,"&gt;="&amp;('1. Impostazioni'!$C$9+(4-1)*7)))</f>
        <v/>
      </c>
      <c r="F20" s="106">
        <f>IF($A20="","",COUNTIFS('3. Registro ferie'!$A$5:$A$200,$A20,'3. Registro ferie'!$F$5:$F$200,"Approvato",'3. Registro ferie'!$C$5:$C$200,"&lt;="&amp;('1. Impostazioni'!$C$9+(5-1)*7+6),'3. Registro ferie'!$D$5:$D$200,"&gt;="&amp;('1. Impostazioni'!$C$9+(5-1)*7)))</f>
        <v/>
      </c>
      <c r="G20" s="106">
        <f>IF($A20="","",COUNTIFS('3. Registro ferie'!$A$5:$A$200,$A20,'3. Registro ferie'!$F$5:$F$200,"Approvato",'3. Registro ferie'!$C$5:$C$200,"&lt;="&amp;('1. Impostazioni'!$C$9+(6-1)*7+6),'3. Registro ferie'!$D$5:$D$200,"&gt;="&amp;('1. Impostazioni'!$C$9+(6-1)*7)))</f>
        <v/>
      </c>
      <c r="H20" s="106">
        <f>IF($A20="","",COUNTIFS('3. Registro ferie'!$A$5:$A$200,$A20,'3. Registro ferie'!$F$5:$F$200,"Approvato",'3. Registro ferie'!$C$5:$C$200,"&lt;="&amp;('1. Impostazioni'!$C$9+(7-1)*7+6),'3. Registro ferie'!$D$5:$D$200,"&gt;="&amp;('1. Impostazioni'!$C$9+(7-1)*7)))</f>
        <v/>
      </c>
      <c r="I20" s="106">
        <f>IF($A20="","",COUNTIFS('3. Registro ferie'!$A$5:$A$200,$A20,'3. Registro ferie'!$F$5:$F$200,"Approvato",'3. Registro ferie'!$C$5:$C$200,"&lt;="&amp;('1. Impostazioni'!$C$9+(8-1)*7+6),'3. Registro ferie'!$D$5:$D$200,"&gt;="&amp;('1. Impostazioni'!$C$9+(8-1)*7)))</f>
        <v/>
      </c>
      <c r="J20" s="106">
        <f>IF($A20="","",COUNTIFS('3. Registro ferie'!$A$5:$A$200,$A20,'3. Registro ferie'!$F$5:$F$200,"Approvato",'3. Registro ferie'!$C$5:$C$200,"&lt;="&amp;('1. Impostazioni'!$C$9+(9-1)*7+6),'3. Registro ferie'!$D$5:$D$200,"&gt;="&amp;('1. Impostazioni'!$C$9+(9-1)*7)))</f>
        <v/>
      </c>
      <c r="K20" s="106">
        <f>IF($A20="","",COUNTIFS('3. Registro ferie'!$A$5:$A$200,$A20,'3. Registro ferie'!$F$5:$F$200,"Approvato",'3. Registro ferie'!$C$5:$C$200,"&lt;="&amp;('1. Impostazioni'!$C$9+(10-1)*7+6),'3. Registro ferie'!$D$5:$D$200,"&gt;="&amp;('1. Impostazioni'!$C$9+(10-1)*7)))</f>
        <v/>
      </c>
      <c r="L20" s="106">
        <f>IF($A20="","",COUNTIFS('3. Registro ferie'!$A$5:$A$200,$A20,'3. Registro ferie'!$F$5:$F$200,"Approvato",'3. Registro ferie'!$C$5:$C$200,"&lt;="&amp;('1. Impostazioni'!$C$9+(11-1)*7+6),'3. Registro ferie'!$D$5:$D$200,"&gt;="&amp;('1. Impostazioni'!$C$9+(11-1)*7)))</f>
        <v/>
      </c>
      <c r="M20" s="106">
        <f>IF($A20="","",COUNTIFS('3. Registro ferie'!$A$5:$A$200,$A20,'3. Registro ferie'!$F$5:$F$200,"Approvato",'3. Registro ferie'!$C$5:$C$200,"&lt;="&amp;('1. Impostazioni'!$C$9+(12-1)*7+6),'3. Registro ferie'!$D$5:$D$200,"&gt;="&amp;('1. Impostazioni'!$C$9+(12-1)*7)))</f>
        <v/>
      </c>
      <c r="N20" s="106">
        <f>IF($A20="","",COUNTIFS('3. Registro ferie'!$A$5:$A$200,$A20,'3. Registro ferie'!$F$5:$F$200,"Approvato",'3. Registro ferie'!$C$5:$C$200,"&lt;="&amp;('1. Impostazioni'!$C$9+(13-1)*7+6),'3. Registro ferie'!$D$5:$D$200,"&gt;="&amp;('1. Impostazioni'!$C$9+(13-1)*7)))</f>
        <v/>
      </c>
      <c r="O20" s="106">
        <f>IF($A20="","",COUNTIFS('3. Registro ferie'!$A$5:$A$200,$A20,'3. Registro ferie'!$F$5:$F$200,"Approvato",'3. Registro ferie'!$C$5:$C$200,"&lt;="&amp;('1. Impostazioni'!$C$9+(14-1)*7+6),'3. Registro ferie'!$D$5:$D$200,"&gt;="&amp;('1. Impostazioni'!$C$9+(14-1)*7)))</f>
        <v/>
      </c>
      <c r="P20" s="106">
        <f>IF($A20="","",COUNTIFS('3. Registro ferie'!$A$5:$A$200,$A20,'3. Registro ferie'!$F$5:$F$200,"Approvato",'3. Registro ferie'!$C$5:$C$200,"&lt;="&amp;('1. Impostazioni'!$C$9+(15-1)*7+6),'3. Registro ferie'!$D$5:$D$200,"&gt;="&amp;('1. Impostazioni'!$C$9+(15-1)*7)))</f>
        <v/>
      </c>
      <c r="Q20" s="106">
        <f>IF($A20="","",COUNTIFS('3. Registro ferie'!$A$5:$A$200,$A20,'3. Registro ferie'!$F$5:$F$200,"Approvato",'3. Registro ferie'!$C$5:$C$200,"&lt;="&amp;('1. Impostazioni'!$C$9+(16-1)*7+6),'3. Registro ferie'!$D$5:$D$200,"&gt;="&amp;('1. Impostazioni'!$C$9+(16-1)*7)))</f>
        <v/>
      </c>
      <c r="R20" s="106">
        <f>IF($A20="","",COUNTIFS('3. Registro ferie'!$A$5:$A$200,$A20,'3. Registro ferie'!$F$5:$F$200,"Approvato",'3. Registro ferie'!$C$5:$C$200,"&lt;="&amp;('1. Impostazioni'!$C$9+(17-1)*7+6),'3. Registro ferie'!$D$5:$D$200,"&gt;="&amp;('1. Impostazioni'!$C$9+(17-1)*7)))</f>
        <v/>
      </c>
      <c r="S20" s="106">
        <f>IF($A20="","",COUNTIFS('3. Registro ferie'!$A$5:$A$200,$A20,'3. Registro ferie'!$F$5:$F$200,"Approvato",'3. Registro ferie'!$C$5:$C$200,"&lt;="&amp;('1. Impostazioni'!$C$9+(18-1)*7+6),'3. Registro ferie'!$D$5:$D$200,"&gt;="&amp;('1. Impostazioni'!$C$9+(18-1)*7)))</f>
        <v/>
      </c>
      <c r="T20" s="106">
        <f>IF($A20="","",COUNTIFS('3. Registro ferie'!$A$5:$A$200,$A20,'3. Registro ferie'!$F$5:$F$200,"Approvato",'3. Registro ferie'!$C$5:$C$200,"&lt;="&amp;('1. Impostazioni'!$C$9+(19-1)*7+6),'3. Registro ferie'!$D$5:$D$200,"&gt;="&amp;('1. Impostazioni'!$C$9+(19-1)*7)))</f>
        <v/>
      </c>
      <c r="U20" s="106">
        <f>IF($A20="","",COUNTIFS('3. Registro ferie'!$A$5:$A$200,$A20,'3. Registro ferie'!$F$5:$F$200,"Approvato",'3. Registro ferie'!$C$5:$C$200,"&lt;="&amp;('1. Impostazioni'!$C$9+(20-1)*7+6),'3. Registro ferie'!$D$5:$D$200,"&gt;="&amp;('1. Impostazioni'!$C$9+(20-1)*7)))</f>
        <v/>
      </c>
      <c r="V20" s="106">
        <f>IF($A20="","",COUNTIFS('3. Registro ferie'!$A$5:$A$200,$A20,'3. Registro ferie'!$F$5:$F$200,"Approvato",'3. Registro ferie'!$C$5:$C$200,"&lt;="&amp;('1. Impostazioni'!$C$9+(21-1)*7+6),'3. Registro ferie'!$D$5:$D$200,"&gt;="&amp;('1. Impostazioni'!$C$9+(21-1)*7)))</f>
        <v/>
      </c>
      <c r="W20" s="106">
        <f>IF($A20="","",COUNTIFS('3. Registro ferie'!$A$5:$A$200,$A20,'3. Registro ferie'!$F$5:$F$200,"Approvato",'3. Registro ferie'!$C$5:$C$200,"&lt;="&amp;('1. Impostazioni'!$C$9+(22-1)*7+6),'3. Registro ferie'!$D$5:$D$200,"&gt;="&amp;('1. Impostazioni'!$C$9+(22-1)*7)))</f>
        <v/>
      </c>
      <c r="X20" s="106">
        <f>IF($A20="","",COUNTIFS('3. Registro ferie'!$A$5:$A$200,$A20,'3. Registro ferie'!$F$5:$F$200,"Approvato",'3. Registro ferie'!$C$5:$C$200,"&lt;="&amp;('1. Impostazioni'!$C$9+(23-1)*7+6),'3. Registro ferie'!$D$5:$D$200,"&gt;="&amp;('1. Impostazioni'!$C$9+(23-1)*7)))</f>
        <v/>
      </c>
      <c r="Y20" s="106">
        <f>IF($A20="","",COUNTIFS('3. Registro ferie'!$A$5:$A$200,$A20,'3. Registro ferie'!$F$5:$F$200,"Approvato",'3. Registro ferie'!$C$5:$C$200,"&lt;="&amp;('1. Impostazioni'!$C$9+(24-1)*7+6),'3. Registro ferie'!$D$5:$D$200,"&gt;="&amp;('1. Impostazioni'!$C$9+(24-1)*7)))</f>
        <v/>
      </c>
      <c r="Z20" s="106">
        <f>IF($A20="","",COUNTIFS('3. Registro ferie'!$A$5:$A$200,$A20,'3. Registro ferie'!$F$5:$F$200,"Approvato",'3. Registro ferie'!$C$5:$C$200,"&lt;="&amp;('1. Impostazioni'!$C$9+(25-1)*7+6),'3. Registro ferie'!$D$5:$D$200,"&gt;="&amp;('1. Impostazioni'!$C$9+(25-1)*7)))</f>
        <v/>
      </c>
      <c r="AA20" s="106">
        <f>IF($A20="","",COUNTIFS('3. Registro ferie'!$A$5:$A$200,$A20,'3. Registro ferie'!$F$5:$F$200,"Approvato",'3. Registro ferie'!$C$5:$C$200,"&lt;="&amp;('1. Impostazioni'!$C$9+(26-1)*7+6),'3. Registro ferie'!$D$5:$D$200,"&gt;="&amp;('1. Impostazioni'!$C$9+(26-1)*7)))</f>
        <v/>
      </c>
      <c r="AB20" s="106">
        <f>IF($A20="","",COUNTIFS('3. Registro ferie'!$A$5:$A$200,$A20,'3. Registro ferie'!$F$5:$F$200,"Approvato",'3. Registro ferie'!$C$5:$C$200,"&lt;="&amp;('1. Impostazioni'!$C$9+(27-1)*7+6),'3. Registro ferie'!$D$5:$D$200,"&gt;="&amp;('1. Impostazioni'!$C$9+(27-1)*7)))</f>
        <v/>
      </c>
      <c r="AC20" s="106">
        <f>IF($A20="","",COUNTIFS('3. Registro ferie'!$A$5:$A$200,$A20,'3. Registro ferie'!$F$5:$F$200,"Approvato",'3. Registro ferie'!$C$5:$C$200,"&lt;="&amp;('1. Impostazioni'!$C$9+(28-1)*7+6),'3. Registro ferie'!$D$5:$D$200,"&gt;="&amp;('1. Impostazioni'!$C$9+(28-1)*7)))</f>
        <v/>
      </c>
      <c r="AD20" s="106">
        <f>IF($A20="","",COUNTIFS('3. Registro ferie'!$A$5:$A$200,$A20,'3. Registro ferie'!$F$5:$F$200,"Approvato",'3. Registro ferie'!$C$5:$C$200,"&lt;="&amp;('1. Impostazioni'!$C$9+(29-1)*7+6),'3. Registro ferie'!$D$5:$D$200,"&gt;="&amp;('1. Impostazioni'!$C$9+(29-1)*7)))</f>
        <v/>
      </c>
      <c r="AE20" s="106">
        <f>IF($A20="","",COUNTIFS('3. Registro ferie'!$A$5:$A$200,$A20,'3. Registro ferie'!$F$5:$F$200,"Approvato",'3. Registro ferie'!$C$5:$C$200,"&lt;="&amp;('1. Impostazioni'!$C$9+(30-1)*7+6),'3. Registro ferie'!$D$5:$D$200,"&gt;="&amp;('1. Impostazioni'!$C$9+(30-1)*7)))</f>
        <v/>
      </c>
      <c r="AF20" s="106">
        <f>IF($A20="","",COUNTIFS('3. Registro ferie'!$A$5:$A$200,$A20,'3. Registro ferie'!$F$5:$F$200,"Approvato",'3. Registro ferie'!$C$5:$C$200,"&lt;="&amp;('1. Impostazioni'!$C$9+(31-1)*7+6),'3. Registro ferie'!$D$5:$D$200,"&gt;="&amp;('1. Impostazioni'!$C$9+(31-1)*7)))</f>
        <v/>
      </c>
      <c r="AG20" s="106">
        <f>IF($A20="","",COUNTIFS('3. Registro ferie'!$A$5:$A$200,$A20,'3. Registro ferie'!$F$5:$F$200,"Approvato",'3. Registro ferie'!$C$5:$C$200,"&lt;="&amp;('1. Impostazioni'!$C$9+(32-1)*7+6),'3. Registro ferie'!$D$5:$D$200,"&gt;="&amp;('1. Impostazioni'!$C$9+(32-1)*7)))</f>
        <v/>
      </c>
      <c r="AH20" s="106">
        <f>IF($A20="","",COUNTIFS('3. Registro ferie'!$A$5:$A$200,$A20,'3. Registro ferie'!$F$5:$F$200,"Approvato",'3. Registro ferie'!$C$5:$C$200,"&lt;="&amp;('1. Impostazioni'!$C$9+(33-1)*7+6),'3. Registro ferie'!$D$5:$D$200,"&gt;="&amp;('1. Impostazioni'!$C$9+(33-1)*7)))</f>
        <v/>
      </c>
      <c r="AI20" s="106">
        <f>IF($A20="","",COUNTIFS('3. Registro ferie'!$A$5:$A$200,$A20,'3. Registro ferie'!$F$5:$F$200,"Approvato",'3. Registro ferie'!$C$5:$C$200,"&lt;="&amp;('1. Impostazioni'!$C$9+(34-1)*7+6),'3. Registro ferie'!$D$5:$D$200,"&gt;="&amp;('1. Impostazioni'!$C$9+(34-1)*7)))</f>
        <v/>
      </c>
      <c r="AJ20" s="106">
        <f>IF($A20="","",COUNTIFS('3. Registro ferie'!$A$5:$A$200,$A20,'3. Registro ferie'!$F$5:$F$200,"Approvato",'3. Registro ferie'!$C$5:$C$200,"&lt;="&amp;('1. Impostazioni'!$C$9+(35-1)*7+6),'3. Registro ferie'!$D$5:$D$200,"&gt;="&amp;('1. Impostazioni'!$C$9+(35-1)*7)))</f>
        <v/>
      </c>
      <c r="AK20" s="106">
        <f>IF($A20="","",COUNTIFS('3. Registro ferie'!$A$5:$A$200,$A20,'3. Registro ferie'!$F$5:$F$200,"Approvato",'3. Registro ferie'!$C$5:$C$200,"&lt;="&amp;('1. Impostazioni'!$C$9+(36-1)*7+6),'3. Registro ferie'!$D$5:$D$200,"&gt;="&amp;('1. Impostazioni'!$C$9+(36-1)*7)))</f>
        <v/>
      </c>
      <c r="AL20" s="106">
        <f>IF($A20="","",COUNTIFS('3. Registro ferie'!$A$5:$A$200,$A20,'3. Registro ferie'!$F$5:$F$200,"Approvato",'3. Registro ferie'!$C$5:$C$200,"&lt;="&amp;('1. Impostazioni'!$C$9+(37-1)*7+6),'3. Registro ferie'!$D$5:$D$200,"&gt;="&amp;('1. Impostazioni'!$C$9+(37-1)*7)))</f>
        <v/>
      </c>
      <c r="AM20" s="106">
        <f>IF($A20="","",COUNTIFS('3. Registro ferie'!$A$5:$A$200,$A20,'3. Registro ferie'!$F$5:$F$200,"Approvato",'3. Registro ferie'!$C$5:$C$200,"&lt;="&amp;('1. Impostazioni'!$C$9+(38-1)*7+6),'3. Registro ferie'!$D$5:$D$200,"&gt;="&amp;('1. Impostazioni'!$C$9+(38-1)*7)))</f>
        <v/>
      </c>
      <c r="AN20" s="106">
        <f>IF($A20="","",COUNTIFS('3. Registro ferie'!$A$5:$A$200,$A20,'3. Registro ferie'!$F$5:$F$200,"Approvato",'3. Registro ferie'!$C$5:$C$200,"&lt;="&amp;('1. Impostazioni'!$C$9+(39-1)*7+6),'3. Registro ferie'!$D$5:$D$200,"&gt;="&amp;('1. Impostazioni'!$C$9+(39-1)*7)))</f>
        <v/>
      </c>
      <c r="AO20" s="106">
        <f>IF($A20="","",COUNTIFS('3. Registro ferie'!$A$5:$A$200,$A20,'3. Registro ferie'!$F$5:$F$200,"Approvato",'3. Registro ferie'!$C$5:$C$200,"&lt;="&amp;('1. Impostazioni'!$C$9+(40-1)*7+6),'3. Registro ferie'!$D$5:$D$200,"&gt;="&amp;('1. Impostazioni'!$C$9+(40-1)*7)))</f>
        <v/>
      </c>
      <c r="AP20" s="106">
        <f>IF($A20="","",COUNTIFS('3. Registro ferie'!$A$5:$A$200,$A20,'3. Registro ferie'!$F$5:$F$200,"Approvato",'3. Registro ferie'!$C$5:$C$200,"&lt;="&amp;('1. Impostazioni'!$C$9+(41-1)*7+6),'3. Registro ferie'!$D$5:$D$200,"&gt;="&amp;('1. Impostazioni'!$C$9+(41-1)*7)))</f>
        <v/>
      </c>
      <c r="AQ20" s="106">
        <f>IF($A20="","",COUNTIFS('3. Registro ferie'!$A$5:$A$200,$A20,'3. Registro ferie'!$F$5:$F$200,"Approvato",'3. Registro ferie'!$C$5:$C$200,"&lt;="&amp;('1. Impostazioni'!$C$9+(42-1)*7+6),'3. Registro ferie'!$D$5:$D$200,"&gt;="&amp;('1. Impostazioni'!$C$9+(42-1)*7)))</f>
        <v/>
      </c>
      <c r="AR20" s="106">
        <f>IF($A20="","",COUNTIFS('3. Registro ferie'!$A$5:$A$200,$A20,'3. Registro ferie'!$F$5:$F$200,"Approvato",'3. Registro ferie'!$C$5:$C$200,"&lt;="&amp;('1. Impostazioni'!$C$9+(43-1)*7+6),'3. Registro ferie'!$D$5:$D$200,"&gt;="&amp;('1. Impostazioni'!$C$9+(43-1)*7)))</f>
        <v/>
      </c>
      <c r="AS20" s="106">
        <f>IF($A20="","",COUNTIFS('3. Registro ferie'!$A$5:$A$200,$A20,'3. Registro ferie'!$F$5:$F$200,"Approvato",'3. Registro ferie'!$C$5:$C$200,"&lt;="&amp;('1. Impostazioni'!$C$9+(44-1)*7+6),'3. Registro ferie'!$D$5:$D$200,"&gt;="&amp;('1. Impostazioni'!$C$9+(44-1)*7)))</f>
        <v/>
      </c>
      <c r="AT20" s="106">
        <f>IF($A20="","",COUNTIFS('3. Registro ferie'!$A$5:$A$200,$A20,'3. Registro ferie'!$F$5:$F$200,"Approvato",'3. Registro ferie'!$C$5:$C$200,"&lt;="&amp;('1. Impostazioni'!$C$9+(45-1)*7+6),'3. Registro ferie'!$D$5:$D$200,"&gt;="&amp;('1. Impostazioni'!$C$9+(45-1)*7)))</f>
        <v/>
      </c>
      <c r="AU20" s="106">
        <f>IF($A20="","",COUNTIFS('3. Registro ferie'!$A$5:$A$200,$A20,'3. Registro ferie'!$F$5:$F$200,"Approvato",'3. Registro ferie'!$C$5:$C$200,"&lt;="&amp;('1. Impostazioni'!$C$9+(46-1)*7+6),'3. Registro ferie'!$D$5:$D$200,"&gt;="&amp;('1. Impostazioni'!$C$9+(46-1)*7)))</f>
        <v/>
      </c>
      <c r="AV20" s="106">
        <f>IF($A20="","",COUNTIFS('3. Registro ferie'!$A$5:$A$200,$A20,'3. Registro ferie'!$F$5:$F$200,"Approvato",'3. Registro ferie'!$C$5:$C$200,"&lt;="&amp;('1. Impostazioni'!$C$9+(47-1)*7+6),'3. Registro ferie'!$D$5:$D$200,"&gt;="&amp;('1. Impostazioni'!$C$9+(47-1)*7)))</f>
        <v/>
      </c>
      <c r="AW20" s="106">
        <f>IF($A20="","",COUNTIFS('3. Registro ferie'!$A$5:$A$200,$A20,'3. Registro ferie'!$F$5:$F$200,"Approvato",'3. Registro ferie'!$C$5:$C$200,"&lt;="&amp;('1. Impostazioni'!$C$9+(48-1)*7+6),'3. Registro ferie'!$D$5:$D$200,"&gt;="&amp;('1. Impostazioni'!$C$9+(48-1)*7)))</f>
        <v/>
      </c>
      <c r="AX20" s="106">
        <f>IF($A20="","",COUNTIFS('3. Registro ferie'!$A$5:$A$200,$A20,'3. Registro ferie'!$F$5:$F$200,"Approvato",'3. Registro ferie'!$C$5:$C$200,"&lt;="&amp;('1. Impostazioni'!$C$9+(49-1)*7+6),'3. Registro ferie'!$D$5:$D$200,"&gt;="&amp;('1. Impostazioni'!$C$9+(49-1)*7)))</f>
        <v/>
      </c>
      <c r="AY20" s="106">
        <f>IF($A20="","",COUNTIFS('3. Registro ferie'!$A$5:$A$200,$A20,'3. Registro ferie'!$F$5:$F$200,"Approvato",'3. Registro ferie'!$C$5:$C$200,"&lt;="&amp;('1. Impostazioni'!$C$9+(50-1)*7+6),'3. Registro ferie'!$D$5:$D$200,"&gt;="&amp;('1. Impostazioni'!$C$9+(50-1)*7)))</f>
        <v/>
      </c>
      <c r="AZ20" s="106">
        <f>IF($A20="","",COUNTIFS('3. Registro ferie'!$A$5:$A$200,$A20,'3. Registro ferie'!$F$5:$F$200,"Approvato",'3. Registro ferie'!$C$5:$C$200,"&lt;="&amp;('1. Impostazioni'!$C$9+(51-1)*7+6),'3. Registro ferie'!$D$5:$D$200,"&gt;="&amp;('1. Impostazioni'!$C$9+(51-1)*7)))</f>
        <v/>
      </c>
      <c r="BA20" s="106">
        <f>IF($A20="","",COUNTIFS('3. Registro ferie'!$A$5:$A$200,$A20,'3. Registro ferie'!$F$5:$F$200,"Approvato",'3. Registro ferie'!$C$5:$C$200,"&lt;="&amp;('1. Impostazioni'!$C$9+(52-1)*7+6),'3. Registro ferie'!$D$5:$D$200,"&gt;="&amp;('1. Impostazioni'!$C$9+(52-1)*7)))</f>
        <v/>
      </c>
    </row>
    <row r="21" ht="18" customHeight="1" s="55">
      <c r="A21" s="105">
        <f>IF('2. Dipendenti'!A21="","",'2. Dipendenti'!A21)</f>
        <v/>
      </c>
      <c r="B21" s="106">
        <f>IF($A21="","",COUNTIFS('3. Registro ferie'!$A$5:$A$200,$A21,'3. Registro ferie'!$F$5:$F$200,"Approvato",'3. Registro ferie'!$C$5:$C$200,"&lt;="&amp;('1. Impostazioni'!$C$9+(1-1)*7+6),'3. Registro ferie'!$D$5:$D$200,"&gt;="&amp;('1. Impostazioni'!$C$9+(1-1)*7)))</f>
        <v/>
      </c>
      <c r="C21" s="106">
        <f>IF($A21="","",COUNTIFS('3. Registro ferie'!$A$5:$A$200,$A21,'3. Registro ferie'!$F$5:$F$200,"Approvato",'3. Registro ferie'!$C$5:$C$200,"&lt;="&amp;('1. Impostazioni'!$C$9+(2-1)*7+6),'3. Registro ferie'!$D$5:$D$200,"&gt;="&amp;('1. Impostazioni'!$C$9+(2-1)*7)))</f>
        <v/>
      </c>
      <c r="D21" s="106">
        <f>IF($A21="","",COUNTIFS('3. Registro ferie'!$A$5:$A$200,$A21,'3. Registro ferie'!$F$5:$F$200,"Approvato",'3. Registro ferie'!$C$5:$C$200,"&lt;="&amp;('1. Impostazioni'!$C$9+(3-1)*7+6),'3. Registro ferie'!$D$5:$D$200,"&gt;="&amp;('1. Impostazioni'!$C$9+(3-1)*7)))</f>
        <v/>
      </c>
      <c r="E21" s="106">
        <f>IF($A21="","",COUNTIFS('3. Registro ferie'!$A$5:$A$200,$A21,'3. Registro ferie'!$F$5:$F$200,"Approvato",'3. Registro ferie'!$C$5:$C$200,"&lt;="&amp;('1. Impostazioni'!$C$9+(4-1)*7+6),'3. Registro ferie'!$D$5:$D$200,"&gt;="&amp;('1. Impostazioni'!$C$9+(4-1)*7)))</f>
        <v/>
      </c>
      <c r="F21" s="106">
        <f>IF($A21="","",COUNTIFS('3. Registro ferie'!$A$5:$A$200,$A21,'3. Registro ferie'!$F$5:$F$200,"Approvato",'3. Registro ferie'!$C$5:$C$200,"&lt;="&amp;('1. Impostazioni'!$C$9+(5-1)*7+6),'3. Registro ferie'!$D$5:$D$200,"&gt;="&amp;('1. Impostazioni'!$C$9+(5-1)*7)))</f>
        <v/>
      </c>
      <c r="G21" s="106">
        <f>IF($A21="","",COUNTIFS('3. Registro ferie'!$A$5:$A$200,$A21,'3. Registro ferie'!$F$5:$F$200,"Approvato",'3. Registro ferie'!$C$5:$C$200,"&lt;="&amp;('1. Impostazioni'!$C$9+(6-1)*7+6),'3. Registro ferie'!$D$5:$D$200,"&gt;="&amp;('1. Impostazioni'!$C$9+(6-1)*7)))</f>
        <v/>
      </c>
      <c r="H21" s="106">
        <f>IF($A21="","",COUNTIFS('3. Registro ferie'!$A$5:$A$200,$A21,'3. Registro ferie'!$F$5:$F$200,"Approvato",'3. Registro ferie'!$C$5:$C$200,"&lt;="&amp;('1. Impostazioni'!$C$9+(7-1)*7+6),'3. Registro ferie'!$D$5:$D$200,"&gt;="&amp;('1. Impostazioni'!$C$9+(7-1)*7)))</f>
        <v/>
      </c>
      <c r="I21" s="106">
        <f>IF($A21="","",COUNTIFS('3. Registro ferie'!$A$5:$A$200,$A21,'3. Registro ferie'!$F$5:$F$200,"Approvato",'3. Registro ferie'!$C$5:$C$200,"&lt;="&amp;('1. Impostazioni'!$C$9+(8-1)*7+6),'3. Registro ferie'!$D$5:$D$200,"&gt;="&amp;('1. Impostazioni'!$C$9+(8-1)*7)))</f>
        <v/>
      </c>
      <c r="J21" s="106">
        <f>IF($A21="","",COUNTIFS('3. Registro ferie'!$A$5:$A$200,$A21,'3. Registro ferie'!$F$5:$F$200,"Approvato",'3. Registro ferie'!$C$5:$C$200,"&lt;="&amp;('1. Impostazioni'!$C$9+(9-1)*7+6),'3. Registro ferie'!$D$5:$D$200,"&gt;="&amp;('1. Impostazioni'!$C$9+(9-1)*7)))</f>
        <v/>
      </c>
      <c r="K21" s="106">
        <f>IF($A21="","",COUNTIFS('3. Registro ferie'!$A$5:$A$200,$A21,'3. Registro ferie'!$F$5:$F$200,"Approvato",'3. Registro ferie'!$C$5:$C$200,"&lt;="&amp;('1. Impostazioni'!$C$9+(10-1)*7+6),'3. Registro ferie'!$D$5:$D$200,"&gt;="&amp;('1. Impostazioni'!$C$9+(10-1)*7)))</f>
        <v/>
      </c>
      <c r="L21" s="106">
        <f>IF($A21="","",COUNTIFS('3. Registro ferie'!$A$5:$A$200,$A21,'3. Registro ferie'!$F$5:$F$200,"Approvato",'3. Registro ferie'!$C$5:$C$200,"&lt;="&amp;('1. Impostazioni'!$C$9+(11-1)*7+6),'3. Registro ferie'!$D$5:$D$200,"&gt;="&amp;('1. Impostazioni'!$C$9+(11-1)*7)))</f>
        <v/>
      </c>
      <c r="M21" s="106">
        <f>IF($A21="","",COUNTIFS('3. Registro ferie'!$A$5:$A$200,$A21,'3. Registro ferie'!$F$5:$F$200,"Approvato",'3. Registro ferie'!$C$5:$C$200,"&lt;="&amp;('1. Impostazioni'!$C$9+(12-1)*7+6),'3. Registro ferie'!$D$5:$D$200,"&gt;="&amp;('1. Impostazioni'!$C$9+(12-1)*7)))</f>
        <v/>
      </c>
      <c r="N21" s="106">
        <f>IF($A21="","",COUNTIFS('3. Registro ferie'!$A$5:$A$200,$A21,'3. Registro ferie'!$F$5:$F$200,"Approvato",'3. Registro ferie'!$C$5:$C$200,"&lt;="&amp;('1. Impostazioni'!$C$9+(13-1)*7+6),'3. Registro ferie'!$D$5:$D$200,"&gt;="&amp;('1. Impostazioni'!$C$9+(13-1)*7)))</f>
        <v/>
      </c>
      <c r="O21" s="106">
        <f>IF($A21="","",COUNTIFS('3. Registro ferie'!$A$5:$A$200,$A21,'3. Registro ferie'!$F$5:$F$200,"Approvato",'3. Registro ferie'!$C$5:$C$200,"&lt;="&amp;('1. Impostazioni'!$C$9+(14-1)*7+6),'3. Registro ferie'!$D$5:$D$200,"&gt;="&amp;('1. Impostazioni'!$C$9+(14-1)*7)))</f>
        <v/>
      </c>
      <c r="P21" s="106">
        <f>IF($A21="","",COUNTIFS('3. Registro ferie'!$A$5:$A$200,$A21,'3. Registro ferie'!$F$5:$F$200,"Approvato",'3. Registro ferie'!$C$5:$C$200,"&lt;="&amp;('1. Impostazioni'!$C$9+(15-1)*7+6),'3. Registro ferie'!$D$5:$D$200,"&gt;="&amp;('1. Impostazioni'!$C$9+(15-1)*7)))</f>
        <v/>
      </c>
      <c r="Q21" s="106">
        <f>IF($A21="","",COUNTIFS('3. Registro ferie'!$A$5:$A$200,$A21,'3. Registro ferie'!$F$5:$F$200,"Approvato",'3. Registro ferie'!$C$5:$C$200,"&lt;="&amp;('1. Impostazioni'!$C$9+(16-1)*7+6),'3. Registro ferie'!$D$5:$D$200,"&gt;="&amp;('1. Impostazioni'!$C$9+(16-1)*7)))</f>
        <v/>
      </c>
      <c r="R21" s="106">
        <f>IF($A21="","",COUNTIFS('3. Registro ferie'!$A$5:$A$200,$A21,'3. Registro ferie'!$F$5:$F$200,"Approvato",'3. Registro ferie'!$C$5:$C$200,"&lt;="&amp;('1. Impostazioni'!$C$9+(17-1)*7+6),'3. Registro ferie'!$D$5:$D$200,"&gt;="&amp;('1. Impostazioni'!$C$9+(17-1)*7)))</f>
        <v/>
      </c>
      <c r="S21" s="106">
        <f>IF($A21="","",COUNTIFS('3. Registro ferie'!$A$5:$A$200,$A21,'3. Registro ferie'!$F$5:$F$200,"Approvato",'3. Registro ferie'!$C$5:$C$200,"&lt;="&amp;('1. Impostazioni'!$C$9+(18-1)*7+6),'3. Registro ferie'!$D$5:$D$200,"&gt;="&amp;('1. Impostazioni'!$C$9+(18-1)*7)))</f>
        <v/>
      </c>
      <c r="T21" s="106">
        <f>IF($A21="","",COUNTIFS('3. Registro ferie'!$A$5:$A$200,$A21,'3. Registro ferie'!$F$5:$F$200,"Approvato",'3. Registro ferie'!$C$5:$C$200,"&lt;="&amp;('1. Impostazioni'!$C$9+(19-1)*7+6),'3. Registro ferie'!$D$5:$D$200,"&gt;="&amp;('1. Impostazioni'!$C$9+(19-1)*7)))</f>
        <v/>
      </c>
      <c r="U21" s="106">
        <f>IF($A21="","",COUNTIFS('3. Registro ferie'!$A$5:$A$200,$A21,'3. Registro ferie'!$F$5:$F$200,"Approvato",'3. Registro ferie'!$C$5:$C$200,"&lt;="&amp;('1. Impostazioni'!$C$9+(20-1)*7+6),'3. Registro ferie'!$D$5:$D$200,"&gt;="&amp;('1. Impostazioni'!$C$9+(20-1)*7)))</f>
        <v/>
      </c>
      <c r="V21" s="106">
        <f>IF($A21="","",COUNTIFS('3. Registro ferie'!$A$5:$A$200,$A21,'3. Registro ferie'!$F$5:$F$200,"Approvato",'3. Registro ferie'!$C$5:$C$200,"&lt;="&amp;('1. Impostazioni'!$C$9+(21-1)*7+6),'3. Registro ferie'!$D$5:$D$200,"&gt;="&amp;('1. Impostazioni'!$C$9+(21-1)*7)))</f>
        <v/>
      </c>
      <c r="W21" s="106">
        <f>IF($A21="","",COUNTIFS('3. Registro ferie'!$A$5:$A$200,$A21,'3. Registro ferie'!$F$5:$F$200,"Approvato",'3. Registro ferie'!$C$5:$C$200,"&lt;="&amp;('1. Impostazioni'!$C$9+(22-1)*7+6),'3. Registro ferie'!$D$5:$D$200,"&gt;="&amp;('1. Impostazioni'!$C$9+(22-1)*7)))</f>
        <v/>
      </c>
      <c r="X21" s="106">
        <f>IF($A21="","",COUNTIFS('3. Registro ferie'!$A$5:$A$200,$A21,'3. Registro ferie'!$F$5:$F$200,"Approvato",'3. Registro ferie'!$C$5:$C$200,"&lt;="&amp;('1. Impostazioni'!$C$9+(23-1)*7+6),'3. Registro ferie'!$D$5:$D$200,"&gt;="&amp;('1. Impostazioni'!$C$9+(23-1)*7)))</f>
        <v/>
      </c>
      <c r="Y21" s="106">
        <f>IF($A21="","",COUNTIFS('3. Registro ferie'!$A$5:$A$200,$A21,'3. Registro ferie'!$F$5:$F$200,"Approvato",'3. Registro ferie'!$C$5:$C$200,"&lt;="&amp;('1. Impostazioni'!$C$9+(24-1)*7+6),'3. Registro ferie'!$D$5:$D$200,"&gt;="&amp;('1. Impostazioni'!$C$9+(24-1)*7)))</f>
        <v/>
      </c>
      <c r="Z21" s="106">
        <f>IF($A21="","",COUNTIFS('3. Registro ferie'!$A$5:$A$200,$A21,'3. Registro ferie'!$F$5:$F$200,"Approvato",'3. Registro ferie'!$C$5:$C$200,"&lt;="&amp;('1. Impostazioni'!$C$9+(25-1)*7+6),'3. Registro ferie'!$D$5:$D$200,"&gt;="&amp;('1. Impostazioni'!$C$9+(25-1)*7)))</f>
        <v/>
      </c>
      <c r="AA21" s="106">
        <f>IF($A21="","",COUNTIFS('3. Registro ferie'!$A$5:$A$200,$A21,'3. Registro ferie'!$F$5:$F$200,"Approvato",'3. Registro ferie'!$C$5:$C$200,"&lt;="&amp;('1. Impostazioni'!$C$9+(26-1)*7+6),'3. Registro ferie'!$D$5:$D$200,"&gt;="&amp;('1. Impostazioni'!$C$9+(26-1)*7)))</f>
        <v/>
      </c>
      <c r="AB21" s="106">
        <f>IF($A21="","",COUNTIFS('3. Registro ferie'!$A$5:$A$200,$A21,'3. Registro ferie'!$F$5:$F$200,"Approvato",'3. Registro ferie'!$C$5:$C$200,"&lt;="&amp;('1. Impostazioni'!$C$9+(27-1)*7+6),'3. Registro ferie'!$D$5:$D$200,"&gt;="&amp;('1. Impostazioni'!$C$9+(27-1)*7)))</f>
        <v/>
      </c>
      <c r="AC21" s="106">
        <f>IF($A21="","",COUNTIFS('3. Registro ferie'!$A$5:$A$200,$A21,'3. Registro ferie'!$F$5:$F$200,"Approvato",'3. Registro ferie'!$C$5:$C$200,"&lt;="&amp;('1. Impostazioni'!$C$9+(28-1)*7+6),'3. Registro ferie'!$D$5:$D$200,"&gt;="&amp;('1. Impostazioni'!$C$9+(28-1)*7)))</f>
        <v/>
      </c>
      <c r="AD21" s="106">
        <f>IF($A21="","",COUNTIFS('3. Registro ferie'!$A$5:$A$200,$A21,'3. Registro ferie'!$F$5:$F$200,"Approvato",'3. Registro ferie'!$C$5:$C$200,"&lt;="&amp;('1. Impostazioni'!$C$9+(29-1)*7+6),'3. Registro ferie'!$D$5:$D$200,"&gt;="&amp;('1. Impostazioni'!$C$9+(29-1)*7)))</f>
        <v/>
      </c>
      <c r="AE21" s="106">
        <f>IF($A21="","",COUNTIFS('3. Registro ferie'!$A$5:$A$200,$A21,'3. Registro ferie'!$F$5:$F$200,"Approvato",'3. Registro ferie'!$C$5:$C$200,"&lt;="&amp;('1. Impostazioni'!$C$9+(30-1)*7+6),'3. Registro ferie'!$D$5:$D$200,"&gt;="&amp;('1. Impostazioni'!$C$9+(30-1)*7)))</f>
        <v/>
      </c>
      <c r="AF21" s="106">
        <f>IF($A21="","",COUNTIFS('3. Registro ferie'!$A$5:$A$200,$A21,'3. Registro ferie'!$F$5:$F$200,"Approvato",'3. Registro ferie'!$C$5:$C$200,"&lt;="&amp;('1. Impostazioni'!$C$9+(31-1)*7+6),'3. Registro ferie'!$D$5:$D$200,"&gt;="&amp;('1. Impostazioni'!$C$9+(31-1)*7)))</f>
        <v/>
      </c>
      <c r="AG21" s="106">
        <f>IF($A21="","",COUNTIFS('3. Registro ferie'!$A$5:$A$200,$A21,'3. Registro ferie'!$F$5:$F$200,"Approvato",'3. Registro ferie'!$C$5:$C$200,"&lt;="&amp;('1. Impostazioni'!$C$9+(32-1)*7+6),'3. Registro ferie'!$D$5:$D$200,"&gt;="&amp;('1. Impostazioni'!$C$9+(32-1)*7)))</f>
        <v/>
      </c>
      <c r="AH21" s="106">
        <f>IF($A21="","",COUNTIFS('3. Registro ferie'!$A$5:$A$200,$A21,'3. Registro ferie'!$F$5:$F$200,"Approvato",'3. Registro ferie'!$C$5:$C$200,"&lt;="&amp;('1. Impostazioni'!$C$9+(33-1)*7+6),'3. Registro ferie'!$D$5:$D$200,"&gt;="&amp;('1. Impostazioni'!$C$9+(33-1)*7)))</f>
        <v/>
      </c>
      <c r="AI21" s="106">
        <f>IF($A21="","",COUNTIFS('3. Registro ferie'!$A$5:$A$200,$A21,'3. Registro ferie'!$F$5:$F$200,"Approvato",'3. Registro ferie'!$C$5:$C$200,"&lt;="&amp;('1. Impostazioni'!$C$9+(34-1)*7+6),'3. Registro ferie'!$D$5:$D$200,"&gt;="&amp;('1. Impostazioni'!$C$9+(34-1)*7)))</f>
        <v/>
      </c>
      <c r="AJ21" s="106">
        <f>IF($A21="","",COUNTIFS('3. Registro ferie'!$A$5:$A$200,$A21,'3. Registro ferie'!$F$5:$F$200,"Approvato",'3. Registro ferie'!$C$5:$C$200,"&lt;="&amp;('1. Impostazioni'!$C$9+(35-1)*7+6),'3. Registro ferie'!$D$5:$D$200,"&gt;="&amp;('1. Impostazioni'!$C$9+(35-1)*7)))</f>
        <v/>
      </c>
      <c r="AK21" s="106">
        <f>IF($A21="","",COUNTIFS('3. Registro ferie'!$A$5:$A$200,$A21,'3. Registro ferie'!$F$5:$F$200,"Approvato",'3. Registro ferie'!$C$5:$C$200,"&lt;="&amp;('1. Impostazioni'!$C$9+(36-1)*7+6),'3. Registro ferie'!$D$5:$D$200,"&gt;="&amp;('1. Impostazioni'!$C$9+(36-1)*7)))</f>
        <v/>
      </c>
      <c r="AL21" s="106">
        <f>IF($A21="","",COUNTIFS('3. Registro ferie'!$A$5:$A$200,$A21,'3. Registro ferie'!$F$5:$F$200,"Approvato",'3. Registro ferie'!$C$5:$C$200,"&lt;="&amp;('1. Impostazioni'!$C$9+(37-1)*7+6),'3. Registro ferie'!$D$5:$D$200,"&gt;="&amp;('1. Impostazioni'!$C$9+(37-1)*7)))</f>
        <v/>
      </c>
      <c r="AM21" s="106">
        <f>IF($A21="","",COUNTIFS('3. Registro ferie'!$A$5:$A$200,$A21,'3. Registro ferie'!$F$5:$F$200,"Approvato",'3. Registro ferie'!$C$5:$C$200,"&lt;="&amp;('1. Impostazioni'!$C$9+(38-1)*7+6),'3. Registro ferie'!$D$5:$D$200,"&gt;="&amp;('1. Impostazioni'!$C$9+(38-1)*7)))</f>
        <v/>
      </c>
      <c r="AN21" s="106">
        <f>IF($A21="","",COUNTIFS('3. Registro ferie'!$A$5:$A$200,$A21,'3. Registro ferie'!$F$5:$F$200,"Approvato",'3. Registro ferie'!$C$5:$C$200,"&lt;="&amp;('1. Impostazioni'!$C$9+(39-1)*7+6),'3. Registro ferie'!$D$5:$D$200,"&gt;="&amp;('1. Impostazioni'!$C$9+(39-1)*7)))</f>
        <v/>
      </c>
      <c r="AO21" s="106">
        <f>IF($A21="","",COUNTIFS('3. Registro ferie'!$A$5:$A$200,$A21,'3. Registro ferie'!$F$5:$F$200,"Approvato",'3. Registro ferie'!$C$5:$C$200,"&lt;="&amp;('1. Impostazioni'!$C$9+(40-1)*7+6),'3. Registro ferie'!$D$5:$D$200,"&gt;="&amp;('1. Impostazioni'!$C$9+(40-1)*7)))</f>
        <v/>
      </c>
      <c r="AP21" s="106">
        <f>IF($A21="","",COUNTIFS('3. Registro ferie'!$A$5:$A$200,$A21,'3. Registro ferie'!$F$5:$F$200,"Approvato",'3. Registro ferie'!$C$5:$C$200,"&lt;="&amp;('1. Impostazioni'!$C$9+(41-1)*7+6),'3. Registro ferie'!$D$5:$D$200,"&gt;="&amp;('1. Impostazioni'!$C$9+(41-1)*7)))</f>
        <v/>
      </c>
      <c r="AQ21" s="106">
        <f>IF($A21="","",COUNTIFS('3. Registro ferie'!$A$5:$A$200,$A21,'3. Registro ferie'!$F$5:$F$200,"Approvato",'3. Registro ferie'!$C$5:$C$200,"&lt;="&amp;('1. Impostazioni'!$C$9+(42-1)*7+6),'3. Registro ferie'!$D$5:$D$200,"&gt;="&amp;('1. Impostazioni'!$C$9+(42-1)*7)))</f>
        <v/>
      </c>
      <c r="AR21" s="106">
        <f>IF($A21="","",COUNTIFS('3. Registro ferie'!$A$5:$A$200,$A21,'3. Registro ferie'!$F$5:$F$200,"Approvato",'3. Registro ferie'!$C$5:$C$200,"&lt;="&amp;('1. Impostazioni'!$C$9+(43-1)*7+6),'3. Registro ferie'!$D$5:$D$200,"&gt;="&amp;('1. Impostazioni'!$C$9+(43-1)*7)))</f>
        <v/>
      </c>
      <c r="AS21" s="106">
        <f>IF($A21="","",COUNTIFS('3. Registro ferie'!$A$5:$A$200,$A21,'3. Registro ferie'!$F$5:$F$200,"Approvato",'3. Registro ferie'!$C$5:$C$200,"&lt;="&amp;('1. Impostazioni'!$C$9+(44-1)*7+6),'3. Registro ferie'!$D$5:$D$200,"&gt;="&amp;('1. Impostazioni'!$C$9+(44-1)*7)))</f>
        <v/>
      </c>
      <c r="AT21" s="106">
        <f>IF($A21="","",COUNTIFS('3. Registro ferie'!$A$5:$A$200,$A21,'3. Registro ferie'!$F$5:$F$200,"Approvato",'3. Registro ferie'!$C$5:$C$200,"&lt;="&amp;('1. Impostazioni'!$C$9+(45-1)*7+6),'3. Registro ferie'!$D$5:$D$200,"&gt;="&amp;('1. Impostazioni'!$C$9+(45-1)*7)))</f>
        <v/>
      </c>
      <c r="AU21" s="106">
        <f>IF($A21="","",COUNTIFS('3. Registro ferie'!$A$5:$A$200,$A21,'3. Registro ferie'!$F$5:$F$200,"Approvato",'3. Registro ferie'!$C$5:$C$200,"&lt;="&amp;('1. Impostazioni'!$C$9+(46-1)*7+6),'3. Registro ferie'!$D$5:$D$200,"&gt;="&amp;('1. Impostazioni'!$C$9+(46-1)*7)))</f>
        <v/>
      </c>
      <c r="AV21" s="106">
        <f>IF($A21="","",COUNTIFS('3. Registro ferie'!$A$5:$A$200,$A21,'3. Registro ferie'!$F$5:$F$200,"Approvato",'3. Registro ferie'!$C$5:$C$200,"&lt;="&amp;('1. Impostazioni'!$C$9+(47-1)*7+6),'3. Registro ferie'!$D$5:$D$200,"&gt;="&amp;('1. Impostazioni'!$C$9+(47-1)*7)))</f>
        <v/>
      </c>
      <c r="AW21" s="106">
        <f>IF($A21="","",COUNTIFS('3. Registro ferie'!$A$5:$A$200,$A21,'3. Registro ferie'!$F$5:$F$200,"Approvato",'3. Registro ferie'!$C$5:$C$200,"&lt;="&amp;('1. Impostazioni'!$C$9+(48-1)*7+6),'3. Registro ferie'!$D$5:$D$200,"&gt;="&amp;('1. Impostazioni'!$C$9+(48-1)*7)))</f>
        <v/>
      </c>
      <c r="AX21" s="106">
        <f>IF($A21="","",COUNTIFS('3. Registro ferie'!$A$5:$A$200,$A21,'3. Registro ferie'!$F$5:$F$200,"Approvato",'3. Registro ferie'!$C$5:$C$200,"&lt;="&amp;('1. Impostazioni'!$C$9+(49-1)*7+6),'3. Registro ferie'!$D$5:$D$200,"&gt;="&amp;('1. Impostazioni'!$C$9+(49-1)*7)))</f>
        <v/>
      </c>
      <c r="AY21" s="106">
        <f>IF($A21="","",COUNTIFS('3. Registro ferie'!$A$5:$A$200,$A21,'3. Registro ferie'!$F$5:$F$200,"Approvato",'3. Registro ferie'!$C$5:$C$200,"&lt;="&amp;('1. Impostazioni'!$C$9+(50-1)*7+6),'3. Registro ferie'!$D$5:$D$200,"&gt;="&amp;('1. Impostazioni'!$C$9+(50-1)*7)))</f>
        <v/>
      </c>
      <c r="AZ21" s="106">
        <f>IF($A21="","",COUNTIFS('3. Registro ferie'!$A$5:$A$200,$A21,'3. Registro ferie'!$F$5:$F$200,"Approvato",'3. Registro ferie'!$C$5:$C$200,"&lt;="&amp;('1. Impostazioni'!$C$9+(51-1)*7+6),'3. Registro ferie'!$D$5:$D$200,"&gt;="&amp;('1. Impostazioni'!$C$9+(51-1)*7)))</f>
        <v/>
      </c>
      <c r="BA21" s="106">
        <f>IF($A21="","",COUNTIFS('3. Registro ferie'!$A$5:$A$200,$A21,'3. Registro ferie'!$F$5:$F$200,"Approvato",'3. Registro ferie'!$C$5:$C$200,"&lt;="&amp;('1. Impostazioni'!$C$9+(52-1)*7+6),'3. Registro ferie'!$D$5:$D$200,"&gt;="&amp;('1. Impostazioni'!$C$9+(52-1)*7)))</f>
        <v/>
      </c>
    </row>
    <row r="22" ht="18" customHeight="1" s="55">
      <c r="A22" s="105">
        <f>IF('2. Dipendenti'!A22="","",'2. Dipendenti'!A22)</f>
        <v/>
      </c>
      <c r="B22" s="106">
        <f>IF($A22="","",COUNTIFS('3. Registro ferie'!$A$5:$A$200,$A22,'3. Registro ferie'!$F$5:$F$200,"Approvato",'3. Registro ferie'!$C$5:$C$200,"&lt;="&amp;('1. Impostazioni'!$C$9+(1-1)*7+6),'3. Registro ferie'!$D$5:$D$200,"&gt;="&amp;('1. Impostazioni'!$C$9+(1-1)*7)))</f>
        <v/>
      </c>
      <c r="C22" s="106">
        <f>IF($A22="","",COUNTIFS('3. Registro ferie'!$A$5:$A$200,$A22,'3. Registro ferie'!$F$5:$F$200,"Approvato",'3. Registro ferie'!$C$5:$C$200,"&lt;="&amp;('1. Impostazioni'!$C$9+(2-1)*7+6),'3. Registro ferie'!$D$5:$D$200,"&gt;="&amp;('1. Impostazioni'!$C$9+(2-1)*7)))</f>
        <v/>
      </c>
      <c r="D22" s="106">
        <f>IF($A22="","",COUNTIFS('3. Registro ferie'!$A$5:$A$200,$A22,'3. Registro ferie'!$F$5:$F$200,"Approvato",'3. Registro ferie'!$C$5:$C$200,"&lt;="&amp;('1. Impostazioni'!$C$9+(3-1)*7+6),'3. Registro ferie'!$D$5:$D$200,"&gt;="&amp;('1. Impostazioni'!$C$9+(3-1)*7)))</f>
        <v/>
      </c>
      <c r="E22" s="106">
        <f>IF($A22="","",COUNTIFS('3. Registro ferie'!$A$5:$A$200,$A22,'3. Registro ferie'!$F$5:$F$200,"Approvato",'3. Registro ferie'!$C$5:$C$200,"&lt;="&amp;('1. Impostazioni'!$C$9+(4-1)*7+6),'3. Registro ferie'!$D$5:$D$200,"&gt;="&amp;('1. Impostazioni'!$C$9+(4-1)*7)))</f>
        <v/>
      </c>
      <c r="F22" s="106">
        <f>IF($A22="","",COUNTIFS('3. Registro ferie'!$A$5:$A$200,$A22,'3. Registro ferie'!$F$5:$F$200,"Approvato",'3. Registro ferie'!$C$5:$C$200,"&lt;="&amp;('1. Impostazioni'!$C$9+(5-1)*7+6),'3. Registro ferie'!$D$5:$D$200,"&gt;="&amp;('1. Impostazioni'!$C$9+(5-1)*7)))</f>
        <v/>
      </c>
      <c r="G22" s="106">
        <f>IF($A22="","",COUNTIFS('3. Registro ferie'!$A$5:$A$200,$A22,'3. Registro ferie'!$F$5:$F$200,"Approvato",'3. Registro ferie'!$C$5:$C$200,"&lt;="&amp;('1. Impostazioni'!$C$9+(6-1)*7+6),'3. Registro ferie'!$D$5:$D$200,"&gt;="&amp;('1. Impostazioni'!$C$9+(6-1)*7)))</f>
        <v/>
      </c>
      <c r="H22" s="106">
        <f>IF($A22="","",COUNTIFS('3. Registro ferie'!$A$5:$A$200,$A22,'3. Registro ferie'!$F$5:$F$200,"Approvato",'3. Registro ferie'!$C$5:$C$200,"&lt;="&amp;('1. Impostazioni'!$C$9+(7-1)*7+6),'3. Registro ferie'!$D$5:$D$200,"&gt;="&amp;('1. Impostazioni'!$C$9+(7-1)*7)))</f>
        <v/>
      </c>
      <c r="I22" s="106">
        <f>IF($A22="","",COUNTIFS('3. Registro ferie'!$A$5:$A$200,$A22,'3. Registro ferie'!$F$5:$F$200,"Approvato",'3. Registro ferie'!$C$5:$C$200,"&lt;="&amp;('1. Impostazioni'!$C$9+(8-1)*7+6),'3. Registro ferie'!$D$5:$D$200,"&gt;="&amp;('1. Impostazioni'!$C$9+(8-1)*7)))</f>
        <v/>
      </c>
      <c r="J22" s="106">
        <f>IF($A22="","",COUNTIFS('3. Registro ferie'!$A$5:$A$200,$A22,'3. Registro ferie'!$F$5:$F$200,"Approvato",'3. Registro ferie'!$C$5:$C$200,"&lt;="&amp;('1. Impostazioni'!$C$9+(9-1)*7+6),'3. Registro ferie'!$D$5:$D$200,"&gt;="&amp;('1. Impostazioni'!$C$9+(9-1)*7)))</f>
        <v/>
      </c>
      <c r="K22" s="106">
        <f>IF($A22="","",COUNTIFS('3. Registro ferie'!$A$5:$A$200,$A22,'3. Registro ferie'!$F$5:$F$200,"Approvato",'3. Registro ferie'!$C$5:$C$200,"&lt;="&amp;('1. Impostazioni'!$C$9+(10-1)*7+6),'3. Registro ferie'!$D$5:$D$200,"&gt;="&amp;('1. Impostazioni'!$C$9+(10-1)*7)))</f>
        <v/>
      </c>
      <c r="L22" s="106">
        <f>IF($A22="","",COUNTIFS('3. Registro ferie'!$A$5:$A$200,$A22,'3. Registro ferie'!$F$5:$F$200,"Approvato",'3. Registro ferie'!$C$5:$C$200,"&lt;="&amp;('1. Impostazioni'!$C$9+(11-1)*7+6),'3. Registro ferie'!$D$5:$D$200,"&gt;="&amp;('1. Impostazioni'!$C$9+(11-1)*7)))</f>
        <v/>
      </c>
      <c r="M22" s="106">
        <f>IF($A22="","",COUNTIFS('3. Registro ferie'!$A$5:$A$200,$A22,'3. Registro ferie'!$F$5:$F$200,"Approvato",'3. Registro ferie'!$C$5:$C$200,"&lt;="&amp;('1. Impostazioni'!$C$9+(12-1)*7+6),'3. Registro ferie'!$D$5:$D$200,"&gt;="&amp;('1. Impostazioni'!$C$9+(12-1)*7)))</f>
        <v/>
      </c>
      <c r="N22" s="106">
        <f>IF($A22="","",COUNTIFS('3. Registro ferie'!$A$5:$A$200,$A22,'3. Registro ferie'!$F$5:$F$200,"Approvato",'3. Registro ferie'!$C$5:$C$200,"&lt;="&amp;('1. Impostazioni'!$C$9+(13-1)*7+6),'3. Registro ferie'!$D$5:$D$200,"&gt;="&amp;('1. Impostazioni'!$C$9+(13-1)*7)))</f>
        <v/>
      </c>
      <c r="O22" s="106">
        <f>IF($A22="","",COUNTIFS('3. Registro ferie'!$A$5:$A$200,$A22,'3. Registro ferie'!$F$5:$F$200,"Approvato",'3. Registro ferie'!$C$5:$C$200,"&lt;="&amp;('1. Impostazioni'!$C$9+(14-1)*7+6),'3. Registro ferie'!$D$5:$D$200,"&gt;="&amp;('1. Impostazioni'!$C$9+(14-1)*7)))</f>
        <v/>
      </c>
      <c r="P22" s="106">
        <f>IF($A22="","",COUNTIFS('3. Registro ferie'!$A$5:$A$200,$A22,'3. Registro ferie'!$F$5:$F$200,"Approvato",'3. Registro ferie'!$C$5:$C$200,"&lt;="&amp;('1. Impostazioni'!$C$9+(15-1)*7+6),'3. Registro ferie'!$D$5:$D$200,"&gt;="&amp;('1. Impostazioni'!$C$9+(15-1)*7)))</f>
        <v/>
      </c>
      <c r="Q22" s="106">
        <f>IF($A22="","",COUNTIFS('3. Registro ferie'!$A$5:$A$200,$A22,'3. Registro ferie'!$F$5:$F$200,"Approvato",'3. Registro ferie'!$C$5:$C$200,"&lt;="&amp;('1. Impostazioni'!$C$9+(16-1)*7+6),'3. Registro ferie'!$D$5:$D$200,"&gt;="&amp;('1. Impostazioni'!$C$9+(16-1)*7)))</f>
        <v/>
      </c>
      <c r="R22" s="106">
        <f>IF($A22="","",COUNTIFS('3. Registro ferie'!$A$5:$A$200,$A22,'3. Registro ferie'!$F$5:$F$200,"Approvato",'3. Registro ferie'!$C$5:$C$200,"&lt;="&amp;('1. Impostazioni'!$C$9+(17-1)*7+6),'3. Registro ferie'!$D$5:$D$200,"&gt;="&amp;('1. Impostazioni'!$C$9+(17-1)*7)))</f>
        <v/>
      </c>
      <c r="S22" s="106">
        <f>IF($A22="","",COUNTIFS('3. Registro ferie'!$A$5:$A$200,$A22,'3. Registro ferie'!$F$5:$F$200,"Approvato",'3. Registro ferie'!$C$5:$C$200,"&lt;="&amp;('1. Impostazioni'!$C$9+(18-1)*7+6),'3. Registro ferie'!$D$5:$D$200,"&gt;="&amp;('1. Impostazioni'!$C$9+(18-1)*7)))</f>
        <v/>
      </c>
      <c r="T22" s="106">
        <f>IF($A22="","",COUNTIFS('3. Registro ferie'!$A$5:$A$200,$A22,'3. Registro ferie'!$F$5:$F$200,"Approvato",'3. Registro ferie'!$C$5:$C$200,"&lt;="&amp;('1. Impostazioni'!$C$9+(19-1)*7+6),'3. Registro ferie'!$D$5:$D$200,"&gt;="&amp;('1. Impostazioni'!$C$9+(19-1)*7)))</f>
        <v/>
      </c>
      <c r="U22" s="106">
        <f>IF($A22="","",COUNTIFS('3. Registro ferie'!$A$5:$A$200,$A22,'3. Registro ferie'!$F$5:$F$200,"Approvato",'3. Registro ferie'!$C$5:$C$200,"&lt;="&amp;('1. Impostazioni'!$C$9+(20-1)*7+6),'3. Registro ferie'!$D$5:$D$200,"&gt;="&amp;('1. Impostazioni'!$C$9+(20-1)*7)))</f>
        <v/>
      </c>
      <c r="V22" s="106">
        <f>IF($A22="","",COUNTIFS('3. Registro ferie'!$A$5:$A$200,$A22,'3. Registro ferie'!$F$5:$F$200,"Approvato",'3. Registro ferie'!$C$5:$C$200,"&lt;="&amp;('1. Impostazioni'!$C$9+(21-1)*7+6),'3. Registro ferie'!$D$5:$D$200,"&gt;="&amp;('1. Impostazioni'!$C$9+(21-1)*7)))</f>
        <v/>
      </c>
      <c r="W22" s="106">
        <f>IF($A22="","",COUNTIFS('3. Registro ferie'!$A$5:$A$200,$A22,'3. Registro ferie'!$F$5:$F$200,"Approvato",'3. Registro ferie'!$C$5:$C$200,"&lt;="&amp;('1. Impostazioni'!$C$9+(22-1)*7+6),'3. Registro ferie'!$D$5:$D$200,"&gt;="&amp;('1. Impostazioni'!$C$9+(22-1)*7)))</f>
        <v/>
      </c>
      <c r="X22" s="106">
        <f>IF($A22="","",COUNTIFS('3. Registro ferie'!$A$5:$A$200,$A22,'3. Registro ferie'!$F$5:$F$200,"Approvato",'3. Registro ferie'!$C$5:$C$200,"&lt;="&amp;('1. Impostazioni'!$C$9+(23-1)*7+6),'3. Registro ferie'!$D$5:$D$200,"&gt;="&amp;('1. Impostazioni'!$C$9+(23-1)*7)))</f>
        <v/>
      </c>
      <c r="Y22" s="106">
        <f>IF($A22="","",COUNTIFS('3. Registro ferie'!$A$5:$A$200,$A22,'3. Registro ferie'!$F$5:$F$200,"Approvato",'3. Registro ferie'!$C$5:$C$200,"&lt;="&amp;('1. Impostazioni'!$C$9+(24-1)*7+6),'3. Registro ferie'!$D$5:$D$200,"&gt;="&amp;('1. Impostazioni'!$C$9+(24-1)*7)))</f>
        <v/>
      </c>
      <c r="Z22" s="106">
        <f>IF($A22="","",COUNTIFS('3. Registro ferie'!$A$5:$A$200,$A22,'3. Registro ferie'!$F$5:$F$200,"Approvato",'3. Registro ferie'!$C$5:$C$200,"&lt;="&amp;('1. Impostazioni'!$C$9+(25-1)*7+6),'3. Registro ferie'!$D$5:$D$200,"&gt;="&amp;('1. Impostazioni'!$C$9+(25-1)*7)))</f>
        <v/>
      </c>
      <c r="AA22" s="106">
        <f>IF($A22="","",COUNTIFS('3. Registro ferie'!$A$5:$A$200,$A22,'3. Registro ferie'!$F$5:$F$200,"Approvato",'3. Registro ferie'!$C$5:$C$200,"&lt;="&amp;('1. Impostazioni'!$C$9+(26-1)*7+6),'3. Registro ferie'!$D$5:$D$200,"&gt;="&amp;('1. Impostazioni'!$C$9+(26-1)*7)))</f>
        <v/>
      </c>
      <c r="AB22" s="106">
        <f>IF($A22="","",COUNTIFS('3. Registro ferie'!$A$5:$A$200,$A22,'3. Registro ferie'!$F$5:$F$200,"Approvato",'3. Registro ferie'!$C$5:$C$200,"&lt;="&amp;('1. Impostazioni'!$C$9+(27-1)*7+6),'3. Registro ferie'!$D$5:$D$200,"&gt;="&amp;('1. Impostazioni'!$C$9+(27-1)*7)))</f>
        <v/>
      </c>
      <c r="AC22" s="106">
        <f>IF($A22="","",COUNTIFS('3. Registro ferie'!$A$5:$A$200,$A22,'3. Registro ferie'!$F$5:$F$200,"Approvato",'3. Registro ferie'!$C$5:$C$200,"&lt;="&amp;('1. Impostazioni'!$C$9+(28-1)*7+6),'3. Registro ferie'!$D$5:$D$200,"&gt;="&amp;('1. Impostazioni'!$C$9+(28-1)*7)))</f>
        <v/>
      </c>
      <c r="AD22" s="106">
        <f>IF($A22="","",COUNTIFS('3. Registro ferie'!$A$5:$A$200,$A22,'3. Registro ferie'!$F$5:$F$200,"Approvato",'3. Registro ferie'!$C$5:$C$200,"&lt;="&amp;('1. Impostazioni'!$C$9+(29-1)*7+6),'3. Registro ferie'!$D$5:$D$200,"&gt;="&amp;('1. Impostazioni'!$C$9+(29-1)*7)))</f>
        <v/>
      </c>
      <c r="AE22" s="106">
        <f>IF($A22="","",COUNTIFS('3. Registro ferie'!$A$5:$A$200,$A22,'3. Registro ferie'!$F$5:$F$200,"Approvato",'3. Registro ferie'!$C$5:$C$200,"&lt;="&amp;('1. Impostazioni'!$C$9+(30-1)*7+6),'3. Registro ferie'!$D$5:$D$200,"&gt;="&amp;('1. Impostazioni'!$C$9+(30-1)*7)))</f>
        <v/>
      </c>
      <c r="AF22" s="106">
        <f>IF($A22="","",COUNTIFS('3. Registro ferie'!$A$5:$A$200,$A22,'3. Registro ferie'!$F$5:$F$200,"Approvato",'3. Registro ferie'!$C$5:$C$200,"&lt;="&amp;('1. Impostazioni'!$C$9+(31-1)*7+6),'3. Registro ferie'!$D$5:$D$200,"&gt;="&amp;('1. Impostazioni'!$C$9+(31-1)*7)))</f>
        <v/>
      </c>
      <c r="AG22" s="106">
        <f>IF($A22="","",COUNTIFS('3. Registro ferie'!$A$5:$A$200,$A22,'3. Registro ferie'!$F$5:$F$200,"Approvato",'3. Registro ferie'!$C$5:$C$200,"&lt;="&amp;('1. Impostazioni'!$C$9+(32-1)*7+6),'3. Registro ferie'!$D$5:$D$200,"&gt;="&amp;('1. Impostazioni'!$C$9+(32-1)*7)))</f>
        <v/>
      </c>
      <c r="AH22" s="106">
        <f>IF($A22="","",COUNTIFS('3. Registro ferie'!$A$5:$A$200,$A22,'3. Registro ferie'!$F$5:$F$200,"Approvato",'3. Registro ferie'!$C$5:$C$200,"&lt;="&amp;('1. Impostazioni'!$C$9+(33-1)*7+6),'3. Registro ferie'!$D$5:$D$200,"&gt;="&amp;('1. Impostazioni'!$C$9+(33-1)*7)))</f>
        <v/>
      </c>
      <c r="AI22" s="106">
        <f>IF($A22="","",COUNTIFS('3. Registro ferie'!$A$5:$A$200,$A22,'3. Registro ferie'!$F$5:$F$200,"Approvato",'3. Registro ferie'!$C$5:$C$200,"&lt;="&amp;('1. Impostazioni'!$C$9+(34-1)*7+6),'3. Registro ferie'!$D$5:$D$200,"&gt;="&amp;('1. Impostazioni'!$C$9+(34-1)*7)))</f>
        <v/>
      </c>
      <c r="AJ22" s="106">
        <f>IF($A22="","",COUNTIFS('3. Registro ferie'!$A$5:$A$200,$A22,'3. Registro ferie'!$F$5:$F$200,"Approvato",'3. Registro ferie'!$C$5:$C$200,"&lt;="&amp;('1. Impostazioni'!$C$9+(35-1)*7+6),'3. Registro ferie'!$D$5:$D$200,"&gt;="&amp;('1. Impostazioni'!$C$9+(35-1)*7)))</f>
        <v/>
      </c>
      <c r="AK22" s="106">
        <f>IF($A22="","",COUNTIFS('3. Registro ferie'!$A$5:$A$200,$A22,'3. Registro ferie'!$F$5:$F$200,"Approvato",'3. Registro ferie'!$C$5:$C$200,"&lt;="&amp;('1. Impostazioni'!$C$9+(36-1)*7+6),'3. Registro ferie'!$D$5:$D$200,"&gt;="&amp;('1. Impostazioni'!$C$9+(36-1)*7)))</f>
        <v/>
      </c>
      <c r="AL22" s="106">
        <f>IF($A22="","",COUNTIFS('3. Registro ferie'!$A$5:$A$200,$A22,'3. Registro ferie'!$F$5:$F$200,"Approvato",'3. Registro ferie'!$C$5:$C$200,"&lt;="&amp;('1. Impostazioni'!$C$9+(37-1)*7+6),'3. Registro ferie'!$D$5:$D$200,"&gt;="&amp;('1. Impostazioni'!$C$9+(37-1)*7)))</f>
        <v/>
      </c>
      <c r="AM22" s="106">
        <f>IF($A22="","",COUNTIFS('3. Registro ferie'!$A$5:$A$200,$A22,'3. Registro ferie'!$F$5:$F$200,"Approvato",'3. Registro ferie'!$C$5:$C$200,"&lt;="&amp;('1. Impostazioni'!$C$9+(38-1)*7+6),'3. Registro ferie'!$D$5:$D$200,"&gt;="&amp;('1. Impostazioni'!$C$9+(38-1)*7)))</f>
        <v/>
      </c>
      <c r="AN22" s="106">
        <f>IF($A22="","",COUNTIFS('3. Registro ferie'!$A$5:$A$200,$A22,'3. Registro ferie'!$F$5:$F$200,"Approvato",'3. Registro ferie'!$C$5:$C$200,"&lt;="&amp;('1. Impostazioni'!$C$9+(39-1)*7+6),'3. Registro ferie'!$D$5:$D$200,"&gt;="&amp;('1. Impostazioni'!$C$9+(39-1)*7)))</f>
        <v/>
      </c>
      <c r="AO22" s="106">
        <f>IF($A22="","",COUNTIFS('3. Registro ferie'!$A$5:$A$200,$A22,'3. Registro ferie'!$F$5:$F$200,"Approvato",'3. Registro ferie'!$C$5:$C$200,"&lt;="&amp;('1. Impostazioni'!$C$9+(40-1)*7+6),'3. Registro ferie'!$D$5:$D$200,"&gt;="&amp;('1. Impostazioni'!$C$9+(40-1)*7)))</f>
        <v/>
      </c>
      <c r="AP22" s="106">
        <f>IF($A22="","",COUNTIFS('3. Registro ferie'!$A$5:$A$200,$A22,'3. Registro ferie'!$F$5:$F$200,"Approvato",'3. Registro ferie'!$C$5:$C$200,"&lt;="&amp;('1. Impostazioni'!$C$9+(41-1)*7+6),'3. Registro ferie'!$D$5:$D$200,"&gt;="&amp;('1. Impostazioni'!$C$9+(41-1)*7)))</f>
        <v/>
      </c>
      <c r="AQ22" s="106">
        <f>IF($A22="","",COUNTIFS('3. Registro ferie'!$A$5:$A$200,$A22,'3. Registro ferie'!$F$5:$F$200,"Approvato",'3. Registro ferie'!$C$5:$C$200,"&lt;="&amp;('1. Impostazioni'!$C$9+(42-1)*7+6),'3. Registro ferie'!$D$5:$D$200,"&gt;="&amp;('1. Impostazioni'!$C$9+(42-1)*7)))</f>
        <v/>
      </c>
      <c r="AR22" s="106">
        <f>IF($A22="","",COUNTIFS('3. Registro ferie'!$A$5:$A$200,$A22,'3. Registro ferie'!$F$5:$F$200,"Approvato",'3. Registro ferie'!$C$5:$C$200,"&lt;="&amp;('1. Impostazioni'!$C$9+(43-1)*7+6),'3. Registro ferie'!$D$5:$D$200,"&gt;="&amp;('1. Impostazioni'!$C$9+(43-1)*7)))</f>
        <v/>
      </c>
      <c r="AS22" s="106">
        <f>IF($A22="","",COUNTIFS('3. Registro ferie'!$A$5:$A$200,$A22,'3. Registro ferie'!$F$5:$F$200,"Approvato",'3. Registro ferie'!$C$5:$C$200,"&lt;="&amp;('1. Impostazioni'!$C$9+(44-1)*7+6),'3. Registro ferie'!$D$5:$D$200,"&gt;="&amp;('1. Impostazioni'!$C$9+(44-1)*7)))</f>
        <v/>
      </c>
      <c r="AT22" s="106">
        <f>IF($A22="","",COUNTIFS('3. Registro ferie'!$A$5:$A$200,$A22,'3. Registro ferie'!$F$5:$F$200,"Approvato",'3. Registro ferie'!$C$5:$C$200,"&lt;="&amp;('1. Impostazioni'!$C$9+(45-1)*7+6),'3. Registro ferie'!$D$5:$D$200,"&gt;="&amp;('1. Impostazioni'!$C$9+(45-1)*7)))</f>
        <v/>
      </c>
      <c r="AU22" s="106">
        <f>IF($A22="","",COUNTIFS('3. Registro ferie'!$A$5:$A$200,$A22,'3. Registro ferie'!$F$5:$F$200,"Approvato",'3. Registro ferie'!$C$5:$C$200,"&lt;="&amp;('1. Impostazioni'!$C$9+(46-1)*7+6),'3. Registro ferie'!$D$5:$D$200,"&gt;="&amp;('1. Impostazioni'!$C$9+(46-1)*7)))</f>
        <v/>
      </c>
      <c r="AV22" s="106">
        <f>IF($A22="","",COUNTIFS('3. Registro ferie'!$A$5:$A$200,$A22,'3. Registro ferie'!$F$5:$F$200,"Approvato",'3. Registro ferie'!$C$5:$C$200,"&lt;="&amp;('1. Impostazioni'!$C$9+(47-1)*7+6),'3. Registro ferie'!$D$5:$D$200,"&gt;="&amp;('1. Impostazioni'!$C$9+(47-1)*7)))</f>
        <v/>
      </c>
      <c r="AW22" s="106">
        <f>IF($A22="","",COUNTIFS('3. Registro ferie'!$A$5:$A$200,$A22,'3. Registro ferie'!$F$5:$F$200,"Approvato",'3. Registro ferie'!$C$5:$C$200,"&lt;="&amp;('1. Impostazioni'!$C$9+(48-1)*7+6),'3. Registro ferie'!$D$5:$D$200,"&gt;="&amp;('1. Impostazioni'!$C$9+(48-1)*7)))</f>
        <v/>
      </c>
      <c r="AX22" s="106">
        <f>IF($A22="","",COUNTIFS('3. Registro ferie'!$A$5:$A$200,$A22,'3. Registro ferie'!$F$5:$F$200,"Approvato",'3. Registro ferie'!$C$5:$C$200,"&lt;="&amp;('1. Impostazioni'!$C$9+(49-1)*7+6),'3. Registro ferie'!$D$5:$D$200,"&gt;="&amp;('1. Impostazioni'!$C$9+(49-1)*7)))</f>
        <v/>
      </c>
      <c r="AY22" s="106">
        <f>IF($A22="","",COUNTIFS('3. Registro ferie'!$A$5:$A$200,$A22,'3. Registro ferie'!$F$5:$F$200,"Approvato",'3. Registro ferie'!$C$5:$C$200,"&lt;="&amp;('1. Impostazioni'!$C$9+(50-1)*7+6),'3. Registro ferie'!$D$5:$D$200,"&gt;="&amp;('1. Impostazioni'!$C$9+(50-1)*7)))</f>
        <v/>
      </c>
      <c r="AZ22" s="106">
        <f>IF($A22="","",COUNTIFS('3. Registro ferie'!$A$5:$A$200,$A22,'3. Registro ferie'!$F$5:$F$200,"Approvato",'3. Registro ferie'!$C$5:$C$200,"&lt;="&amp;('1. Impostazioni'!$C$9+(51-1)*7+6),'3. Registro ferie'!$D$5:$D$200,"&gt;="&amp;('1. Impostazioni'!$C$9+(51-1)*7)))</f>
        <v/>
      </c>
      <c r="BA22" s="106">
        <f>IF($A22="","",COUNTIFS('3. Registro ferie'!$A$5:$A$200,$A22,'3. Registro ferie'!$F$5:$F$200,"Approvato",'3. Registro ferie'!$C$5:$C$200,"&lt;="&amp;('1. Impostazioni'!$C$9+(52-1)*7+6),'3. Registro ferie'!$D$5:$D$200,"&gt;="&amp;('1. Impostazioni'!$C$9+(52-1)*7)))</f>
        <v/>
      </c>
    </row>
    <row r="23" ht="18" customHeight="1" s="55">
      <c r="A23" s="105">
        <f>IF('2. Dipendenti'!A23="","",'2. Dipendenti'!A23)</f>
        <v/>
      </c>
      <c r="B23" s="106">
        <f>IF($A23="","",COUNTIFS('3. Registro ferie'!$A$5:$A$200,$A23,'3. Registro ferie'!$F$5:$F$200,"Approvato",'3. Registro ferie'!$C$5:$C$200,"&lt;="&amp;('1. Impostazioni'!$C$9+(1-1)*7+6),'3. Registro ferie'!$D$5:$D$200,"&gt;="&amp;('1. Impostazioni'!$C$9+(1-1)*7)))</f>
        <v/>
      </c>
      <c r="C23" s="106">
        <f>IF($A23="","",COUNTIFS('3. Registro ferie'!$A$5:$A$200,$A23,'3. Registro ferie'!$F$5:$F$200,"Approvato",'3. Registro ferie'!$C$5:$C$200,"&lt;="&amp;('1. Impostazioni'!$C$9+(2-1)*7+6),'3. Registro ferie'!$D$5:$D$200,"&gt;="&amp;('1. Impostazioni'!$C$9+(2-1)*7)))</f>
        <v/>
      </c>
      <c r="D23" s="106">
        <f>IF($A23="","",COUNTIFS('3. Registro ferie'!$A$5:$A$200,$A23,'3. Registro ferie'!$F$5:$F$200,"Approvato",'3. Registro ferie'!$C$5:$C$200,"&lt;="&amp;('1. Impostazioni'!$C$9+(3-1)*7+6),'3. Registro ferie'!$D$5:$D$200,"&gt;="&amp;('1. Impostazioni'!$C$9+(3-1)*7)))</f>
        <v/>
      </c>
      <c r="E23" s="106">
        <f>IF($A23="","",COUNTIFS('3. Registro ferie'!$A$5:$A$200,$A23,'3. Registro ferie'!$F$5:$F$200,"Approvato",'3. Registro ferie'!$C$5:$C$200,"&lt;="&amp;('1. Impostazioni'!$C$9+(4-1)*7+6),'3. Registro ferie'!$D$5:$D$200,"&gt;="&amp;('1. Impostazioni'!$C$9+(4-1)*7)))</f>
        <v/>
      </c>
      <c r="F23" s="106">
        <f>IF($A23="","",COUNTIFS('3. Registro ferie'!$A$5:$A$200,$A23,'3. Registro ferie'!$F$5:$F$200,"Approvato",'3. Registro ferie'!$C$5:$C$200,"&lt;="&amp;('1. Impostazioni'!$C$9+(5-1)*7+6),'3. Registro ferie'!$D$5:$D$200,"&gt;="&amp;('1. Impostazioni'!$C$9+(5-1)*7)))</f>
        <v/>
      </c>
      <c r="G23" s="106">
        <f>IF($A23="","",COUNTIFS('3. Registro ferie'!$A$5:$A$200,$A23,'3. Registro ferie'!$F$5:$F$200,"Approvato",'3. Registro ferie'!$C$5:$C$200,"&lt;="&amp;('1. Impostazioni'!$C$9+(6-1)*7+6),'3. Registro ferie'!$D$5:$D$200,"&gt;="&amp;('1. Impostazioni'!$C$9+(6-1)*7)))</f>
        <v/>
      </c>
      <c r="H23" s="106">
        <f>IF($A23="","",COUNTIFS('3. Registro ferie'!$A$5:$A$200,$A23,'3. Registro ferie'!$F$5:$F$200,"Approvato",'3. Registro ferie'!$C$5:$C$200,"&lt;="&amp;('1. Impostazioni'!$C$9+(7-1)*7+6),'3. Registro ferie'!$D$5:$D$200,"&gt;="&amp;('1. Impostazioni'!$C$9+(7-1)*7)))</f>
        <v/>
      </c>
      <c r="I23" s="106">
        <f>IF($A23="","",COUNTIFS('3. Registro ferie'!$A$5:$A$200,$A23,'3. Registro ferie'!$F$5:$F$200,"Approvato",'3. Registro ferie'!$C$5:$C$200,"&lt;="&amp;('1. Impostazioni'!$C$9+(8-1)*7+6),'3. Registro ferie'!$D$5:$D$200,"&gt;="&amp;('1. Impostazioni'!$C$9+(8-1)*7)))</f>
        <v/>
      </c>
      <c r="J23" s="106">
        <f>IF($A23="","",COUNTIFS('3. Registro ferie'!$A$5:$A$200,$A23,'3. Registro ferie'!$F$5:$F$200,"Approvato",'3. Registro ferie'!$C$5:$C$200,"&lt;="&amp;('1. Impostazioni'!$C$9+(9-1)*7+6),'3. Registro ferie'!$D$5:$D$200,"&gt;="&amp;('1. Impostazioni'!$C$9+(9-1)*7)))</f>
        <v/>
      </c>
      <c r="K23" s="106">
        <f>IF($A23="","",COUNTIFS('3. Registro ferie'!$A$5:$A$200,$A23,'3. Registro ferie'!$F$5:$F$200,"Approvato",'3. Registro ferie'!$C$5:$C$200,"&lt;="&amp;('1. Impostazioni'!$C$9+(10-1)*7+6),'3. Registro ferie'!$D$5:$D$200,"&gt;="&amp;('1. Impostazioni'!$C$9+(10-1)*7)))</f>
        <v/>
      </c>
      <c r="L23" s="106">
        <f>IF($A23="","",COUNTIFS('3. Registro ferie'!$A$5:$A$200,$A23,'3. Registro ferie'!$F$5:$F$200,"Approvato",'3. Registro ferie'!$C$5:$C$200,"&lt;="&amp;('1. Impostazioni'!$C$9+(11-1)*7+6),'3. Registro ferie'!$D$5:$D$200,"&gt;="&amp;('1. Impostazioni'!$C$9+(11-1)*7)))</f>
        <v/>
      </c>
      <c r="M23" s="106">
        <f>IF($A23="","",COUNTIFS('3. Registro ferie'!$A$5:$A$200,$A23,'3. Registro ferie'!$F$5:$F$200,"Approvato",'3. Registro ferie'!$C$5:$C$200,"&lt;="&amp;('1. Impostazioni'!$C$9+(12-1)*7+6),'3. Registro ferie'!$D$5:$D$200,"&gt;="&amp;('1. Impostazioni'!$C$9+(12-1)*7)))</f>
        <v/>
      </c>
      <c r="N23" s="106">
        <f>IF($A23="","",COUNTIFS('3. Registro ferie'!$A$5:$A$200,$A23,'3. Registro ferie'!$F$5:$F$200,"Approvato",'3. Registro ferie'!$C$5:$C$200,"&lt;="&amp;('1. Impostazioni'!$C$9+(13-1)*7+6),'3. Registro ferie'!$D$5:$D$200,"&gt;="&amp;('1. Impostazioni'!$C$9+(13-1)*7)))</f>
        <v/>
      </c>
      <c r="O23" s="106">
        <f>IF($A23="","",COUNTIFS('3. Registro ferie'!$A$5:$A$200,$A23,'3. Registro ferie'!$F$5:$F$200,"Approvato",'3. Registro ferie'!$C$5:$C$200,"&lt;="&amp;('1. Impostazioni'!$C$9+(14-1)*7+6),'3. Registro ferie'!$D$5:$D$200,"&gt;="&amp;('1. Impostazioni'!$C$9+(14-1)*7)))</f>
        <v/>
      </c>
      <c r="P23" s="106">
        <f>IF($A23="","",COUNTIFS('3. Registro ferie'!$A$5:$A$200,$A23,'3. Registro ferie'!$F$5:$F$200,"Approvato",'3. Registro ferie'!$C$5:$C$200,"&lt;="&amp;('1. Impostazioni'!$C$9+(15-1)*7+6),'3. Registro ferie'!$D$5:$D$200,"&gt;="&amp;('1. Impostazioni'!$C$9+(15-1)*7)))</f>
        <v/>
      </c>
      <c r="Q23" s="106">
        <f>IF($A23="","",COUNTIFS('3. Registro ferie'!$A$5:$A$200,$A23,'3. Registro ferie'!$F$5:$F$200,"Approvato",'3. Registro ferie'!$C$5:$C$200,"&lt;="&amp;('1. Impostazioni'!$C$9+(16-1)*7+6),'3. Registro ferie'!$D$5:$D$200,"&gt;="&amp;('1. Impostazioni'!$C$9+(16-1)*7)))</f>
        <v/>
      </c>
      <c r="R23" s="106">
        <f>IF($A23="","",COUNTIFS('3. Registro ferie'!$A$5:$A$200,$A23,'3. Registro ferie'!$F$5:$F$200,"Approvato",'3. Registro ferie'!$C$5:$C$200,"&lt;="&amp;('1. Impostazioni'!$C$9+(17-1)*7+6),'3. Registro ferie'!$D$5:$D$200,"&gt;="&amp;('1. Impostazioni'!$C$9+(17-1)*7)))</f>
        <v/>
      </c>
      <c r="S23" s="106">
        <f>IF($A23="","",COUNTIFS('3. Registro ferie'!$A$5:$A$200,$A23,'3. Registro ferie'!$F$5:$F$200,"Approvato",'3. Registro ferie'!$C$5:$C$200,"&lt;="&amp;('1. Impostazioni'!$C$9+(18-1)*7+6),'3. Registro ferie'!$D$5:$D$200,"&gt;="&amp;('1. Impostazioni'!$C$9+(18-1)*7)))</f>
        <v/>
      </c>
      <c r="T23" s="106">
        <f>IF($A23="","",COUNTIFS('3. Registro ferie'!$A$5:$A$200,$A23,'3. Registro ferie'!$F$5:$F$200,"Approvato",'3. Registro ferie'!$C$5:$C$200,"&lt;="&amp;('1. Impostazioni'!$C$9+(19-1)*7+6),'3. Registro ferie'!$D$5:$D$200,"&gt;="&amp;('1. Impostazioni'!$C$9+(19-1)*7)))</f>
        <v/>
      </c>
      <c r="U23" s="106">
        <f>IF($A23="","",COUNTIFS('3. Registro ferie'!$A$5:$A$200,$A23,'3. Registro ferie'!$F$5:$F$200,"Approvato",'3. Registro ferie'!$C$5:$C$200,"&lt;="&amp;('1. Impostazioni'!$C$9+(20-1)*7+6),'3. Registro ferie'!$D$5:$D$200,"&gt;="&amp;('1. Impostazioni'!$C$9+(20-1)*7)))</f>
        <v/>
      </c>
      <c r="V23" s="106">
        <f>IF($A23="","",COUNTIFS('3. Registro ferie'!$A$5:$A$200,$A23,'3. Registro ferie'!$F$5:$F$200,"Approvato",'3. Registro ferie'!$C$5:$C$200,"&lt;="&amp;('1. Impostazioni'!$C$9+(21-1)*7+6),'3. Registro ferie'!$D$5:$D$200,"&gt;="&amp;('1. Impostazioni'!$C$9+(21-1)*7)))</f>
        <v/>
      </c>
      <c r="W23" s="106">
        <f>IF($A23="","",COUNTIFS('3. Registro ferie'!$A$5:$A$200,$A23,'3. Registro ferie'!$F$5:$F$200,"Approvato",'3. Registro ferie'!$C$5:$C$200,"&lt;="&amp;('1. Impostazioni'!$C$9+(22-1)*7+6),'3. Registro ferie'!$D$5:$D$200,"&gt;="&amp;('1. Impostazioni'!$C$9+(22-1)*7)))</f>
        <v/>
      </c>
      <c r="X23" s="106">
        <f>IF($A23="","",COUNTIFS('3. Registro ferie'!$A$5:$A$200,$A23,'3. Registro ferie'!$F$5:$F$200,"Approvato",'3. Registro ferie'!$C$5:$C$200,"&lt;="&amp;('1. Impostazioni'!$C$9+(23-1)*7+6),'3. Registro ferie'!$D$5:$D$200,"&gt;="&amp;('1. Impostazioni'!$C$9+(23-1)*7)))</f>
        <v/>
      </c>
      <c r="Y23" s="106">
        <f>IF($A23="","",COUNTIFS('3. Registro ferie'!$A$5:$A$200,$A23,'3. Registro ferie'!$F$5:$F$200,"Approvato",'3. Registro ferie'!$C$5:$C$200,"&lt;="&amp;('1. Impostazioni'!$C$9+(24-1)*7+6),'3. Registro ferie'!$D$5:$D$200,"&gt;="&amp;('1. Impostazioni'!$C$9+(24-1)*7)))</f>
        <v/>
      </c>
      <c r="Z23" s="106">
        <f>IF($A23="","",COUNTIFS('3. Registro ferie'!$A$5:$A$200,$A23,'3. Registro ferie'!$F$5:$F$200,"Approvato",'3. Registro ferie'!$C$5:$C$200,"&lt;="&amp;('1. Impostazioni'!$C$9+(25-1)*7+6),'3. Registro ferie'!$D$5:$D$200,"&gt;="&amp;('1. Impostazioni'!$C$9+(25-1)*7)))</f>
        <v/>
      </c>
      <c r="AA23" s="106">
        <f>IF($A23="","",COUNTIFS('3. Registro ferie'!$A$5:$A$200,$A23,'3. Registro ferie'!$F$5:$F$200,"Approvato",'3. Registro ferie'!$C$5:$C$200,"&lt;="&amp;('1. Impostazioni'!$C$9+(26-1)*7+6),'3. Registro ferie'!$D$5:$D$200,"&gt;="&amp;('1. Impostazioni'!$C$9+(26-1)*7)))</f>
        <v/>
      </c>
      <c r="AB23" s="106">
        <f>IF($A23="","",COUNTIFS('3. Registro ferie'!$A$5:$A$200,$A23,'3. Registro ferie'!$F$5:$F$200,"Approvato",'3. Registro ferie'!$C$5:$C$200,"&lt;="&amp;('1. Impostazioni'!$C$9+(27-1)*7+6),'3. Registro ferie'!$D$5:$D$200,"&gt;="&amp;('1. Impostazioni'!$C$9+(27-1)*7)))</f>
        <v/>
      </c>
      <c r="AC23" s="106">
        <f>IF($A23="","",COUNTIFS('3. Registro ferie'!$A$5:$A$200,$A23,'3. Registro ferie'!$F$5:$F$200,"Approvato",'3. Registro ferie'!$C$5:$C$200,"&lt;="&amp;('1. Impostazioni'!$C$9+(28-1)*7+6),'3. Registro ferie'!$D$5:$D$200,"&gt;="&amp;('1. Impostazioni'!$C$9+(28-1)*7)))</f>
        <v/>
      </c>
      <c r="AD23" s="106">
        <f>IF($A23="","",COUNTIFS('3. Registro ferie'!$A$5:$A$200,$A23,'3. Registro ferie'!$F$5:$F$200,"Approvato",'3. Registro ferie'!$C$5:$C$200,"&lt;="&amp;('1. Impostazioni'!$C$9+(29-1)*7+6),'3. Registro ferie'!$D$5:$D$200,"&gt;="&amp;('1. Impostazioni'!$C$9+(29-1)*7)))</f>
        <v/>
      </c>
      <c r="AE23" s="106">
        <f>IF($A23="","",COUNTIFS('3. Registro ferie'!$A$5:$A$200,$A23,'3. Registro ferie'!$F$5:$F$200,"Approvato",'3. Registro ferie'!$C$5:$C$200,"&lt;="&amp;('1. Impostazioni'!$C$9+(30-1)*7+6),'3. Registro ferie'!$D$5:$D$200,"&gt;="&amp;('1. Impostazioni'!$C$9+(30-1)*7)))</f>
        <v/>
      </c>
      <c r="AF23" s="106">
        <f>IF($A23="","",COUNTIFS('3. Registro ferie'!$A$5:$A$200,$A23,'3. Registro ferie'!$F$5:$F$200,"Approvato",'3. Registro ferie'!$C$5:$C$200,"&lt;="&amp;('1. Impostazioni'!$C$9+(31-1)*7+6),'3. Registro ferie'!$D$5:$D$200,"&gt;="&amp;('1. Impostazioni'!$C$9+(31-1)*7)))</f>
        <v/>
      </c>
      <c r="AG23" s="106">
        <f>IF($A23="","",COUNTIFS('3. Registro ferie'!$A$5:$A$200,$A23,'3. Registro ferie'!$F$5:$F$200,"Approvato",'3. Registro ferie'!$C$5:$C$200,"&lt;="&amp;('1. Impostazioni'!$C$9+(32-1)*7+6),'3. Registro ferie'!$D$5:$D$200,"&gt;="&amp;('1. Impostazioni'!$C$9+(32-1)*7)))</f>
        <v/>
      </c>
      <c r="AH23" s="106">
        <f>IF($A23="","",COUNTIFS('3. Registro ferie'!$A$5:$A$200,$A23,'3. Registro ferie'!$F$5:$F$200,"Approvato",'3. Registro ferie'!$C$5:$C$200,"&lt;="&amp;('1. Impostazioni'!$C$9+(33-1)*7+6),'3. Registro ferie'!$D$5:$D$200,"&gt;="&amp;('1. Impostazioni'!$C$9+(33-1)*7)))</f>
        <v/>
      </c>
      <c r="AI23" s="106">
        <f>IF($A23="","",COUNTIFS('3. Registro ferie'!$A$5:$A$200,$A23,'3. Registro ferie'!$F$5:$F$200,"Approvato",'3. Registro ferie'!$C$5:$C$200,"&lt;="&amp;('1. Impostazioni'!$C$9+(34-1)*7+6),'3. Registro ferie'!$D$5:$D$200,"&gt;="&amp;('1. Impostazioni'!$C$9+(34-1)*7)))</f>
        <v/>
      </c>
      <c r="AJ23" s="106">
        <f>IF($A23="","",COUNTIFS('3. Registro ferie'!$A$5:$A$200,$A23,'3. Registro ferie'!$F$5:$F$200,"Approvato",'3. Registro ferie'!$C$5:$C$200,"&lt;="&amp;('1. Impostazioni'!$C$9+(35-1)*7+6),'3. Registro ferie'!$D$5:$D$200,"&gt;="&amp;('1. Impostazioni'!$C$9+(35-1)*7)))</f>
        <v/>
      </c>
      <c r="AK23" s="106">
        <f>IF($A23="","",COUNTIFS('3. Registro ferie'!$A$5:$A$200,$A23,'3. Registro ferie'!$F$5:$F$200,"Approvato",'3. Registro ferie'!$C$5:$C$200,"&lt;="&amp;('1. Impostazioni'!$C$9+(36-1)*7+6),'3. Registro ferie'!$D$5:$D$200,"&gt;="&amp;('1. Impostazioni'!$C$9+(36-1)*7)))</f>
        <v/>
      </c>
      <c r="AL23" s="106">
        <f>IF($A23="","",COUNTIFS('3. Registro ferie'!$A$5:$A$200,$A23,'3. Registro ferie'!$F$5:$F$200,"Approvato",'3. Registro ferie'!$C$5:$C$200,"&lt;="&amp;('1. Impostazioni'!$C$9+(37-1)*7+6),'3. Registro ferie'!$D$5:$D$200,"&gt;="&amp;('1. Impostazioni'!$C$9+(37-1)*7)))</f>
        <v/>
      </c>
      <c r="AM23" s="106">
        <f>IF($A23="","",COUNTIFS('3. Registro ferie'!$A$5:$A$200,$A23,'3. Registro ferie'!$F$5:$F$200,"Approvato",'3. Registro ferie'!$C$5:$C$200,"&lt;="&amp;('1. Impostazioni'!$C$9+(38-1)*7+6),'3. Registro ferie'!$D$5:$D$200,"&gt;="&amp;('1. Impostazioni'!$C$9+(38-1)*7)))</f>
        <v/>
      </c>
      <c r="AN23" s="106">
        <f>IF($A23="","",COUNTIFS('3. Registro ferie'!$A$5:$A$200,$A23,'3. Registro ferie'!$F$5:$F$200,"Approvato",'3. Registro ferie'!$C$5:$C$200,"&lt;="&amp;('1. Impostazioni'!$C$9+(39-1)*7+6),'3. Registro ferie'!$D$5:$D$200,"&gt;="&amp;('1. Impostazioni'!$C$9+(39-1)*7)))</f>
        <v/>
      </c>
      <c r="AO23" s="106">
        <f>IF($A23="","",COUNTIFS('3. Registro ferie'!$A$5:$A$200,$A23,'3. Registro ferie'!$F$5:$F$200,"Approvato",'3. Registro ferie'!$C$5:$C$200,"&lt;="&amp;('1. Impostazioni'!$C$9+(40-1)*7+6),'3. Registro ferie'!$D$5:$D$200,"&gt;="&amp;('1. Impostazioni'!$C$9+(40-1)*7)))</f>
        <v/>
      </c>
      <c r="AP23" s="106">
        <f>IF($A23="","",COUNTIFS('3. Registro ferie'!$A$5:$A$200,$A23,'3. Registro ferie'!$F$5:$F$200,"Approvato",'3. Registro ferie'!$C$5:$C$200,"&lt;="&amp;('1. Impostazioni'!$C$9+(41-1)*7+6),'3. Registro ferie'!$D$5:$D$200,"&gt;="&amp;('1. Impostazioni'!$C$9+(41-1)*7)))</f>
        <v/>
      </c>
      <c r="AQ23" s="106">
        <f>IF($A23="","",COUNTIFS('3. Registro ferie'!$A$5:$A$200,$A23,'3. Registro ferie'!$F$5:$F$200,"Approvato",'3. Registro ferie'!$C$5:$C$200,"&lt;="&amp;('1. Impostazioni'!$C$9+(42-1)*7+6),'3. Registro ferie'!$D$5:$D$200,"&gt;="&amp;('1. Impostazioni'!$C$9+(42-1)*7)))</f>
        <v/>
      </c>
      <c r="AR23" s="106">
        <f>IF($A23="","",COUNTIFS('3. Registro ferie'!$A$5:$A$200,$A23,'3. Registro ferie'!$F$5:$F$200,"Approvato",'3. Registro ferie'!$C$5:$C$200,"&lt;="&amp;('1. Impostazioni'!$C$9+(43-1)*7+6),'3. Registro ferie'!$D$5:$D$200,"&gt;="&amp;('1. Impostazioni'!$C$9+(43-1)*7)))</f>
        <v/>
      </c>
      <c r="AS23" s="106">
        <f>IF($A23="","",COUNTIFS('3. Registro ferie'!$A$5:$A$200,$A23,'3. Registro ferie'!$F$5:$F$200,"Approvato",'3. Registro ferie'!$C$5:$C$200,"&lt;="&amp;('1. Impostazioni'!$C$9+(44-1)*7+6),'3. Registro ferie'!$D$5:$D$200,"&gt;="&amp;('1. Impostazioni'!$C$9+(44-1)*7)))</f>
        <v/>
      </c>
      <c r="AT23" s="106">
        <f>IF($A23="","",COUNTIFS('3. Registro ferie'!$A$5:$A$200,$A23,'3. Registro ferie'!$F$5:$F$200,"Approvato",'3. Registro ferie'!$C$5:$C$200,"&lt;="&amp;('1. Impostazioni'!$C$9+(45-1)*7+6),'3. Registro ferie'!$D$5:$D$200,"&gt;="&amp;('1. Impostazioni'!$C$9+(45-1)*7)))</f>
        <v/>
      </c>
      <c r="AU23" s="106">
        <f>IF($A23="","",COUNTIFS('3. Registro ferie'!$A$5:$A$200,$A23,'3. Registro ferie'!$F$5:$F$200,"Approvato",'3. Registro ferie'!$C$5:$C$200,"&lt;="&amp;('1. Impostazioni'!$C$9+(46-1)*7+6),'3. Registro ferie'!$D$5:$D$200,"&gt;="&amp;('1. Impostazioni'!$C$9+(46-1)*7)))</f>
        <v/>
      </c>
      <c r="AV23" s="106">
        <f>IF($A23="","",COUNTIFS('3. Registro ferie'!$A$5:$A$200,$A23,'3. Registro ferie'!$F$5:$F$200,"Approvato",'3. Registro ferie'!$C$5:$C$200,"&lt;="&amp;('1. Impostazioni'!$C$9+(47-1)*7+6),'3. Registro ferie'!$D$5:$D$200,"&gt;="&amp;('1. Impostazioni'!$C$9+(47-1)*7)))</f>
        <v/>
      </c>
      <c r="AW23" s="106">
        <f>IF($A23="","",COUNTIFS('3. Registro ferie'!$A$5:$A$200,$A23,'3. Registro ferie'!$F$5:$F$200,"Approvato",'3. Registro ferie'!$C$5:$C$200,"&lt;="&amp;('1. Impostazioni'!$C$9+(48-1)*7+6),'3. Registro ferie'!$D$5:$D$200,"&gt;="&amp;('1. Impostazioni'!$C$9+(48-1)*7)))</f>
        <v/>
      </c>
      <c r="AX23" s="106">
        <f>IF($A23="","",COUNTIFS('3. Registro ferie'!$A$5:$A$200,$A23,'3. Registro ferie'!$F$5:$F$200,"Approvato",'3. Registro ferie'!$C$5:$C$200,"&lt;="&amp;('1. Impostazioni'!$C$9+(49-1)*7+6),'3. Registro ferie'!$D$5:$D$200,"&gt;="&amp;('1. Impostazioni'!$C$9+(49-1)*7)))</f>
        <v/>
      </c>
      <c r="AY23" s="106">
        <f>IF($A23="","",COUNTIFS('3. Registro ferie'!$A$5:$A$200,$A23,'3. Registro ferie'!$F$5:$F$200,"Approvato",'3. Registro ferie'!$C$5:$C$200,"&lt;="&amp;('1. Impostazioni'!$C$9+(50-1)*7+6),'3. Registro ferie'!$D$5:$D$200,"&gt;="&amp;('1. Impostazioni'!$C$9+(50-1)*7)))</f>
        <v/>
      </c>
      <c r="AZ23" s="106">
        <f>IF($A23="","",COUNTIFS('3. Registro ferie'!$A$5:$A$200,$A23,'3. Registro ferie'!$F$5:$F$200,"Approvato",'3. Registro ferie'!$C$5:$C$200,"&lt;="&amp;('1. Impostazioni'!$C$9+(51-1)*7+6),'3. Registro ferie'!$D$5:$D$200,"&gt;="&amp;('1. Impostazioni'!$C$9+(51-1)*7)))</f>
        <v/>
      </c>
      <c r="BA23" s="106">
        <f>IF($A23="","",COUNTIFS('3. Registro ferie'!$A$5:$A$200,$A23,'3. Registro ferie'!$F$5:$F$200,"Approvato",'3. Registro ferie'!$C$5:$C$200,"&lt;="&amp;('1. Impostazioni'!$C$9+(52-1)*7+6),'3. Registro ferie'!$D$5:$D$200,"&gt;="&amp;('1. Impostazioni'!$C$9+(52-1)*7)))</f>
        <v/>
      </c>
    </row>
    <row r="24" ht="18" customHeight="1" s="55">
      <c r="A24" s="105">
        <f>IF('2. Dipendenti'!A24="","",'2. Dipendenti'!A24)</f>
        <v/>
      </c>
      <c r="B24" s="106">
        <f>IF($A24="","",COUNTIFS('3. Registro ferie'!$A$5:$A$200,$A24,'3. Registro ferie'!$F$5:$F$200,"Approvato",'3. Registro ferie'!$C$5:$C$200,"&lt;="&amp;('1. Impostazioni'!$C$9+(1-1)*7+6),'3. Registro ferie'!$D$5:$D$200,"&gt;="&amp;('1. Impostazioni'!$C$9+(1-1)*7)))</f>
        <v/>
      </c>
      <c r="C24" s="106">
        <f>IF($A24="","",COUNTIFS('3. Registro ferie'!$A$5:$A$200,$A24,'3. Registro ferie'!$F$5:$F$200,"Approvato",'3. Registro ferie'!$C$5:$C$200,"&lt;="&amp;('1. Impostazioni'!$C$9+(2-1)*7+6),'3. Registro ferie'!$D$5:$D$200,"&gt;="&amp;('1. Impostazioni'!$C$9+(2-1)*7)))</f>
        <v/>
      </c>
      <c r="D24" s="106">
        <f>IF($A24="","",COUNTIFS('3. Registro ferie'!$A$5:$A$200,$A24,'3. Registro ferie'!$F$5:$F$200,"Approvato",'3. Registro ferie'!$C$5:$C$200,"&lt;="&amp;('1. Impostazioni'!$C$9+(3-1)*7+6),'3. Registro ferie'!$D$5:$D$200,"&gt;="&amp;('1. Impostazioni'!$C$9+(3-1)*7)))</f>
        <v/>
      </c>
      <c r="E24" s="106">
        <f>IF($A24="","",COUNTIFS('3. Registro ferie'!$A$5:$A$200,$A24,'3. Registro ferie'!$F$5:$F$200,"Approvato",'3. Registro ferie'!$C$5:$C$200,"&lt;="&amp;('1. Impostazioni'!$C$9+(4-1)*7+6),'3. Registro ferie'!$D$5:$D$200,"&gt;="&amp;('1. Impostazioni'!$C$9+(4-1)*7)))</f>
        <v/>
      </c>
      <c r="F24" s="106">
        <f>IF($A24="","",COUNTIFS('3. Registro ferie'!$A$5:$A$200,$A24,'3. Registro ferie'!$F$5:$F$200,"Approvato",'3. Registro ferie'!$C$5:$C$200,"&lt;="&amp;('1. Impostazioni'!$C$9+(5-1)*7+6),'3. Registro ferie'!$D$5:$D$200,"&gt;="&amp;('1. Impostazioni'!$C$9+(5-1)*7)))</f>
        <v/>
      </c>
      <c r="G24" s="106">
        <f>IF($A24="","",COUNTIFS('3. Registro ferie'!$A$5:$A$200,$A24,'3. Registro ferie'!$F$5:$F$200,"Approvato",'3. Registro ferie'!$C$5:$C$200,"&lt;="&amp;('1. Impostazioni'!$C$9+(6-1)*7+6),'3. Registro ferie'!$D$5:$D$200,"&gt;="&amp;('1. Impostazioni'!$C$9+(6-1)*7)))</f>
        <v/>
      </c>
      <c r="H24" s="106">
        <f>IF($A24="","",COUNTIFS('3. Registro ferie'!$A$5:$A$200,$A24,'3. Registro ferie'!$F$5:$F$200,"Approvato",'3. Registro ferie'!$C$5:$C$200,"&lt;="&amp;('1. Impostazioni'!$C$9+(7-1)*7+6),'3. Registro ferie'!$D$5:$D$200,"&gt;="&amp;('1. Impostazioni'!$C$9+(7-1)*7)))</f>
        <v/>
      </c>
      <c r="I24" s="106">
        <f>IF($A24="","",COUNTIFS('3. Registro ferie'!$A$5:$A$200,$A24,'3. Registro ferie'!$F$5:$F$200,"Approvato",'3. Registro ferie'!$C$5:$C$200,"&lt;="&amp;('1. Impostazioni'!$C$9+(8-1)*7+6),'3. Registro ferie'!$D$5:$D$200,"&gt;="&amp;('1. Impostazioni'!$C$9+(8-1)*7)))</f>
        <v/>
      </c>
      <c r="J24" s="106">
        <f>IF($A24="","",COUNTIFS('3. Registro ferie'!$A$5:$A$200,$A24,'3. Registro ferie'!$F$5:$F$200,"Approvato",'3. Registro ferie'!$C$5:$C$200,"&lt;="&amp;('1. Impostazioni'!$C$9+(9-1)*7+6),'3. Registro ferie'!$D$5:$D$200,"&gt;="&amp;('1. Impostazioni'!$C$9+(9-1)*7)))</f>
        <v/>
      </c>
      <c r="K24" s="106">
        <f>IF($A24="","",COUNTIFS('3. Registro ferie'!$A$5:$A$200,$A24,'3. Registro ferie'!$F$5:$F$200,"Approvato",'3. Registro ferie'!$C$5:$C$200,"&lt;="&amp;('1. Impostazioni'!$C$9+(10-1)*7+6),'3. Registro ferie'!$D$5:$D$200,"&gt;="&amp;('1. Impostazioni'!$C$9+(10-1)*7)))</f>
        <v/>
      </c>
      <c r="L24" s="106">
        <f>IF($A24="","",COUNTIFS('3. Registro ferie'!$A$5:$A$200,$A24,'3. Registro ferie'!$F$5:$F$200,"Approvato",'3. Registro ferie'!$C$5:$C$200,"&lt;="&amp;('1. Impostazioni'!$C$9+(11-1)*7+6),'3. Registro ferie'!$D$5:$D$200,"&gt;="&amp;('1. Impostazioni'!$C$9+(11-1)*7)))</f>
        <v/>
      </c>
      <c r="M24" s="106">
        <f>IF($A24="","",COUNTIFS('3. Registro ferie'!$A$5:$A$200,$A24,'3. Registro ferie'!$F$5:$F$200,"Approvato",'3. Registro ferie'!$C$5:$C$200,"&lt;="&amp;('1. Impostazioni'!$C$9+(12-1)*7+6),'3. Registro ferie'!$D$5:$D$200,"&gt;="&amp;('1. Impostazioni'!$C$9+(12-1)*7)))</f>
        <v/>
      </c>
      <c r="N24" s="106">
        <f>IF($A24="","",COUNTIFS('3. Registro ferie'!$A$5:$A$200,$A24,'3. Registro ferie'!$F$5:$F$200,"Approvato",'3. Registro ferie'!$C$5:$C$200,"&lt;="&amp;('1. Impostazioni'!$C$9+(13-1)*7+6),'3. Registro ferie'!$D$5:$D$200,"&gt;="&amp;('1. Impostazioni'!$C$9+(13-1)*7)))</f>
        <v/>
      </c>
      <c r="O24" s="106">
        <f>IF($A24="","",COUNTIFS('3. Registro ferie'!$A$5:$A$200,$A24,'3. Registro ferie'!$F$5:$F$200,"Approvato",'3. Registro ferie'!$C$5:$C$200,"&lt;="&amp;('1. Impostazioni'!$C$9+(14-1)*7+6),'3. Registro ferie'!$D$5:$D$200,"&gt;="&amp;('1. Impostazioni'!$C$9+(14-1)*7)))</f>
        <v/>
      </c>
      <c r="P24" s="106">
        <f>IF($A24="","",COUNTIFS('3. Registro ferie'!$A$5:$A$200,$A24,'3. Registro ferie'!$F$5:$F$200,"Approvato",'3. Registro ferie'!$C$5:$C$200,"&lt;="&amp;('1. Impostazioni'!$C$9+(15-1)*7+6),'3. Registro ferie'!$D$5:$D$200,"&gt;="&amp;('1. Impostazioni'!$C$9+(15-1)*7)))</f>
        <v/>
      </c>
      <c r="Q24" s="106">
        <f>IF($A24="","",COUNTIFS('3. Registro ferie'!$A$5:$A$200,$A24,'3. Registro ferie'!$F$5:$F$200,"Approvato",'3. Registro ferie'!$C$5:$C$200,"&lt;="&amp;('1. Impostazioni'!$C$9+(16-1)*7+6),'3. Registro ferie'!$D$5:$D$200,"&gt;="&amp;('1. Impostazioni'!$C$9+(16-1)*7)))</f>
        <v/>
      </c>
      <c r="R24" s="106">
        <f>IF($A24="","",COUNTIFS('3. Registro ferie'!$A$5:$A$200,$A24,'3. Registro ferie'!$F$5:$F$200,"Approvato",'3. Registro ferie'!$C$5:$C$200,"&lt;="&amp;('1. Impostazioni'!$C$9+(17-1)*7+6),'3. Registro ferie'!$D$5:$D$200,"&gt;="&amp;('1. Impostazioni'!$C$9+(17-1)*7)))</f>
        <v/>
      </c>
      <c r="S24" s="106">
        <f>IF($A24="","",COUNTIFS('3. Registro ferie'!$A$5:$A$200,$A24,'3. Registro ferie'!$F$5:$F$200,"Approvato",'3. Registro ferie'!$C$5:$C$200,"&lt;="&amp;('1. Impostazioni'!$C$9+(18-1)*7+6),'3. Registro ferie'!$D$5:$D$200,"&gt;="&amp;('1. Impostazioni'!$C$9+(18-1)*7)))</f>
        <v/>
      </c>
      <c r="T24" s="106">
        <f>IF($A24="","",COUNTIFS('3. Registro ferie'!$A$5:$A$200,$A24,'3. Registro ferie'!$F$5:$F$200,"Approvato",'3. Registro ferie'!$C$5:$C$200,"&lt;="&amp;('1. Impostazioni'!$C$9+(19-1)*7+6),'3. Registro ferie'!$D$5:$D$200,"&gt;="&amp;('1. Impostazioni'!$C$9+(19-1)*7)))</f>
        <v/>
      </c>
      <c r="U24" s="106">
        <f>IF($A24="","",COUNTIFS('3. Registro ferie'!$A$5:$A$200,$A24,'3. Registro ferie'!$F$5:$F$200,"Approvato",'3. Registro ferie'!$C$5:$C$200,"&lt;="&amp;('1. Impostazioni'!$C$9+(20-1)*7+6),'3. Registro ferie'!$D$5:$D$200,"&gt;="&amp;('1. Impostazioni'!$C$9+(20-1)*7)))</f>
        <v/>
      </c>
      <c r="V24" s="106">
        <f>IF($A24="","",COUNTIFS('3. Registro ferie'!$A$5:$A$200,$A24,'3. Registro ferie'!$F$5:$F$200,"Approvato",'3. Registro ferie'!$C$5:$C$200,"&lt;="&amp;('1. Impostazioni'!$C$9+(21-1)*7+6),'3. Registro ferie'!$D$5:$D$200,"&gt;="&amp;('1. Impostazioni'!$C$9+(21-1)*7)))</f>
        <v/>
      </c>
      <c r="W24" s="106">
        <f>IF($A24="","",COUNTIFS('3. Registro ferie'!$A$5:$A$200,$A24,'3. Registro ferie'!$F$5:$F$200,"Approvato",'3. Registro ferie'!$C$5:$C$200,"&lt;="&amp;('1. Impostazioni'!$C$9+(22-1)*7+6),'3. Registro ferie'!$D$5:$D$200,"&gt;="&amp;('1. Impostazioni'!$C$9+(22-1)*7)))</f>
        <v/>
      </c>
      <c r="X24" s="106">
        <f>IF($A24="","",COUNTIFS('3. Registro ferie'!$A$5:$A$200,$A24,'3. Registro ferie'!$F$5:$F$200,"Approvato",'3. Registro ferie'!$C$5:$C$200,"&lt;="&amp;('1. Impostazioni'!$C$9+(23-1)*7+6),'3. Registro ferie'!$D$5:$D$200,"&gt;="&amp;('1. Impostazioni'!$C$9+(23-1)*7)))</f>
        <v/>
      </c>
      <c r="Y24" s="106">
        <f>IF($A24="","",COUNTIFS('3. Registro ferie'!$A$5:$A$200,$A24,'3. Registro ferie'!$F$5:$F$200,"Approvato",'3. Registro ferie'!$C$5:$C$200,"&lt;="&amp;('1. Impostazioni'!$C$9+(24-1)*7+6),'3. Registro ferie'!$D$5:$D$200,"&gt;="&amp;('1. Impostazioni'!$C$9+(24-1)*7)))</f>
        <v/>
      </c>
      <c r="Z24" s="106">
        <f>IF($A24="","",COUNTIFS('3. Registro ferie'!$A$5:$A$200,$A24,'3. Registro ferie'!$F$5:$F$200,"Approvato",'3. Registro ferie'!$C$5:$C$200,"&lt;="&amp;('1. Impostazioni'!$C$9+(25-1)*7+6),'3. Registro ferie'!$D$5:$D$200,"&gt;="&amp;('1. Impostazioni'!$C$9+(25-1)*7)))</f>
        <v/>
      </c>
      <c r="AA24" s="106">
        <f>IF($A24="","",COUNTIFS('3. Registro ferie'!$A$5:$A$200,$A24,'3. Registro ferie'!$F$5:$F$200,"Approvato",'3. Registro ferie'!$C$5:$C$200,"&lt;="&amp;('1. Impostazioni'!$C$9+(26-1)*7+6),'3. Registro ferie'!$D$5:$D$200,"&gt;="&amp;('1. Impostazioni'!$C$9+(26-1)*7)))</f>
        <v/>
      </c>
      <c r="AB24" s="106">
        <f>IF($A24="","",COUNTIFS('3. Registro ferie'!$A$5:$A$200,$A24,'3. Registro ferie'!$F$5:$F$200,"Approvato",'3. Registro ferie'!$C$5:$C$200,"&lt;="&amp;('1. Impostazioni'!$C$9+(27-1)*7+6),'3. Registro ferie'!$D$5:$D$200,"&gt;="&amp;('1. Impostazioni'!$C$9+(27-1)*7)))</f>
        <v/>
      </c>
      <c r="AC24" s="106">
        <f>IF($A24="","",COUNTIFS('3. Registro ferie'!$A$5:$A$200,$A24,'3. Registro ferie'!$F$5:$F$200,"Approvato",'3. Registro ferie'!$C$5:$C$200,"&lt;="&amp;('1. Impostazioni'!$C$9+(28-1)*7+6),'3. Registro ferie'!$D$5:$D$200,"&gt;="&amp;('1. Impostazioni'!$C$9+(28-1)*7)))</f>
        <v/>
      </c>
      <c r="AD24" s="106">
        <f>IF($A24="","",COUNTIFS('3. Registro ferie'!$A$5:$A$200,$A24,'3. Registro ferie'!$F$5:$F$200,"Approvato",'3. Registro ferie'!$C$5:$C$200,"&lt;="&amp;('1. Impostazioni'!$C$9+(29-1)*7+6),'3. Registro ferie'!$D$5:$D$200,"&gt;="&amp;('1. Impostazioni'!$C$9+(29-1)*7)))</f>
        <v/>
      </c>
      <c r="AE24" s="106">
        <f>IF($A24="","",COUNTIFS('3. Registro ferie'!$A$5:$A$200,$A24,'3. Registro ferie'!$F$5:$F$200,"Approvato",'3. Registro ferie'!$C$5:$C$200,"&lt;="&amp;('1. Impostazioni'!$C$9+(30-1)*7+6),'3. Registro ferie'!$D$5:$D$200,"&gt;="&amp;('1. Impostazioni'!$C$9+(30-1)*7)))</f>
        <v/>
      </c>
      <c r="AF24" s="106">
        <f>IF($A24="","",COUNTIFS('3. Registro ferie'!$A$5:$A$200,$A24,'3. Registro ferie'!$F$5:$F$200,"Approvato",'3. Registro ferie'!$C$5:$C$200,"&lt;="&amp;('1. Impostazioni'!$C$9+(31-1)*7+6),'3. Registro ferie'!$D$5:$D$200,"&gt;="&amp;('1. Impostazioni'!$C$9+(31-1)*7)))</f>
        <v/>
      </c>
      <c r="AG24" s="106">
        <f>IF($A24="","",COUNTIFS('3. Registro ferie'!$A$5:$A$200,$A24,'3. Registro ferie'!$F$5:$F$200,"Approvato",'3. Registro ferie'!$C$5:$C$200,"&lt;="&amp;('1. Impostazioni'!$C$9+(32-1)*7+6),'3. Registro ferie'!$D$5:$D$200,"&gt;="&amp;('1. Impostazioni'!$C$9+(32-1)*7)))</f>
        <v/>
      </c>
      <c r="AH24" s="106">
        <f>IF($A24="","",COUNTIFS('3. Registro ferie'!$A$5:$A$200,$A24,'3. Registro ferie'!$F$5:$F$200,"Approvato",'3. Registro ferie'!$C$5:$C$200,"&lt;="&amp;('1. Impostazioni'!$C$9+(33-1)*7+6),'3. Registro ferie'!$D$5:$D$200,"&gt;="&amp;('1. Impostazioni'!$C$9+(33-1)*7)))</f>
        <v/>
      </c>
      <c r="AI24" s="106">
        <f>IF($A24="","",COUNTIFS('3. Registro ferie'!$A$5:$A$200,$A24,'3. Registro ferie'!$F$5:$F$200,"Approvato",'3. Registro ferie'!$C$5:$C$200,"&lt;="&amp;('1. Impostazioni'!$C$9+(34-1)*7+6),'3. Registro ferie'!$D$5:$D$200,"&gt;="&amp;('1. Impostazioni'!$C$9+(34-1)*7)))</f>
        <v/>
      </c>
      <c r="AJ24" s="106">
        <f>IF($A24="","",COUNTIFS('3. Registro ferie'!$A$5:$A$200,$A24,'3. Registro ferie'!$F$5:$F$200,"Approvato",'3. Registro ferie'!$C$5:$C$200,"&lt;="&amp;('1. Impostazioni'!$C$9+(35-1)*7+6),'3. Registro ferie'!$D$5:$D$200,"&gt;="&amp;('1. Impostazioni'!$C$9+(35-1)*7)))</f>
        <v/>
      </c>
      <c r="AK24" s="106">
        <f>IF($A24="","",COUNTIFS('3. Registro ferie'!$A$5:$A$200,$A24,'3. Registro ferie'!$F$5:$F$200,"Approvato",'3. Registro ferie'!$C$5:$C$200,"&lt;="&amp;('1. Impostazioni'!$C$9+(36-1)*7+6),'3. Registro ferie'!$D$5:$D$200,"&gt;="&amp;('1. Impostazioni'!$C$9+(36-1)*7)))</f>
        <v/>
      </c>
      <c r="AL24" s="106">
        <f>IF($A24="","",COUNTIFS('3. Registro ferie'!$A$5:$A$200,$A24,'3. Registro ferie'!$F$5:$F$200,"Approvato",'3. Registro ferie'!$C$5:$C$200,"&lt;="&amp;('1. Impostazioni'!$C$9+(37-1)*7+6),'3. Registro ferie'!$D$5:$D$200,"&gt;="&amp;('1. Impostazioni'!$C$9+(37-1)*7)))</f>
        <v/>
      </c>
      <c r="AM24" s="106">
        <f>IF($A24="","",COUNTIFS('3. Registro ferie'!$A$5:$A$200,$A24,'3. Registro ferie'!$F$5:$F$200,"Approvato",'3. Registro ferie'!$C$5:$C$200,"&lt;="&amp;('1. Impostazioni'!$C$9+(38-1)*7+6),'3. Registro ferie'!$D$5:$D$200,"&gt;="&amp;('1. Impostazioni'!$C$9+(38-1)*7)))</f>
        <v/>
      </c>
      <c r="AN24" s="106">
        <f>IF($A24="","",COUNTIFS('3. Registro ferie'!$A$5:$A$200,$A24,'3. Registro ferie'!$F$5:$F$200,"Approvato",'3. Registro ferie'!$C$5:$C$200,"&lt;="&amp;('1. Impostazioni'!$C$9+(39-1)*7+6),'3. Registro ferie'!$D$5:$D$200,"&gt;="&amp;('1. Impostazioni'!$C$9+(39-1)*7)))</f>
        <v/>
      </c>
      <c r="AO24" s="106">
        <f>IF($A24="","",COUNTIFS('3. Registro ferie'!$A$5:$A$200,$A24,'3. Registro ferie'!$F$5:$F$200,"Approvato",'3. Registro ferie'!$C$5:$C$200,"&lt;="&amp;('1. Impostazioni'!$C$9+(40-1)*7+6),'3. Registro ferie'!$D$5:$D$200,"&gt;="&amp;('1. Impostazioni'!$C$9+(40-1)*7)))</f>
        <v/>
      </c>
      <c r="AP24" s="106">
        <f>IF($A24="","",COUNTIFS('3. Registro ferie'!$A$5:$A$200,$A24,'3. Registro ferie'!$F$5:$F$200,"Approvato",'3. Registro ferie'!$C$5:$C$200,"&lt;="&amp;('1. Impostazioni'!$C$9+(41-1)*7+6),'3. Registro ferie'!$D$5:$D$200,"&gt;="&amp;('1. Impostazioni'!$C$9+(41-1)*7)))</f>
        <v/>
      </c>
      <c r="AQ24" s="106">
        <f>IF($A24="","",COUNTIFS('3. Registro ferie'!$A$5:$A$200,$A24,'3. Registro ferie'!$F$5:$F$200,"Approvato",'3. Registro ferie'!$C$5:$C$200,"&lt;="&amp;('1. Impostazioni'!$C$9+(42-1)*7+6),'3. Registro ferie'!$D$5:$D$200,"&gt;="&amp;('1. Impostazioni'!$C$9+(42-1)*7)))</f>
        <v/>
      </c>
      <c r="AR24" s="106">
        <f>IF($A24="","",COUNTIFS('3. Registro ferie'!$A$5:$A$200,$A24,'3. Registro ferie'!$F$5:$F$200,"Approvato",'3. Registro ferie'!$C$5:$C$200,"&lt;="&amp;('1. Impostazioni'!$C$9+(43-1)*7+6),'3. Registro ferie'!$D$5:$D$200,"&gt;="&amp;('1. Impostazioni'!$C$9+(43-1)*7)))</f>
        <v/>
      </c>
      <c r="AS24" s="106">
        <f>IF($A24="","",COUNTIFS('3. Registro ferie'!$A$5:$A$200,$A24,'3. Registro ferie'!$F$5:$F$200,"Approvato",'3. Registro ferie'!$C$5:$C$200,"&lt;="&amp;('1. Impostazioni'!$C$9+(44-1)*7+6),'3. Registro ferie'!$D$5:$D$200,"&gt;="&amp;('1. Impostazioni'!$C$9+(44-1)*7)))</f>
        <v/>
      </c>
      <c r="AT24" s="106">
        <f>IF($A24="","",COUNTIFS('3. Registro ferie'!$A$5:$A$200,$A24,'3. Registro ferie'!$F$5:$F$200,"Approvato",'3. Registro ferie'!$C$5:$C$200,"&lt;="&amp;('1. Impostazioni'!$C$9+(45-1)*7+6),'3. Registro ferie'!$D$5:$D$200,"&gt;="&amp;('1. Impostazioni'!$C$9+(45-1)*7)))</f>
        <v/>
      </c>
      <c r="AU24" s="106">
        <f>IF($A24="","",COUNTIFS('3. Registro ferie'!$A$5:$A$200,$A24,'3. Registro ferie'!$F$5:$F$200,"Approvato",'3. Registro ferie'!$C$5:$C$200,"&lt;="&amp;('1. Impostazioni'!$C$9+(46-1)*7+6),'3. Registro ferie'!$D$5:$D$200,"&gt;="&amp;('1. Impostazioni'!$C$9+(46-1)*7)))</f>
        <v/>
      </c>
      <c r="AV24" s="106">
        <f>IF($A24="","",COUNTIFS('3. Registro ferie'!$A$5:$A$200,$A24,'3. Registro ferie'!$F$5:$F$200,"Approvato",'3. Registro ferie'!$C$5:$C$200,"&lt;="&amp;('1. Impostazioni'!$C$9+(47-1)*7+6),'3. Registro ferie'!$D$5:$D$200,"&gt;="&amp;('1. Impostazioni'!$C$9+(47-1)*7)))</f>
        <v/>
      </c>
      <c r="AW24" s="106">
        <f>IF($A24="","",COUNTIFS('3. Registro ferie'!$A$5:$A$200,$A24,'3. Registro ferie'!$F$5:$F$200,"Approvato",'3. Registro ferie'!$C$5:$C$200,"&lt;="&amp;('1. Impostazioni'!$C$9+(48-1)*7+6),'3. Registro ferie'!$D$5:$D$200,"&gt;="&amp;('1. Impostazioni'!$C$9+(48-1)*7)))</f>
        <v/>
      </c>
      <c r="AX24" s="106">
        <f>IF($A24="","",COUNTIFS('3. Registro ferie'!$A$5:$A$200,$A24,'3. Registro ferie'!$F$5:$F$200,"Approvato",'3. Registro ferie'!$C$5:$C$200,"&lt;="&amp;('1. Impostazioni'!$C$9+(49-1)*7+6),'3. Registro ferie'!$D$5:$D$200,"&gt;="&amp;('1. Impostazioni'!$C$9+(49-1)*7)))</f>
        <v/>
      </c>
      <c r="AY24" s="106">
        <f>IF($A24="","",COUNTIFS('3. Registro ferie'!$A$5:$A$200,$A24,'3. Registro ferie'!$F$5:$F$200,"Approvato",'3. Registro ferie'!$C$5:$C$200,"&lt;="&amp;('1. Impostazioni'!$C$9+(50-1)*7+6),'3. Registro ferie'!$D$5:$D$200,"&gt;="&amp;('1. Impostazioni'!$C$9+(50-1)*7)))</f>
        <v/>
      </c>
      <c r="AZ24" s="106">
        <f>IF($A24="","",COUNTIFS('3. Registro ferie'!$A$5:$A$200,$A24,'3. Registro ferie'!$F$5:$F$200,"Approvato",'3. Registro ferie'!$C$5:$C$200,"&lt;="&amp;('1. Impostazioni'!$C$9+(51-1)*7+6),'3. Registro ferie'!$D$5:$D$200,"&gt;="&amp;('1. Impostazioni'!$C$9+(51-1)*7)))</f>
        <v/>
      </c>
      <c r="BA24" s="106">
        <f>IF($A24="","",COUNTIFS('3. Registro ferie'!$A$5:$A$200,$A24,'3. Registro ferie'!$F$5:$F$200,"Approvato",'3. Registro ferie'!$C$5:$C$200,"&lt;="&amp;('1. Impostazioni'!$C$9+(52-1)*7+6),'3. Registro ferie'!$D$5:$D$200,"&gt;="&amp;('1. Impostazioni'!$C$9+(52-1)*7)))</f>
        <v/>
      </c>
    </row>
    <row r="25" ht="18" customHeight="1" s="55">
      <c r="A25" s="105">
        <f>IF('2. Dipendenti'!A25="","",'2. Dipendenti'!A25)</f>
        <v/>
      </c>
      <c r="B25" s="106">
        <f>IF($A25="","",COUNTIFS('3. Registro ferie'!$A$5:$A$200,$A25,'3. Registro ferie'!$F$5:$F$200,"Approvato",'3. Registro ferie'!$C$5:$C$200,"&lt;="&amp;('1. Impostazioni'!$C$9+(1-1)*7+6),'3. Registro ferie'!$D$5:$D$200,"&gt;="&amp;('1. Impostazioni'!$C$9+(1-1)*7)))</f>
        <v/>
      </c>
      <c r="C25" s="106">
        <f>IF($A25="","",COUNTIFS('3. Registro ferie'!$A$5:$A$200,$A25,'3. Registro ferie'!$F$5:$F$200,"Approvato",'3. Registro ferie'!$C$5:$C$200,"&lt;="&amp;('1. Impostazioni'!$C$9+(2-1)*7+6),'3. Registro ferie'!$D$5:$D$200,"&gt;="&amp;('1. Impostazioni'!$C$9+(2-1)*7)))</f>
        <v/>
      </c>
      <c r="D25" s="106">
        <f>IF($A25="","",COUNTIFS('3. Registro ferie'!$A$5:$A$200,$A25,'3. Registro ferie'!$F$5:$F$200,"Approvato",'3. Registro ferie'!$C$5:$C$200,"&lt;="&amp;('1. Impostazioni'!$C$9+(3-1)*7+6),'3. Registro ferie'!$D$5:$D$200,"&gt;="&amp;('1. Impostazioni'!$C$9+(3-1)*7)))</f>
        <v/>
      </c>
      <c r="E25" s="106">
        <f>IF($A25="","",COUNTIFS('3. Registro ferie'!$A$5:$A$200,$A25,'3. Registro ferie'!$F$5:$F$200,"Approvato",'3. Registro ferie'!$C$5:$C$200,"&lt;="&amp;('1. Impostazioni'!$C$9+(4-1)*7+6),'3. Registro ferie'!$D$5:$D$200,"&gt;="&amp;('1. Impostazioni'!$C$9+(4-1)*7)))</f>
        <v/>
      </c>
      <c r="F25" s="106">
        <f>IF($A25="","",COUNTIFS('3. Registro ferie'!$A$5:$A$200,$A25,'3. Registro ferie'!$F$5:$F$200,"Approvato",'3. Registro ferie'!$C$5:$C$200,"&lt;="&amp;('1. Impostazioni'!$C$9+(5-1)*7+6),'3. Registro ferie'!$D$5:$D$200,"&gt;="&amp;('1. Impostazioni'!$C$9+(5-1)*7)))</f>
        <v/>
      </c>
      <c r="G25" s="106">
        <f>IF($A25="","",COUNTIFS('3. Registro ferie'!$A$5:$A$200,$A25,'3. Registro ferie'!$F$5:$F$200,"Approvato",'3. Registro ferie'!$C$5:$C$200,"&lt;="&amp;('1. Impostazioni'!$C$9+(6-1)*7+6),'3. Registro ferie'!$D$5:$D$200,"&gt;="&amp;('1. Impostazioni'!$C$9+(6-1)*7)))</f>
        <v/>
      </c>
      <c r="H25" s="106">
        <f>IF($A25="","",COUNTIFS('3. Registro ferie'!$A$5:$A$200,$A25,'3. Registro ferie'!$F$5:$F$200,"Approvato",'3. Registro ferie'!$C$5:$C$200,"&lt;="&amp;('1. Impostazioni'!$C$9+(7-1)*7+6),'3. Registro ferie'!$D$5:$D$200,"&gt;="&amp;('1. Impostazioni'!$C$9+(7-1)*7)))</f>
        <v/>
      </c>
      <c r="I25" s="106">
        <f>IF($A25="","",COUNTIFS('3. Registro ferie'!$A$5:$A$200,$A25,'3. Registro ferie'!$F$5:$F$200,"Approvato",'3. Registro ferie'!$C$5:$C$200,"&lt;="&amp;('1. Impostazioni'!$C$9+(8-1)*7+6),'3. Registro ferie'!$D$5:$D$200,"&gt;="&amp;('1. Impostazioni'!$C$9+(8-1)*7)))</f>
        <v/>
      </c>
      <c r="J25" s="106">
        <f>IF($A25="","",COUNTIFS('3. Registro ferie'!$A$5:$A$200,$A25,'3. Registro ferie'!$F$5:$F$200,"Approvato",'3. Registro ferie'!$C$5:$C$200,"&lt;="&amp;('1. Impostazioni'!$C$9+(9-1)*7+6),'3. Registro ferie'!$D$5:$D$200,"&gt;="&amp;('1. Impostazioni'!$C$9+(9-1)*7)))</f>
        <v/>
      </c>
      <c r="K25" s="106">
        <f>IF($A25="","",COUNTIFS('3. Registro ferie'!$A$5:$A$200,$A25,'3. Registro ferie'!$F$5:$F$200,"Approvato",'3. Registro ferie'!$C$5:$C$200,"&lt;="&amp;('1. Impostazioni'!$C$9+(10-1)*7+6),'3. Registro ferie'!$D$5:$D$200,"&gt;="&amp;('1. Impostazioni'!$C$9+(10-1)*7)))</f>
        <v/>
      </c>
      <c r="L25" s="106">
        <f>IF($A25="","",COUNTIFS('3. Registro ferie'!$A$5:$A$200,$A25,'3. Registro ferie'!$F$5:$F$200,"Approvato",'3. Registro ferie'!$C$5:$C$200,"&lt;="&amp;('1. Impostazioni'!$C$9+(11-1)*7+6),'3. Registro ferie'!$D$5:$D$200,"&gt;="&amp;('1. Impostazioni'!$C$9+(11-1)*7)))</f>
        <v/>
      </c>
      <c r="M25" s="106">
        <f>IF($A25="","",COUNTIFS('3. Registro ferie'!$A$5:$A$200,$A25,'3. Registro ferie'!$F$5:$F$200,"Approvato",'3. Registro ferie'!$C$5:$C$200,"&lt;="&amp;('1. Impostazioni'!$C$9+(12-1)*7+6),'3. Registro ferie'!$D$5:$D$200,"&gt;="&amp;('1. Impostazioni'!$C$9+(12-1)*7)))</f>
        <v/>
      </c>
      <c r="N25" s="106">
        <f>IF($A25="","",COUNTIFS('3. Registro ferie'!$A$5:$A$200,$A25,'3. Registro ferie'!$F$5:$F$200,"Approvato",'3. Registro ferie'!$C$5:$C$200,"&lt;="&amp;('1. Impostazioni'!$C$9+(13-1)*7+6),'3. Registro ferie'!$D$5:$D$200,"&gt;="&amp;('1. Impostazioni'!$C$9+(13-1)*7)))</f>
        <v/>
      </c>
      <c r="O25" s="106">
        <f>IF($A25="","",COUNTIFS('3. Registro ferie'!$A$5:$A$200,$A25,'3. Registro ferie'!$F$5:$F$200,"Approvato",'3. Registro ferie'!$C$5:$C$200,"&lt;="&amp;('1. Impostazioni'!$C$9+(14-1)*7+6),'3. Registro ferie'!$D$5:$D$200,"&gt;="&amp;('1. Impostazioni'!$C$9+(14-1)*7)))</f>
        <v/>
      </c>
      <c r="P25" s="106">
        <f>IF($A25="","",COUNTIFS('3. Registro ferie'!$A$5:$A$200,$A25,'3. Registro ferie'!$F$5:$F$200,"Approvato",'3. Registro ferie'!$C$5:$C$200,"&lt;="&amp;('1. Impostazioni'!$C$9+(15-1)*7+6),'3. Registro ferie'!$D$5:$D$200,"&gt;="&amp;('1. Impostazioni'!$C$9+(15-1)*7)))</f>
        <v/>
      </c>
      <c r="Q25" s="106">
        <f>IF($A25="","",COUNTIFS('3. Registro ferie'!$A$5:$A$200,$A25,'3. Registro ferie'!$F$5:$F$200,"Approvato",'3. Registro ferie'!$C$5:$C$200,"&lt;="&amp;('1. Impostazioni'!$C$9+(16-1)*7+6),'3. Registro ferie'!$D$5:$D$200,"&gt;="&amp;('1. Impostazioni'!$C$9+(16-1)*7)))</f>
        <v/>
      </c>
      <c r="R25" s="106">
        <f>IF($A25="","",COUNTIFS('3. Registro ferie'!$A$5:$A$200,$A25,'3. Registro ferie'!$F$5:$F$200,"Approvato",'3. Registro ferie'!$C$5:$C$200,"&lt;="&amp;('1. Impostazioni'!$C$9+(17-1)*7+6),'3. Registro ferie'!$D$5:$D$200,"&gt;="&amp;('1. Impostazioni'!$C$9+(17-1)*7)))</f>
        <v/>
      </c>
      <c r="S25" s="106">
        <f>IF($A25="","",COUNTIFS('3. Registro ferie'!$A$5:$A$200,$A25,'3. Registro ferie'!$F$5:$F$200,"Approvato",'3. Registro ferie'!$C$5:$C$200,"&lt;="&amp;('1. Impostazioni'!$C$9+(18-1)*7+6),'3. Registro ferie'!$D$5:$D$200,"&gt;="&amp;('1. Impostazioni'!$C$9+(18-1)*7)))</f>
        <v/>
      </c>
      <c r="T25" s="106">
        <f>IF($A25="","",COUNTIFS('3. Registro ferie'!$A$5:$A$200,$A25,'3. Registro ferie'!$F$5:$F$200,"Approvato",'3. Registro ferie'!$C$5:$C$200,"&lt;="&amp;('1. Impostazioni'!$C$9+(19-1)*7+6),'3. Registro ferie'!$D$5:$D$200,"&gt;="&amp;('1. Impostazioni'!$C$9+(19-1)*7)))</f>
        <v/>
      </c>
      <c r="U25" s="106">
        <f>IF($A25="","",COUNTIFS('3. Registro ferie'!$A$5:$A$200,$A25,'3. Registro ferie'!$F$5:$F$200,"Approvato",'3. Registro ferie'!$C$5:$C$200,"&lt;="&amp;('1. Impostazioni'!$C$9+(20-1)*7+6),'3. Registro ferie'!$D$5:$D$200,"&gt;="&amp;('1. Impostazioni'!$C$9+(20-1)*7)))</f>
        <v/>
      </c>
      <c r="V25" s="106">
        <f>IF($A25="","",COUNTIFS('3. Registro ferie'!$A$5:$A$200,$A25,'3. Registro ferie'!$F$5:$F$200,"Approvato",'3. Registro ferie'!$C$5:$C$200,"&lt;="&amp;('1. Impostazioni'!$C$9+(21-1)*7+6),'3. Registro ferie'!$D$5:$D$200,"&gt;="&amp;('1. Impostazioni'!$C$9+(21-1)*7)))</f>
        <v/>
      </c>
      <c r="W25" s="106">
        <f>IF($A25="","",COUNTIFS('3. Registro ferie'!$A$5:$A$200,$A25,'3. Registro ferie'!$F$5:$F$200,"Approvato",'3. Registro ferie'!$C$5:$C$200,"&lt;="&amp;('1. Impostazioni'!$C$9+(22-1)*7+6),'3. Registro ferie'!$D$5:$D$200,"&gt;="&amp;('1. Impostazioni'!$C$9+(22-1)*7)))</f>
        <v/>
      </c>
      <c r="X25" s="106">
        <f>IF($A25="","",COUNTIFS('3. Registro ferie'!$A$5:$A$200,$A25,'3. Registro ferie'!$F$5:$F$200,"Approvato",'3. Registro ferie'!$C$5:$C$200,"&lt;="&amp;('1. Impostazioni'!$C$9+(23-1)*7+6),'3. Registro ferie'!$D$5:$D$200,"&gt;="&amp;('1. Impostazioni'!$C$9+(23-1)*7)))</f>
        <v/>
      </c>
      <c r="Y25" s="106">
        <f>IF($A25="","",COUNTIFS('3. Registro ferie'!$A$5:$A$200,$A25,'3. Registro ferie'!$F$5:$F$200,"Approvato",'3. Registro ferie'!$C$5:$C$200,"&lt;="&amp;('1. Impostazioni'!$C$9+(24-1)*7+6),'3. Registro ferie'!$D$5:$D$200,"&gt;="&amp;('1. Impostazioni'!$C$9+(24-1)*7)))</f>
        <v/>
      </c>
      <c r="Z25" s="106">
        <f>IF($A25="","",COUNTIFS('3. Registro ferie'!$A$5:$A$200,$A25,'3. Registro ferie'!$F$5:$F$200,"Approvato",'3. Registro ferie'!$C$5:$C$200,"&lt;="&amp;('1. Impostazioni'!$C$9+(25-1)*7+6),'3. Registro ferie'!$D$5:$D$200,"&gt;="&amp;('1. Impostazioni'!$C$9+(25-1)*7)))</f>
        <v/>
      </c>
      <c r="AA25" s="106">
        <f>IF($A25="","",COUNTIFS('3. Registro ferie'!$A$5:$A$200,$A25,'3. Registro ferie'!$F$5:$F$200,"Approvato",'3. Registro ferie'!$C$5:$C$200,"&lt;="&amp;('1. Impostazioni'!$C$9+(26-1)*7+6),'3. Registro ferie'!$D$5:$D$200,"&gt;="&amp;('1. Impostazioni'!$C$9+(26-1)*7)))</f>
        <v/>
      </c>
      <c r="AB25" s="106">
        <f>IF($A25="","",COUNTIFS('3. Registro ferie'!$A$5:$A$200,$A25,'3. Registro ferie'!$F$5:$F$200,"Approvato",'3. Registro ferie'!$C$5:$C$200,"&lt;="&amp;('1. Impostazioni'!$C$9+(27-1)*7+6),'3. Registro ferie'!$D$5:$D$200,"&gt;="&amp;('1. Impostazioni'!$C$9+(27-1)*7)))</f>
        <v/>
      </c>
      <c r="AC25" s="106">
        <f>IF($A25="","",COUNTIFS('3. Registro ferie'!$A$5:$A$200,$A25,'3. Registro ferie'!$F$5:$F$200,"Approvato",'3. Registro ferie'!$C$5:$C$200,"&lt;="&amp;('1. Impostazioni'!$C$9+(28-1)*7+6),'3. Registro ferie'!$D$5:$D$200,"&gt;="&amp;('1. Impostazioni'!$C$9+(28-1)*7)))</f>
        <v/>
      </c>
      <c r="AD25" s="106">
        <f>IF($A25="","",COUNTIFS('3. Registro ferie'!$A$5:$A$200,$A25,'3. Registro ferie'!$F$5:$F$200,"Approvato",'3. Registro ferie'!$C$5:$C$200,"&lt;="&amp;('1. Impostazioni'!$C$9+(29-1)*7+6),'3. Registro ferie'!$D$5:$D$200,"&gt;="&amp;('1. Impostazioni'!$C$9+(29-1)*7)))</f>
        <v/>
      </c>
      <c r="AE25" s="106">
        <f>IF($A25="","",COUNTIFS('3. Registro ferie'!$A$5:$A$200,$A25,'3. Registro ferie'!$F$5:$F$200,"Approvato",'3. Registro ferie'!$C$5:$C$200,"&lt;="&amp;('1. Impostazioni'!$C$9+(30-1)*7+6),'3. Registro ferie'!$D$5:$D$200,"&gt;="&amp;('1. Impostazioni'!$C$9+(30-1)*7)))</f>
        <v/>
      </c>
      <c r="AF25" s="106">
        <f>IF($A25="","",COUNTIFS('3. Registro ferie'!$A$5:$A$200,$A25,'3. Registro ferie'!$F$5:$F$200,"Approvato",'3. Registro ferie'!$C$5:$C$200,"&lt;="&amp;('1. Impostazioni'!$C$9+(31-1)*7+6),'3. Registro ferie'!$D$5:$D$200,"&gt;="&amp;('1. Impostazioni'!$C$9+(31-1)*7)))</f>
        <v/>
      </c>
      <c r="AG25" s="106">
        <f>IF($A25="","",COUNTIFS('3. Registro ferie'!$A$5:$A$200,$A25,'3. Registro ferie'!$F$5:$F$200,"Approvato",'3. Registro ferie'!$C$5:$C$200,"&lt;="&amp;('1. Impostazioni'!$C$9+(32-1)*7+6),'3. Registro ferie'!$D$5:$D$200,"&gt;="&amp;('1. Impostazioni'!$C$9+(32-1)*7)))</f>
        <v/>
      </c>
      <c r="AH25" s="106">
        <f>IF($A25="","",COUNTIFS('3. Registro ferie'!$A$5:$A$200,$A25,'3. Registro ferie'!$F$5:$F$200,"Approvato",'3. Registro ferie'!$C$5:$C$200,"&lt;="&amp;('1. Impostazioni'!$C$9+(33-1)*7+6),'3. Registro ferie'!$D$5:$D$200,"&gt;="&amp;('1. Impostazioni'!$C$9+(33-1)*7)))</f>
        <v/>
      </c>
      <c r="AI25" s="106">
        <f>IF($A25="","",COUNTIFS('3. Registro ferie'!$A$5:$A$200,$A25,'3. Registro ferie'!$F$5:$F$200,"Approvato",'3. Registro ferie'!$C$5:$C$200,"&lt;="&amp;('1. Impostazioni'!$C$9+(34-1)*7+6),'3. Registro ferie'!$D$5:$D$200,"&gt;="&amp;('1. Impostazioni'!$C$9+(34-1)*7)))</f>
        <v/>
      </c>
      <c r="AJ25" s="106">
        <f>IF($A25="","",COUNTIFS('3. Registro ferie'!$A$5:$A$200,$A25,'3. Registro ferie'!$F$5:$F$200,"Approvato",'3. Registro ferie'!$C$5:$C$200,"&lt;="&amp;('1. Impostazioni'!$C$9+(35-1)*7+6),'3. Registro ferie'!$D$5:$D$200,"&gt;="&amp;('1. Impostazioni'!$C$9+(35-1)*7)))</f>
        <v/>
      </c>
      <c r="AK25" s="106">
        <f>IF($A25="","",COUNTIFS('3. Registro ferie'!$A$5:$A$200,$A25,'3. Registro ferie'!$F$5:$F$200,"Approvato",'3. Registro ferie'!$C$5:$C$200,"&lt;="&amp;('1. Impostazioni'!$C$9+(36-1)*7+6),'3. Registro ferie'!$D$5:$D$200,"&gt;="&amp;('1. Impostazioni'!$C$9+(36-1)*7)))</f>
        <v/>
      </c>
      <c r="AL25" s="106">
        <f>IF($A25="","",COUNTIFS('3. Registro ferie'!$A$5:$A$200,$A25,'3. Registro ferie'!$F$5:$F$200,"Approvato",'3. Registro ferie'!$C$5:$C$200,"&lt;="&amp;('1. Impostazioni'!$C$9+(37-1)*7+6),'3. Registro ferie'!$D$5:$D$200,"&gt;="&amp;('1. Impostazioni'!$C$9+(37-1)*7)))</f>
        <v/>
      </c>
      <c r="AM25" s="106">
        <f>IF($A25="","",COUNTIFS('3. Registro ferie'!$A$5:$A$200,$A25,'3. Registro ferie'!$F$5:$F$200,"Approvato",'3. Registro ferie'!$C$5:$C$200,"&lt;="&amp;('1. Impostazioni'!$C$9+(38-1)*7+6),'3. Registro ferie'!$D$5:$D$200,"&gt;="&amp;('1. Impostazioni'!$C$9+(38-1)*7)))</f>
        <v/>
      </c>
      <c r="AN25" s="106">
        <f>IF($A25="","",COUNTIFS('3. Registro ferie'!$A$5:$A$200,$A25,'3. Registro ferie'!$F$5:$F$200,"Approvato",'3. Registro ferie'!$C$5:$C$200,"&lt;="&amp;('1. Impostazioni'!$C$9+(39-1)*7+6),'3. Registro ferie'!$D$5:$D$200,"&gt;="&amp;('1. Impostazioni'!$C$9+(39-1)*7)))</f>
        <v/>
      </c>
      <c r="AO25" s="106">
        <f>IF($A25="","",COUNTIFS('3. Registro ferie'!$A$5:$A$200,$A25,'3. Registro ferie'!$F$5:$F$200,"Approvato",'3. Registro ferie'!$C$5:$C$200,"&lt;="&amp;('1. Impostazioni'!$C$9+(40-1)*7+6),'3. Registro ferie'!$D$5:$D$200,"&gt;="&amp;('1. Impostazioni'!$C$9+(40-1)*7)))</f>
        <v/>
      </c>
      <c r="AP25" s="106">
        <f>IF($A25="","",COUNTIFS('3. Registro ferie'!$A$5:$A$200,$A25,'3. Registro ferie'!$F$5:$F$200,"Approvato",'3. Registro ferie'!$C$5:$C$200,"&lt;="&amp;('1. Impostazioni'!$C$9+(41-1)*7+6),'3. Registro ferie'!$D$5:$D$200,"&gt;="&amp;('1. Impostazioni'!$C$9+(41-1)*7)))</f>
        <v/>
      </c>
      <c r="AQ25" s="106">
        <f>IF($A25="","",COUNTIFS('3. Registro ferie'!$A$5:$A$200,$A25,'3. Registro ferie'!$F$5:$F$200,"Approvato",'3. Registro ferie'!$C$5:$C$200,"&lt;="&amp;('1. Impostazioni'!$C$9+(42-1)*7+6),'3. Registro ferie'!$D$5:$D$200,"&gt;="&amp;('1. Impostazioni'!$C$9+(42-1)*7)))</f>
        <v/>
      </c>
      <c r="AR25" s="106">
        <f>IF($A25="","",COUNTIFS('3. Registro ferie'!$A$5:$A$200,$A25,'3. Registro ferie'!$F$5:$F$200,"Approvato",'3. Registro ferie'!$C$5:$C$200,"&lt;="&amp;('1. Impostazioni'!$C$9+(43-1)*7+6),'3. Registro ferie'!$D$5:$D$200,"&gt;="&amp;('1. Impostazioni'!$C$9+(43-1)*7)))</f>
        <v/>
      </c>
      <c r="AS25" s="106">
        <f>IF($A25="","",COUNTIFS('3. Registro ferie'!$A$5:$A$200,$A25,'3. Registro ferie'!$F$5:$F$200,"Approvato",'3. Registro ferie'!$C$5:$C$200,"&lt;="&amp;('1. Impostazioni'!$C$9+(44-1)*7+6),'3. Registro ferie'!$D$5:$D$200,"&gt;="&amp;('1. Impostazioni'!$C$9+(44-1)*7)))</f>
        <v/>
      </c>
      <c r="AT25" s="106">
        <f>IF($A25="","",COUNTIFS('3. Registro ferie'!$A$5:$A$200,$A25,'3. Registro ferie'!$F$5:$F$200,"Approvato",'3. Registro ferie'!$C$5:$C$200,"&lt;="&amp;('1. Impostazioni'!$C$9+(45-1)*7+6),'3. Registro ferie'!$D$5:$D$200,"&gt;="&amp;('1. Impostazioni'!$C$9+(45-1)*7)))</f>
        <v/>
      </c>
      <c r="AU25" s="106">
        <f>IF($A25="","",COUNTIFS('3. Registro ferie'!$A$5:$A$200,$A25,'3. Registro ferie'!$F$5:$F$200,"Approvato",'3. Registro ferie'!$C$5:$C$200,"&lt;="&amp;('1. Impostazioni'!$C$9+(46-1)*7+6),'3. Registro ferie'!$D$5:$D$200,"&gt;="&amp;('1. Impostazioni'!$C$9+(46-1)*7)))</f>
        <v/>
      </c>
      <c r="AV25" s="106">
        <f>IF($A25="","",COUNTIFS('3. Registro ferie'!$A$5:$A$200,$A25,'3. Registro ferie'!$F$5:$F$200,"Approvato",'3. Registro ferie'!$C$5:$C$200,"&lt;="&amp;('1. Impostazioni'!$C$9+(47-1)*7+6),'3. Registro ferie'!$D$5:$D$200,"&gt;="&amp;('1. Impostazioni'!$C$9+(47-1)*7)))</f>
        <v/>
      </c>
      <c r="AW25" s="106">
        <f>IF($A25="","",COUNTIFS('3. Registro ferie'!$A$5:$A$200,$A25,'3. Registro ferie'!$F$5:$F$200,"Approvato",'3. Registro ferie'!$C$5:$C$200,"&lt;="&amp;('1. Impostazioni'!$C$9+(48-1)*7+6),'3. Registro ferie'!$D$5:$D$200,"&gt;="&amp;('1. Impostazioni'!$C$9+(48-1)*7)))</f>
        <v/>
      </c>
      <c r="AX25" s="106">
        <f>IF($A25="","",COUNTIFS('3. Registro ferie'!$A$5:$A$200,$A25,'3. Registro ferie'!$F$5:$F$200,"Approvato",'3. Registro ferie'!$C$5:$C$200,"&lt;="&amp;('1. Impostazioni'!$C$9+(49-1)*7+6),'3. Registro ferie'!$D$5:$D$200,"&gt;="&amp;('1. Impostazioni'!$C$9+(49-1)*7)))</f>
        <v/>
      </c>
      <c r="AY25" s="106">
        <f>IF($A25="","",COUNTIFS('3. Registro ferie'!$A$5:$A$200,$A25,'3. Registro ferie'!$F$5:$F$200,"Approvato",'3. Registro ferie'!$C$5:$C$200,"&lt;="&amp;('1. Impostazioni'!$C$9+(50-1)*7+6),'3. Registro ferie'!$D$5:$D$200,"&gt;="&amp;('1. Impostazioni'!$C$9+(50-1)*7)))</f>
        <v/>
      </c>
      <c r="AZ25" s="106">
        <f>IF($A25="","",COUNTIFS('3. Registro ferie'!$A$5:$A$200,$A25,'3. Registro ferie'!$F$5:$F$200,"Approvato",'3. Registro ferie'!$C$5:$C$200,"&lt;="&amp;('1. Impostazioni'!$C$9+(51-1)*7+6),'3. Registro ferie'!$D$5:$D$200,"&gt;="&amp;('1. Impostazioni'!$C$9+(51-1)*7)))</f>
        <v/>
      </c>
      <c r="BA25" s="106">
        <f>IF($A25="","",COUNTIFS('3. Registro ferie'!$A$5:$A$200,$A25,'3. Registro ferie'!$F$5:$F$200,"Approvato",'3. Registro ferie'!$C$5:$C$200,"&lt;="&amp;('1. Impostazioni'!$C$9+(52-1)*7+6),'3. Registro ferie'!$D$5:$D$200,"&gt;="&amp;('1. Impostazioni'!$C$9+(52-1)*7)))</f>
        <v/>
      </c>
    </row>
    <row r="26" ht="18" customHeight="1" s="55">
      <c r="A26" s="105">
        <f>IF('2. Dipendenti'!A26="","",'2. Dipendenti'!A26)</f>
        <v/>
      </c>
      <c r="B26" s="106">
        <f>IF($A26="","",COUNTIFS('3. Registro ferie'!$A$5:$A$200,$A26,'3. Registro ferie'!$F$5:$F$200,"Approvato",'3. Registro ferie'!$C$5:$C$200,"&lt;="&amp;('1. Impostazioni'!$C$9+(1-1)*7+6),'3. Registro ferie'!$D$5:$D$200,"&gt;="&amp;('1. Impostazioni'!$C$9+(1-1)*7)))</f>
        <v/>
      </c>
      <c r="C26" s="106">
        <f>IF($A26="","",COUNTIFS('3. Registro ferie'!$A$5:$A$200,$A26,'3. Registro ferie'!$F$5:$F$200,"Approvato",'3. Registro ferie'!$C$5:$C$200,"&lt;="&amp;('1. Impostazioni'!$C$9+(2-1)*7+6),'3. Registro ferie'!$D$5:$D$200,"&gt;="&amp;('1. Impostazioni'!$C$9+(2-1)*7)))</f>
        <v/>
      </c>
      <c r="D26" s="106">
        <f>IF($A26="","",COUNTIFS('3. Registro ferie'!$A$5:$A$200,$A26,'3. Registro ferie'!$F$5:$F$200,"Approvato",'3. Registro ferie'!$C$5:$C$200,"&lt;="&amp;('1. Impostazioni'!$C$9+(3-1)*7+6),'3. Registro ferie'!$D$5:$D$200,"&gt;="&amp;('1. Impostazioni'!$C$9+(3-1)*7)))</f>
        <v/>
      </c>
      <c r="E26" s="106">
        <f>IF($A26="","",COUNTIFS('3. Registro ferie'!$A$5:$A$200,$A26,'3. Registro ferie'!$F$5:$F$200,"Approvato",'3. Registro ferie'!$C$5:$C$200,"&lt;="&amp;('1. Impostazioni'!$C$9+(4-1)*7+6),'3. Registro ferie'!$D$5:$D$200,"&gt;="&amp;('1. Impostazioni'!$C$9+(4-1)*7)))</f>
        <v/>
      </c>
      <c r="F26" s="106">
        <f>IF($A26="","",COUNTIFS('3. Registro ferie'!$A$5:$A$200,$A26,'3. Registro ferie'!$F$5:$F$200,"Approvato",'3. Registro ferie'!$C$5:$C$200,"&lt;="&amp;('1. Impostazioni'!$C$9+(5-1)*7+6),'3. Registro ferie'!$D$5:$D$200,"&gt;="&amp;('1. Impostazioni'!$C$9+(5-1)*7)))</f>
        <v/>
      </c>
      <c r="G26" s="106">
        <f>IF($A26="","",COUNTIFS('3. Registro ferie'!$A$5:$A$200,$A26,'3. Registro ferie'!$F$5:$F$200,"Approvato",'3. Registro ferie'!$C$5:$C$200,"&lt;="&amp;('1. Impostazioni'!$C$9+(6-1)*7+6),'3. Registro ferie'!$D$5:$D$200,"&gt;="&amp;('1. Impostazioni'!$C$9+(6-1)*7)))</f>
        <v/>
      </c>
      <c r="H26" s="106">
        <f>IF($A26="","",COUNTIFS('3. Registro ferie'!$A$5:$A$200,$A26,'3. Registro ferie'!$F$5:$F$200,"Approvato",'3. Registro ferie'!$C$5:$C$200,"&lt;="&amp;('1. Impostazioni'!$C$9+(7-1)*7+6),'3. Registro ferie'!$D$5:$D$200,"&gt;="&amp;('1. Impostazioni'!$C$9+(7-1)*7)))</f>
        <v/>
      </c>
      <c r="I26" s="106">
        <f>IF($A26="","",COUNTIFS('3. Registro ferie'!$A$5:$A$200,$A26,'3. Registro ferie'!$F$5:$F$200,"Approvato",'3. Registro ferie'!$C$5:$C$200,"&lt;="&amp;('1. Impostazioni'!$C$9+(8-1)*7+6),'3. Registro ferie'!$D$5:$D$200,"&gt;="&amp;('1. Impostazioni'!$C$9+(8-1)*7)))</f>
        <v/>
      </c>
      <c r="J26" s="106">
        <f>IF($A26="","",COUNTIFS('3. Registro ferie'!$A$5:$A$200,$A26,'3. Registro ferie'!$F$5:$F$200,"Approvato",'3. Registro ferie'!$C$5:$C$200,"&lt;="&amp;('1. Impostazioni'!$C$9+(9-1)*7+6),'3. Registro ferie'!$D$5:$D$200,"&gt;="&amp;('1. Impostazioni'!$C$9+(9-1)*7)))</f>
        <v/>
      </c>
      <c r="K26" s="106">
        <f>IF($A26="","",COUNTIFS('3. Registro ferie'!$A$5:$A$200,$A26,'3. Registro ferie'!$F$5:$F$200,"Approvato",'3. Registro ferie'!$C$5:$C$200,"&lt;="&amp;('1. Impostazioni'!$C$9+(10-1)*7+6),'3. Registro ferie'!$D$5:$D$200,"&gt;="&amp;('1. Impostazioni'!$C$9+(10-1)*7)))</f>
        <v/>
      </c>
      <c r="L26" s="106">
        <f>IF($A26="","",COUNTIFS('3. Registro ferie'!$A$5:$A$200,$A26,'3. Registro ferie'!$F$5:$F$200,"Approvato",'3. Registro ferie'!$C$5:$C$200,"&lt;="&amp;('1. Impostazioni'!$C$9+(11-1)*7+6),'3. Registro ferie'!$D$5:$D$200,"&gt;="&amp;('1. Impostazioni'!$C$9+(11-1)*7)))</f>
        <v/>
      </c>
      <c r="M26" s="106">
        <f>IF($A26="","",COUNTIFS('3. Registro ferie'!$A$5:$A$200,$A26,'3. Registro ferie'!$F$5:$F$200,"Approvato",'3. Registro ferie'!$C$5:$C$200,"&lt;="&amp;('1. Impostazioni'!$C$9+(12-1)*7+6),'3. Registro ferie'!$D$5:$D$200,"&gt;="&amp;('1. Impostazioni'!$C$9+(12-1)*7)))</f>
        <v/>
      </c>
      <c r="N26" s="106">
        <f>IF($A26="","",COUNTIFS('3. Registro ferie'!$A$5:$A$200,$A26,'3. Registro ferie'!$F$5:$F$200,"Approvato",'3. Registro ferie'!$C$5:$C$200,"&lt;="&amp;('1. Impostazioni'!$C$9+(13-1)*7+6),'3. Registro ferie'!$D$5:$D$200,"&gt;="&amp;('1. Impostazioni'!$C$9+(13-1)*7)))</f>
        <v/>
      </c>
      <c r="O26" s="106">
        <f>IF($A26="","",COUNTIFS('3. Registro ferie'!$A$5:$A$200,$A26,'3. Registro ferie'!$F$5:$F$200,"Approvato",'3. Registro ferie'!$C$5:$C$200,"&lt;="&amp;('1. Impostazioni'!$C$9+(14-1)*7+6),'3. Registro ferie'!$D$5:$D$200,"&gt;="&amp;('1. Impostazioni'!$C$9+(14-1)*7)))</f>
        <v/>
      </c>
      <c r="P26" s="106">
        <f>IF($A26="","",COUNTIFS('3. Registro ferie'!$A$5:$A$200,$A26,'3. Registro ferie'!$F$5:$F$200,"Approvato",'3. Registro ferie'!$C$5:$C$200,"&lt;="&amp;('1. Impostazioni'!$C$9+(15-1)*7+6),'3. Registro ferie'!$D$5:$D$200,"&gt;="&amp;('1. Impostazioni'!$C$9+(15-1)*7)))</f>
        <v/>
      </c>
      <c r="Q26" s="106">
        <f>IF($A26="","",COUNTIFS('3. Registro ferie'!$A$5:$A$200,$A26,'3. Registro ferie'!$F$5:$F$200,"Approvato",'3. Registro ferie'!$C$5:$C$200,"&lt;="&amp;('1. Impostazioni'!$C$9+(16-1)*7+6),'3. Registro ferie'!$D$5:$D$200,"&gt;="&amp;('1. Impostazioni'!$C$9+(16-1)*7)))</f>
        <v/>
      </c>
      <c r="R26" s="106">
        <f>IF($A26="","",COUNTIFS('3. Registro ferie'!$A$5:$A$200,$A26,'3. Registro ferie'!$F$5:$F$200,"Approvato",'3. Registro ferie'!$C$5:$C$200,"&lt;="&amp;('1. Impostazioni'!$C$9+(17-1)*7+6),'3. Registro ferie'!$D$5:$D$200,"&gt;="&amp;('1. Impostazioni'!$C$9+(17-1)*7)))</f>
        <v/>
      </c>
      <c r="S26" s="106">
        <f>IF($A26="","",COUNTIFS('3. Registro ferie'!$A$5:$A$200,$A26,'3. Registro ferie'!$F$5:$F$200,"Approvato",'3. Registro ferie'!$C$5:$C$200,"&lt;="&amp;('1. Impostazioni'!$C$9+(18-1)*7+6),'3. Registro ferie'!$D$5:$D$200,"&gt;="&amp;('1. Impostazioni'!$C$9+(18-1)*7)))</f>
        <v/>
      </c>
      <c r="T26" s="106">
        <f>IF($A26="","",COUNTIFS('3. Registro ferie'!$A$5:$A$200,$A26,'3. Registro ferie'!$F$5:$F$200,"Approvato",'3. Registro ferie'!$C$5:$C$200,"&lt;="&amp;('1. Impostazioni'!$C$9+(19-1)*7+6),'3. Registro ferie'!$D$5:$D$200,"&gt;="&amp;('1. Impostazioni'!$C$9+(19-1)*7)))</f>
        <v/>
      </c>
      <c r="U26" s="106">
        <f>IF($A26="","",COUNTIFS('3. Registro ferie'!$A$5:$A$200,$A26,'3. Registro ferie'!$F$5:$F$200,"Approvato",'3. Registro ferie'!$C$5:$C$200,"&lt;="&amp;('1. Impostazioni'!$C$9+(20-1)*7+6),'3. Registro ferie'!$D$5:$D$200,"&gt;="&amp;('1. Impostazioni'!$C$9+(20-1)*7)))</f>
        <v/>
      </c>
      <c r="V26" s="106">
        <f>IF($A26="","",COUNTIFS('3. Registro ferie'!$A$5:$A$200,$A26,'3. Registro ferie'!$F$5:$F$200,"Approvato",'3. Registro ferie'!$C$5:$C$200,"&lt;="&amp;('1. Impostazioni'!$C$9+(21-1)*7+6),'3. Registro ferie'!$D$5:$D$200,"&gt;="&amp;('1. Impostazioni'!$C$9+(21-1)*7)))</f>
        <v/>
      </c>
      <c r="W26" s="106">
        <f>IF($A26="","",COUNTIFS('3. Registro ferie'!$A$5:$A$200,$A26,'3. Registro ferie'!$F$5:$F$200,"Approvato",'3. Registro ferie'!$C$5:$C$200,"&lt;="&amp;('1. Impostazioni'!$C$9+(22-1)*7+6),'3. Registro ferie'!$D$5:$D$200,"&gt;="&amp;('1. Impostazioni'!$C$9+(22-1)*7)))</f>
        <v/>
      </c>
      <c r="X26" s="106">
        <f>IF($A26="","",COUNTIFS('3. Registro ferie'!$A$5:$A$200,$A26,'3. Registro ferie'!$F$5:$F$200,"Approvato",'3. Registro ferie'!$C$5:$C$200,"&lt;="&amp;('1. Impostazioni'!$C$9+(23-1)*7+6),'3. Registro ferie'!$D$5:$D$200,"&gt;="&amp;('1. Impostazioni'!$C$9+(23-1)*7)))</f>
        <v/>
      </c>
      <c r="Y26" s="106">
        <f>IF($A26="","",COUNTIFS('3. Registro ferie'!$A$5:$A$200,$A26,'3. Registro ferie'!$F$5:$F$200,"Approvato",'3. Registro ferie'!$C$5:$C$200,"&lt;="&amp;('1. Impostazioni'!$C$9+(24-1)*7+6),'3. Registro ferie'!$D$5:$D$200,"&gt;="&amp;('1. Impostazioni'!$C$9+(24-1)*7)))</f>
        <v/>
      </c>
      <c r="Z26" s="106">
        <f>IF($A26="","",COUNTIFS('3. Registro ferie'!$A$5:$A$200,$A26,'3. Registro ferie'!$F$5:$F$200,"Approvato",'3. Registro ferie'!$C$5:$C$200,"&lt;="&amp;('1. Impostazioni'!$C$9+(25-1)*7+6),'3. Registro ferie'!$D$5:$D$200,"&gt;="&amp;('1. Impostazioni'!$C$9+(25-1)*7)))</f>
        <v/>
      </c>
      <c r="AA26" s="106">
        <f>IF($A26="","",COUNTIFS('3. Registro ferie'!$A$5:$A$200,$A26,'3. Registro ferie'!$F$5:$F$200,"Approvato",'3. Registro ferie'!$C$5:$C$200,"&lt;="&amp;('1. Impostazioni'!$C$9+(26-1)*7+6),'3. Registro ferie'!$D$5:$D$200,"&gt;="&amp;('1. Impostazioni'!$C$9+(26-1)*7)))</f>
        <v/>
      </c>
      <c r="AB26" s="106">
        <f>IF($A26="","",COUNTIFS('3. Registro ferie'!$A$5:$A$200,$A26,'3. Registro ferie'!$F$5:$F$200,"Approvato",'3. Registro ferie'!$C$5:$C$200,"&lt;="&amp;('1. Impostazioni'!$C$9+(27-1)*7+6),'3. Registro ferie'!$D$5:$D$200,"&gt;="&amp;('1. Impostazioni'!$C$9+(27-1)*7)))</f>
        <v/>
      </c>
      <c r="AC26" s="106">
        <f>IF($A26="","",COUNTIFS('3. Registro ferie'!$A$5:$A$200,$A26,'3. Registro ferie'!$F$5:$F$200,"Approvato",'3. Registro ferie'!$C$5:$C$200,"&lt;="&amp;('1. Impostazioni'!$C$9+(28-1)*7+6),'3. Registro ferie'!$D$5:$D$200,"&gt;="&amp;('1. Impostazioni'!$C$9+(28-1)*7)))</f>
        <v/>
      </c>
      <c r="AD26" s="106">
        <f>IF($A26="","",COUNTIFS('3. Registro ferie'!$A$5:$A$200,$A26,'3. Registro ferie'!$F$5:$F$200,"Approvato",'3. Registro ferie'!$C$5:$C$200,"&lt;="&amp;('1. Impostazioni'!$C$9+(29-1)*7+6),'3. Registro ferie'!$D$5:$D$200,"&gt;="&amp;('1. Impostazioni'!$C$9+(29-1)*7)))</f>
        <v/>
      </c>
      <c r="AE26" s="106">
        <f>IF($A26="","",COUNTIFS('3. Registro ferie'!$A$5:$A$200,$A26,'3. Registro ferie'!$F$5:$F$200,"Approvato",'3. Registro ferie'!$C$5:$C$200,"&lt;="&amp;('1. Impostazioni'!$C$9+(30-1)*7+6),'3. Registro ferie'!$D$5:$D$200,"&gt;="&amp;('1. Impostazioni'!$C$9+(30-1)*7)))</f>
        <v/>
      </c>
      <c r="AF26" s="106">
        <f>IF($A26="","",COUNTIFS('3. Registro ferie'!$A$5:$A$200,$A26,'3. Registro ferie'!$F$5:$F$200,"Approvato",'3. Registro ferie'!$C$5:$C$200,"&lt;="&amp;('1. Impostazioni'!$C$9+(31-1)*7+6),'3. Registro ferie'!$D$5:$D$200,"&gt;="&amp;('1. Impostazioni'!$C$9+(31-1)*7)))</f>
        <v/>
      </c>
      <c r="AG26" s="106">
        <f>IF($A26="","",COUNTIFS('3. Registro ferie'!$A$5:$A$200,$A26,'3. Registro ferie'!$F$5:$F$200,"Approvato",'3. Registro ferie'!$C$5:$C$200,"&lt;="&amp;('1. Impostazioni'!$C$9+(32-1)*7+6),'3. Registro ferie'!$D$5:$D$200,"&gt;="&amp;('1. Impostazioni'!$C$9+(32-1)*7)))</f>
        <v/>
      </c>
      <c r="AH26" s="106">
        <f>IF($A26="","",COUNTIFS('3. Registro ferie'!$A$5:$A$200,$A26,'3. Registro ferie'!$F$5:$F$200,"Approvato",'3. Registro ferie'!$C$5:$C$200,"&lt;="&amp;('1. Impostazioni'!$C$9+(33-1)*7+6),'3. Registro ferie'!$D$5:$D$200,"&gt;="&amp;('1. Impostazioni'!$C$9+(33-1)*7)))</f>
        <v/>
      </c>
      <c r="AI26" s="106">
        <f>IF($A26="","",COUNTIFS('3. Registro ferie'!$A$5:$A$200,$A26,'3. Registro ferie'!$F$5:$F$200,"Approvato",'3. Registro ferie'!$C$5:$C$200,"&lt;="&amp;('1. Impostazioni'!$C$9+(34-1)*7+6),'3. Registro ferie'!$D$5:$D$200,"&gt;="&amp;('1. Impostazioni'!$C$9+(34-1)*7)))</f>
        <v/>
      </c>
      <c r="AJ26" s="106">
        <f>IF($A26="","",COUNTIFS('3. Registro ferie'!$A$5:$A$200,$A26,'3. Registro ferie'!$F$5:$F$200,"Approvato",'3. Registro ferie'!$C$5:$C$200,"&lt;="&amp;('1. Impostazioni'!$C$9+(35-1)*7+6),'3. Registro ferie'!$D$5:$D$200,"&gt;="&amp;('1. Impostazioni'!$C$9+(35-1)*7)))</f>
        <v/>
      </c>
      <c r="AK26" s="106">
        <f>IF($A26="","",COUNTIFS('3. Registro ferie'!$A$5:$A$200,$A26,'3. Registro ferie'!$F$5:$F$200,"Approvato",'3. Registro ferie'!$C$5:$C$200,"&lt;="&amp;('1. Impostazioni'!$C$9+(36-1)*7+6),'3. Registro ferie'!$D$5:$D$200,"&gt;="&amp;('1. Impostazioni'!$C$9+(36-1)*7)))</f>
        <v/>
      </c>
      <c r="AL26" s="106">
        <f>IF($A26="","",COUNTIFS('3. Registro ferie'!$A$5:$A$200,$A26,'3. Registro ferie'!$F$5:$F$200,"Approvato",'3. Registro ferie'!$C$5:$C$200,"&lt;="&amp;('1. Impostazioni'!$C$9+(37-1)*7+6),'3. Registro ferie'!$D$5:$D$200,"&gt;="&amp;('1. Impostazioni'!$C$9+(37-1)*7)))</f>
        <v/>
      </c>
      <c r="AM26" s="106">
        <f>IF($A26="","",COUNTIFS('3. Registro ferie'!$A$5:$A$200,$A26,'3. Registro ferie'!$F$5:$F$200,"Approvato",'3. Registro ferie'!$C$5:$C$200,"&lt;="&amp;('1. Impostazioni'!$C$9+(38-1)*7+6),'3. Registro ferie'!$D$5:$D$200,"&gt;="&amp;('1. Impostazioni'!$C$9+(38-1)*7)))</f>
        <v/>
      </c>
      <c r="AN26" s="106">
        <f>IF($A26="","",COUNTIFS('3. Registro ferie'!$A$5:$A$200,$A26,'3. Registro ferie'!$F$5:$F$200,"Approvato",'3. Registro ferie'!$C$5:$C$200,"&lt;="&amp;('1. Impostazioni'!$C$9+(39-1)*7+6),'3. Registro ferie'!$D$5:$D$200,"&gt;="&amp;('1. Impostazioni'!$C$9+(39-1)*7)))</f>
        <v/>
      </c>
      <c r="AO26" s="106">
        <f>IF($A26="","",COUNTIFS('3. Registro ferie'!$A$5:$A$200,$A26,'3. Registro ferie'!$F$5:$F$200,"Approvato",'3. Registro ferie'!$C$5:$C$200,"&lt;="&amp;('1. Impostazioni'!$C$9+(40-1)*7+6),'3. Registro ferie'!$D$5:$D$200,"&gt;="&amp;('1. Impostazioni'!$C$9+(40-1)*7)))</f>
        <v/>
      </c>
      <c r="AP26" s="106">
        <f>IF($A26="","",COUNTIFS('3. Registro ferie'!$A$5:$A$200,$A26,'3. Registro ferie'!$F$5:$F$200,"Approvato",'3. Registro ferie'!$C$5:$C$200,"&lt;="&amp;('1. Impostazioni'!$C$9+(41-1)*7+6),'3. Registro ferie'!$D$5:$D$200,"&gt;="&amp;('1. Impostazioni'!$C$9+(41-1)*7)))</f>
        <v/>
      </c>
      <c r="AQ26" s="106">
        <f>IF($A26="","",COUNTIFS('3. Registro ferie'!$A$5:$A$200,$A26,'3. Registro ferie'!$F$5:$F$200,"Approvato",'3. Registro ferie'!$C$5:$C$200,"&lt;="&amp;('1. Impostazioni'!$C$9+(42-1)*7+6),'3. Registro ferie'!$D$5:$D$200,"&gt;="&amp;('1. Impostazioni'!$C$9+(42-1)*7)))</f>
        <v/>
      </c>
      <c r="AR26" s="106">
        <f>IF($A26="","",COUNTIFS('3. Registro ferie'!$A$5:$A$200,$A26,'3. Registro ferie'!$F$5:$F$200,"Approvato",'3. Registro ferie'!$C$5:$C$200,"&lt;="&amp;('1. Impostazioni'!$C$9+(43-1)*7+6),'3. Registro ferie'!$D$5:$D$200,"&gt;="&amp;('1. Impostazioni'!$C$9+(43-1)*7)))</f>
        <v/>
      </c>
      <c r="AS26" s="106">
        <f>IF($A26="","",COUNTIFS('3. Registro ferie'!$A$5:$A$200,$A26,'3. Registro ferie'!$F$5:$F$200,"Approvato",'3. Registro ferie'!$C$5:$C$200,"&lt;="&amp;('1. Impostazioni'!$C$9+(44-1)*7+6),'3. Registro ferie'!$D$5:$D$200,"&gt;="&amp;('1. Impostazioni'!$C$9+(44-1)*7)))</f>
        <v/>
      </c>
      <c r="AT26" s="106">
        <f>IF($A26="","",COUNTIFS('3. Registro ferie'!$A$5:$A$200,$A26,'3. Registro ferie'!$F$5:$F$200,"Approvato",'3. Registro ferie'!$C$5:$C$200,"&lt;="&amp;('1. Impostazioni'!$C$9+(45-1)*7+6),'3. Registro ferie'!$D$5:$D$200,"&gt;="&amp;('1. Impostazioni'!$C$9+(45-1)*7)))</f>
        <v/>
      </c>
      <c r="AU26" s="106">
        <f>IF($A26="","",COUNTIFS('3. Registro ferie'!$A$5:$A$200,$A26,'3. Registro ferie'!$F$5:$F$200,"Approvato",'3. Registro ferie'!$C$5:$C$200,"&lt;="&amp;('1. Impostazioni'!$C$9+(46-1)*7+6),'3. Registro ferie'!$D$5:$D$200,"&gt;="&amp;('1. Impostazioni'!$C$9+(46-1)*7)))</f>
        <v/>
      </c>
      <c r="AV26" s="106">
        <f>IF($A26="","",COUNTIFS('3. Registro ferie'!$A$5:$A$200,$A26,'3. Registro ferie'!$F$5:$F$200,"Approvato",'3. Registro ferie'!$C$5:$C$200,"&lt;="&amp;('1. Impostazioni'!$C$9+(47-1)*7+6),'3. Registro ferie'!$D$5:$D$200,"&gt;="&amp;('1. Impostazioni'!$C$9+(47-1)*7)))</f>
        <v/>
      </c>
      <c r="AW26" s="106">
        <f>IF($A26="","",COUNTIFS('3. Registro ferie'!$A$5:$A$200,$A26,'3. Registro ferie'!$F$5:$F$200,"Approvato",'3. Registro ferie'!$C$5:$C$200,"&lt;="&amp;('1. Impostazioni'!$C$9+(48-1)*7+6),'3. Registro ferie'!$D$5:$D$200,"&gt;="&amp;('1. Impostazioni'!$C$9+(48-1)*7)))</f>
        <v/>
      </c>
      <c r="AX26" s="106">
        <f>IF($A26="","",COUNTIFS('3. Registro ferie'!$A$5:$A$200,$A26,'3. Registro ferie'!$F$5:$F$200,"Approvato",'3. Registro ferie'!$C$5:$C$200,"&lt;="&amp;('1. Impostazioni'!$C$9+(49-1)*7+6),'3. Registro ferie'!$D$5:$D$200,"&gt;="&amp;('1. Impostazioni'!$C$9+(49-1)*7)))</f>
        <v/>
      </c>
      <c r="AY26" s="106">
        <f>IF($A26="","",COUNTIFS('3. Registro ferie'!$A$5:$A$200,$A26,'3. Registro ferie'!$F$5:$F$200,"Approvato",'3. Registro ferie'!$C$5:$C$200,"&lt;="&amp;('1. Impostazioni'!$C$9+(50-1)*7+6),'3. Registro ferie'!$D$5:$D$200,"&gt;="&amp;('1. Impostazioni'!$C$9+(50-1)*7)))</f>
        <v/>
      </c>
      <c r="AZ26" s="106">
        <f>IF($A26="","",COUNTIFS('3. Registro ferie'!$A$5:$A$200,$A26,'3. Registro ferie'!$F$5:$F$200,"Approvato",'3. Registro ferie'!$C$5:$C$200,"&lt;="&amp;('1. Impostazioni'!$C$9+(51-1)*7+6),'3. Registro ferie'!$D$5:$D$200,"&gt;="&amp;('1. Impostazioni'!$C$9+(51-1)*7)))</f>
        <v/>
      </c>
      <c r="BA26" s="106">
        <f>IF($A26="","",COUNTIFS('3. Registro ferie'!$A$5:$A$200,$A26,'3. Registro ferie'!$F$5:$F$200,"Approvato",'3. Registro ferie'!$C$5:$C$200,"&lt;="&amp;('1. Impostazioni'!$C$9+(52-1)*7+6),'3. Registro ferie'!$D$5:$D$200,"&gt;="&amp;('1. Impostazioni'!$C$9+(52-1)*7)))</f>
        <v/>
      </c>
    </row>
    <row r="27" ht="18" customHeight="1" s="55">
      <c r="A27" s="105">
        <f>IF('2. Dipendenti'!A27="","",'2. Dipendenti'!A27)</f>
        <v/>
      </c>
      <c r="B27" s="106">
        <f>IF($A27="","",COUNTIFS('3. Registro ferie'!$A$5:$A$200,$A27,'3. Registro ferie'!$F$5:$F$200,"Approvato",'3. Registro ferie'!$C$5:$C$200,"&lt;="&amp;('1. Impostazioni'!$C$9+(1-1)*7+6),'3. Registro ferie'!$D$5:$D$200,"&gt;="&amp;('1. Impostazioni'!$C$9+(1-1)*7)))</f>
        <v/>
      </c>
      <c r="C27" s="106">
        <f>IF($A27="","",COUNTIFS('3. Registro ferie'!$A$5:$A$200,$A27,'3. Registro ferie'!$F$5:$F$200,"Approvato",'3. Registro ferie'!$C$5:$C$200,"&lt;="&amp;('1. Impostazioni'!$C$9+(2-1)*7+6),'3. Registro ferie'!$D$5:$D$200,"&gt;="&amp;('1. Impostazioni'!$C$9+(2-1)*7)))</f>
        <v/>
      </c>
      <c r="D27" s="106">
        <f>IF($A27="","",COUNTIFS('3. Registro ferie'!$A$5:$A$200,$A27,'3. Registro ferie'!$F$5:$F$200,"Approvato",'3. Registro ferie'!$C$5:$C$200,"&lt;="&amp;('1. Impostazioni'!$C$9+(3-1)*7+6),'3. Registro ferie'!$D$5:$D$200,"&gt;="&amp;('1. Impostazioni'!$C$9+(3-1)*7)))</f>
        <v/>
      </c>
      <c r="E27" s="106">
        <f>IF($A27="","",COUNTIFS('3. Registro ferie'!$A$5:$A$200,$A27,'3. Registro ferie'!$F$5:$F$200,"Approvato",'3. Registro ferie'!$C$5:$C$200,"&lt;="&amp;('1. Impostazioni'!$C$9+(4-1)*7+6),'3. Registro ferie'!$D$5:$D$200,"&gt;="&amp;('1. Impostazioni'!$C$9+(4-1)*7)))</f>
        <v/>
      </c>
      <c r="F27" s="106">
        <f>IF($A27="","",COUNTIFS('3. Registro ferie'!$A$5:$A$200,$A27,'3. Registro ferie'!$F$5:$F$200,"Approvato",'3. Registro ferie'!$C$5:$C$200,"&lt;="&amp;('1. Impostazioni'!$C$9+(5-1)*7+6),'3. Registro ferie'!$D$5:$D$200,"&gt;="&amp;('1. Impostazioni'!$C$9+(5-1)*7)))</f>
        <v/>
      </c>
      <c r="G27" s="106">
        <f>IF($A27="","",COUNTIFS('3. Registro ferie'!$A$5:$A$200,$A27,'3. Registro ferie'!$F$5:$F$200,"Approvato",'3. Registro ferie'!$C$5:$C$200,"&lt;="&amp;('1. Impostazioni'!$C$9+(6-1)*7+6),'3. Registro ferie'!$D$5:$D$200,"&gt;="&amp;('1. Impostazioni'!$C$9+(6-1)*7)))</f>
        <v/>
      </c>
      <c r="H27" s="106">
        <f>IF($A27="","",COUNTIFS('3. Registro ferie'!$A$5:$A$200,$A27,'3. Registro ferie'!$F$5:$F$200,"Approvato",'3. Registro ferie'!$C$5:$C$200,"&lt;="&amp;('1. Impostazioni'!$C$9+(7-1)*7+6),'3. Registro ferie'!$D$5:$D$200,"&gt;="&amp;('1. Impostazioni'!$C$9+(7-1)*7)))</f>
        <v/>
      </c>
      <c r="I27" s="106">
        <f>IF($A27="","",COUNTIFS('3. Registro ferie'!$A$5:$A$200,$A27,'3. Registro ferie'!$F$5:$F$200,"Approvato",'3. Registro ferie'!$C$5:$C$200,"&lt;="&amp;('1. Impostazioni'!$C$9+(8-1)*7+6),'3. Registro ferie'!$D$5:$D$200,"&gt;="&amp;('1. Impostazioni'!$C$9+(8-1)*7)))</f>
        <v/>
      </c>
      <c r="J27" s="106">
        <f>IF($A27="","",COUNTIFS('3. Registro ferie'!$A$5:$A$200,$A27,'3. Registro ferie'!$F$5:$F$200,"Approvato",'3. Registro ferie'!$C$5:$C$200,"&lt;="&amp;('1. Impostazioni'!$C$9+(9-1)*7+6),'3. Registro ferie'!$D$5:$D$200,"&gt;="&amp;('1. Impostazioni'!$C$9+(9-1)*7)))</f>
        <v/>
      </c>
      <c r="K27" s="106">
        <f>IF($A27="","",COUNTIFS('3. Registro ferie'!$A$5:$A$200,$A27,'3. Registro ferie'!$F$5:$F$200,"Approvato",'3. Registro ferie'!$C$5:$C$200,"&lt;="&amp;('1. Impostazioni'!$C$9+(10-1)*7+6),'3. Registro ferie'!$D$5:$D$200,"&gt;="&amp;('1. Impostazioni'!$C$9+(10-1)*7)))</f>
        <v/>
      </c>
      <c r="L27" s="106">
        <f>IF($A27="","",COUNTIFS('3. Registro ferie'!$A$5:$A$200,$A27,'3. Registro ferie'!$F$5:$F$200,"Approvato",'3. Registro ferie'!$C$5:$C$200,"&lt;="&amp;('1. Impostazioni'!$C$9+(11-1)*7+6),'3. Registro ferie'!$D$5:$D$200,"&gt;="&amp;('1. Impostazioni'!$C$9+(11-1)*7)))</f>
        <v/>
      </c>
      <c r="M27" s="106">
        <f>IF($A27="","",COUNTIFS('3. Registro ferie'!$A$5:$A$200,$A27,'3. Registro ferie'!$F$5:$F$200,"Approvato",'3. Registro ferie'!$C$5:$C$200,"&lt;="&amp;('1. Impostazioni'!$C$9+(12-1)*7+6),'3. Registro ferie'!$D$5:$D$200,"&gt;="&amp;('1. Impostazioni'!$C$9+(12-1)*7)))</f>
        <v/>
      </c>
      <c r="N27" s="106">
        <f>IF($A27="","",COUNTIFS('3. Registro ferie'!$A$5:$A$200,$A27,'3. Registro ferie'!$F$5:$F$200,"Approvato",'3. Registro ferie'!$C$5:$C$200,"&lt;="&amp;('1. Impostazioni'!$C$9+(13-1)*7+6),'3. Registro ferie'!$D$5:$D$200,"&gt;="&amp;('1. Impostazioni'!$C$9+(13-1)*7)))</f>
        <v/>
      </c>
      <c r="O27" s="106">
        <f>IF($A27="","",COUNTIFS('3. Registro ferie'!$A$5:$A$200,$A27,'3. Registro ferie'!$F$5:$F$200,"Approvato",'3. Registro ferie'!$C$5:$C$200,"&lt;="&amp;('1. Impostazioni'!$C$9+(14-1)*7+6),'3. Registro ferie'!$D$5:$D$200,"&gt;="&amp;('1. Impostazioni'!$C$9+(14-1)*7)))</f>
        <v/>
      </c>
      <c r="P27" s="106">
        <f>IF($A27="","",COUNTIFS('3. Registro ferie'!$A$5:$A$200,$A27,'3. Registro ferie'!$F$5:$F$200,"Approvato",'3. Registro ferie'!$C$5:$C$200,"&lt;="&amp;('1. Impostazioni'!$C$9+(15-1)*7+6),'3. Registro ferie'!$D$5:$D$200,"&gt;="&amp;('1. Impostazioni'!$C$9+(15-1)*7)))</f>
        <v/>
      </c>
      <c r="Q27" s="106">
        <f>IF($A27="","",COUNTIFS('3. Registro ferie'!$A$5:$A$200,$A27,'3. Registro ferie'!$F$5:$F$200,"Approvato",'3. Registro ferie'!$C$5:$C$200,"&lt;="&amp;('1. Impostazioni'!$C$9+(16-1)*7+6),'3. Registro ferie'!$D$5:$D$200,"&gt;="&amp;('1. Impostazioni'!$C$9+(16-1)*7)))</f>
        <v/>
      </c>
      <c r="R27" s="106">
        <f>IF($A27="","",COUNTIFS('3. Registro ferie'!$A$5:$A$200,$A27,'3. Registro ferie'!$F$5:$F$200,"Approvato",'3. Registro ferie'!$C$5:$C$200,"&lt;="&amp;('1. Impostazioni'!$C$9+(17-1)*7+6),'3. Registro ferie'!$D$5:$D$200,"&gt;="&amp;('1. Impostazioni'!$C$9+(17-1)*7)))</f>
        <v/>
      </c>
      <c r="S27" s="106">
        <f>IF($A27="","",COUNTIFS('3. Registro ferie'!$A$5:$A$200,$A27,'3. Registro ferie'!$F$5:$F$200,"Approvato",'3. Registro ferie'!$C$5:$C$200,"&lt;="&amp;('1. Impostazioni'!$C$9+(18-1)*7+6),'3. Registro ferie'!$D$5:$D$200,"&gt;="&amp;('1. Impostazioni'!$C$9+(18-1)*7)))</f>
        <v/>
      </c>
      <c r="T27" s="106">
        <f>IF($A27="","",COUNTIFS('3. Registro ferie'!$A$5:$A$200,$A27,'3. Registro ferie'!$F$5:$F$200,"Approvato",'3. Registro ferie'!$C$5:$C$200,"&lt;="&amp;('1. Impostazioni'!$C$9+(19-1)*7+6),'3. Registro ferie'!$D$5:$D$200,"&gt;="&amp;('1. Impostazioni'!$C$9+(19-1)*7)))</f>
        <v/>
      </c>
      <c r="U27" s="106">
        <f>IF($A27="","",COUNTIFS('3. Registro ferie'!$A$5:$A$200,$A27,'3. Registro ferie'!$F$5:$F$200,"Approvato",'3. Registro ferie'!$C$5:$C$200,"&lt;="&amp;('1. Impostazioni'!$C$9+(20-1)*7+6),'3. Registro ferie'!$D$5:$D$200,"&gt;="&amp;('1. Impostazioni'!$C$9+(20-1)*7)))</f>
        <v/>
      </c>
      <c r="V27" s="106">
        <f>IF($A27="","",COUNTIFS('3. Registro ferie'!$A$5:$A$200,$A27,'3. Registro ferie'!$F$5:$F$200,"Approvato",'3. Registro ferie'!$C$5:$C$200,"&lt;="&amp;('1. Impostazioni'!$C$9+(21-1)*7+6),'3. Registro ferie'!$D$5:$D$200,"&gt;="&amp;('1. Impostazioni'!$C$9+(21-1)*7)))</f>
        <v/>
      </c>
      <c r="W27" s="106">
        <f>IF($A27="","",COUNTIFS('3. Registro ferie'!$A$5:$A$200,$A27,'3. Registro ferie'!$F$5:$F$200,"Approvato",'3. Registro ferie'!$C$5:$C$200,"&lt;="&amp;('1. Impostazioni'!$C$9+(22-1)*7+6),'3. Registro ferie'!$D$5:$D$200,"&gt;="&amp;('1. Impostazioni'!$C$9+(22-1)*7)))</f>
        <v/>
      </c>
      <c r="X27" s="106">
        <f>IF($A27="","",COUNTIFS('3. Registro ferie'!$A$5:$A$200,$A27,'3. Registro ferie'!$F$5:$F$200,"Approvato",'3. Registro ferie'!$C$5:$C$200,"&lt;="&amp;('1. Impostazioni'!$C$9+(23-1)*7+6),'3. Registro ferie'!$D$5:$D$200,"&gt;="&amp;('1. Impostazioni'!$C$9+(23-1)*7)))</f>
        <v/>
      </c>
      <c r="Y27" s="106">
        <f>IF($A27="","",COUNTIFS('3. Registro ferie'!$A$5:$A$200,$A27,'3. Registro ferie'!$F$5:$F$200,"Approvato",'3. Registro ferie'!$C$5:$C$200,"&lt;="&amp;('1. Impostazioni'!$C$9+(24-1)*7+6),'3. Registro ferie'!$D$5:$D$200,"&gt;="&amp;('1. Impostazioni'!$C$9+(24-1)*7)))</f>
        <v/>
      </c>
      <c r="Z27" s="106">
        <f>IF($A27="","",COUNTIFS('3. Registro ferie'!$A$5:$A$200,$A27,'3. Registro ferie'!$F$5:$F$200,"Approvato",'3. Registro ferie'!$C$5:$C$200,"&lt;="&amp;('1. Impostazioni'!$C$9+(25-1)*7+6),'3. Registro ferie'!$D$5:$D$200,"&gt;="&amp;('1. Impostazioni'!$C$9+(25-1)*7)))</f>
        <v/>
      </c>
      <c r="AA27" s="106">
        <f>IF($A27="","",COUNTIFS('3. Registro ferie'!$A$5:$A$200,$A27,'3. Registro ferie'!$F$5:$F$200,"Approvato",'3. Registro ferie'!$C$5:$C$200,"&lt;="&amp;('1. Impostazioni'!$C$9+(26-1)*7+6),'3. Registro ferie'!$D$5:$D$200,"&gt;="&amp;('1. Impostazioni'!$C$9+(26-1)*7)))</f>
        <v/>
      </c>
      <c r="AB27" s="106">
        <f>IF($A27="","",COUNTIFS('3. Registro ferie'!$A$5:$A$200,$A27,'3. Registro ferie'!$F$5:$F$200,"Approvato",'3. Registro ferie'!$C$5:$C$200,"&lt;="&amp;('1. Impostazioni'!$C$9+(27-1)*7+6),'3. Registro ferie'!$D$5:$D$200,"&gt;="&amp;('1. Impostazioni'!$C$9+(27-1)*7)))</f>
        <v/>
      </c>
      <c r="AC27" s="106">
        <f>IF($A27="","",COUNTIFS('3. Registro ferie'!$A$5:$A$200,$A27,'3. Registro ferie'!$F$5:$F$200,"Approvato",'3. Registro ferie'!$C$5:$C$200,"&lt;="&amp;('1. Impostazioni'!$C$9+(28-1)*7+6),'3. Registro ferie'!$D$5:$D$200,"&gt;="&amp;('1. Impostazioni'!$C$9+(28-1)*7)))</f>
        <v/>
      </c>
      <c r="AD27" s="106">
        <f>IF($A27="","",COUNTIFS('3. Registro ferie'!$A$5:$A$200,$A27,'3. Registro ferie'!$F$5:$F$200,"Approvato",'3. Registro ferie'!$C$5:$C$200,"&lt;="&amp;('1. Impostazioni'!$C$9+(29-1)*7+6),'3. Registro ferie'!$D$5:$D$200,"&gt;="&amp;('1. Impostazioni'!$C$9+(29-1)*7)))</f>
        <v/>
      </c>
      <c r="AE27" s="106">
        <f>IF($A27="","",COUNTIFS('3. Registro ferie'!$A$5:$A$200,$A27,'3. Registro ferie'!$F$5:$F$200,"Approvato",'3. Registro ferie'!$C$5:$C$200,"&lt;="&amp;('1. Impostazioni'!$C$9+(30-1)*7+6),'3. Registro ferie'!$D$5:$D$200,"&gt;="&amp;('1. Impostazioni'!$C$9+(30-1)*7)))</f>
        <v/>
      </c>
      <c r="AF27" s="106">
        <f>IF($A27="","",COUNTIFS('3. Registro ferie'!$A$5:$A$200,$A27,'3. Registro ferie'!$F$5:$F$200,"Approvato",'3. Registro ferie'!$C$5:$C$200,"&lt;="&amp;('1. Impostazioni'!$C$9+(31-1)*7+6),'3. Registro ferie'!$D$5:$D$200,"&gt;="&amp;('1. Impostazioni'!$C$9+(31-1)*7)))</f>
        <v/>
      </c>
      <c r="AG27" s="106">
        <f>IF($A27="","",COUNTIFS('3. Registro ferie'!$A$5:$A$200,$A27,'3. Registro ferie'!$F$5:$F$200,"Approvato",'3. Registro ferie'!$C$5:$C$200,"&lt;="&amp;('1. Impostazioni'!$C$9+(32-1)*7+6),'3. Registro ferie'!$D$5:$D$200,"&gt;="&amp;('1. Impostazioni'!$C$9+(32-1)*7)))</f>
        <v/>
      </c>
      <c r="AH27" s="106">
        <f>IF($A27="","",COUNTIFS('3. Registro ferie'!$A$5:$A$200,$A27,'3. Registro ferie'!$F$5:$F$200,"Approvato",'3. Registro ferie'!$C$5:$C$200,"&lt;="&amp;('1. Impostazioni'!$C$9+(33-1)*7+6),'3. Registro ferie'!$D$5:$D$200,"&gt;="&amp;('1. Impostazioni'!$C$9+(33-1)*7)))</f>
        <v/>
      </c>
      <c r="AI27" s="106">
        <f>IF($A27="","",COUNTIFS('3. Registro ferie'!$A$5:$A$200,$A27,'3. Registro ferie'!$F$5:$F$200,"Approvato",'3. Registro ferie'!$C$5:$C$200,"&lt;="&amp;('1. Impostazioni'!$C$9+(34-1)*7+6),'3. Registro ferie'!$D$5:$D$200,"&gt;="&amp;('1. Impostazioni'!$C$9+(34-1)*7)))</f>
        <v/>
      </c>
      <c r="AJ27" s="106">
        <f>IF($A27="","",COUNTIFS('3. Registro ferie'!$A$5:$A$200,$A27,'3. Registro ferie'!$F$5:$F$200,"Approvato",'3. Registro ferie'!$C$5:$C$200,"&lt;="&amp;('1. Impostazioni'!$C$9+(35-1)*7+6),'3. Registro ferie'!$D$5:$D$200,"&gt;="&amp;('1. Impostazioni'!$C$9+(35-1)*7)))</f>
        <v/>
      </c>
      <c r="AK27" s="106">
        <f>IF($A27="","",COUNTIFS('3. Registro ferie'!$A$5:$A$200,$A27,'3. Registro ferie'!$F$5:$F$200,"Approvato",'3. Registro ferie'!$C$5:$C$200,"&lt;="&amp;('1. Impostazioni'!$C$9+(36-1)*7+6),'3. Registro ferie'!$D$5:$D$200,"&gt;="&amp;('1. Impostazioni'!$C$9+(36-1)*7)))</f>
        <v/>
      </c>
      <c r="AL27" s="106">
        <f>IF($A27="","",COUNTIFS('3. Registro ferie'!$A$5:$A$200,$A27,'3. Registro ferie'!$F$5:$F$200,"Approvato",'3. Registro ferie'!$C$5:$C$200,"&lt;="&amp;('1. Impostazioni'!$C$9+(37-1)*7+6),'3. Registro ferie'!$D$5:$D$200,"&gt;="&amp;('1. Impostazioni'!$C$9+(37-1)*7)))</f>
        <v/>
      </c>
      <c r="AM27" s="106">
        <f>IF($A27="","",COUNTIFS('3. Registro ferie'!$A$5:$A$200,$A27,'3. Registro ferie'!$F$5:$F$200,"Approvato",'3. Registro ferie'!$C$5:$C$200,"&lt;="&amp;('1. Impostazioni'!$C$9+(38-1)*7+6),'3. Registro ferie'!$D$5:$D$200,"&gt;="&amp;('1. Impostazioni'!$C$9+(38-1)*7)))</f>
        <v/>
      </c>
      <c r="AN27" s="106">
        <f>IF($A27="","",COUNTIFS('3. Registro ferie'!$A$5:$A$200,$A27,'3. Registro ferie'!$F$5:$F$200,"Approvato",'3. Registro ferie'!$C$5:$C$200,"&lt;="&amp;('1. Impostazioni'!$C$9+(39-1)*7+6),'3. Registro ferie'!$D$5:$D$200,"&gt;="&amp;('1. Impostazioni'!$C$9+(39-1)*7)))</f>
        <v/>
      </c>
      <c r="AO27" s="106">
        <f>IF($A27="","",COUNTIFS('3. Registro ferie'!$A$5:$A$200,$A27,'3. Registro ferie'!$F$5:$F$200,"Approvato",'3. Registro ferie'!$C$5:$C$200,"&lt;="&amp;('1. Impostazioni'!$C$9+(40-1)*7+6),'3. Registro ferie'!$D$5:$D$200,"&gt;="&amp;('1. Impostazioni'!$C$9+(40-1)*7)))</f>
        <v/>
      </c>
      <c r="AP27" s="106">
        <f>IF($A27="","",COUNTIFS('3. Registro ferie'!$A$5:$A$200,$A27,'3. Registro ferie'!$F$5:$F$200,"Approvato",'3. Registro ferie'!$C$5:$C$200,"&lt;="&amp;('1. Impostazioni'!$C$9+(41-1)*7+6),'3. Registro ferie'!$D$5:$D$200,"&gt;="&amp;('1. Impostazioni'!$C$9+(41-1)*7)))</f>
        <v/>
      </c>
      <c r="AQ27" s="106">
        <f>IF($A27="","",COUNTIFS('3. Registro ferie'!$A$5:$A$200,$A27,'3. Registro ferie'!$F$5:$F$200,"Approvato",'3. Registro ferie'!$C$5:$C$200,"&lt;="&amp;('1. Impostazioni'!$C$9+(42-1)*7+6),'3. Registro ferie'!$D$5:$D$200,"&gt;="&amp;('1. Impostazioni'!$C$9+(42-1)*7)))</f>
        <v/>
      </c>
      <c r="AR27" s="106">
        <f>IF($A27="","",COUNTIFS('3. Registro ferie'!$A$5:$A$200,$A27,'3. Registro ferie'!$F$5:$F$200,"Approvato",'3. Registro ferie'!$C$5:$C$200,"&lt;="&amp;('1. Impostazioni'!$C$9+(43-1)*7+6),'3. Registro ferie'!$D$5:$D$200,"&gt;="&amp;('1. Impostazioni'!$C$9+(43-1)*7)))</f>
        <v/>
      </c>
      <c r="AS27" s="106">
        <f>IF($A27="","",COUNTIFS('3. Registro ferie'!$A$5:$A$200,$A27,'3. Registro ferie'!$F$5:$F$200,"Approvato",'3. Registro ferie'!$C$5:$C$200,"&lt;="&amp;('1. Impostazioni'!$C$9+(44-1)*7+6),'3. Registro ferie'!$D$5:$D$200,"&gt;="&amp;('1. Impostazioni'!$C$9+(44-1)*7)))</f>
        <v/>
      </c>
      <c r="AT27" s="106">
        <f>IF($A27="","",COUNTIFS('3. Registro ferie'!$A$5:$A$200,$A27,'3. Registro ferie'!$F$5:$F$200,"Approvato",'3. Registro ferie'!$C$5:$C$200,"&lt;="&amp;('1. Impostazioni'!$C$9+(45-1)*7+6),'3. Registro ferie'!$D$5:$D$200,"&gt;="&amp;('1. Impostazioni'!$C$9+(45-1)*7)))</f>
        <v/>
      </c>
      <c r="AU27" s="106">
        <f>IF($A27="","",COUNTIFS('3. Registro ferie'!$A$5:$A$200,$A27,'3. Registro ferie'!$F$5:$F$200,"Approvato",'3. Registro ferie'!$C$5:$C$200,"&lt;="&amp;('1. Impostazioni'!$C$9+(46-1)*7+6),'3. Registro ferie'!$D$5:$D$200,"&gt;="&amp;('1. Impostazioni'!$C$9+(46-1)*7)))</f>
        <v/>
      </c>
      <c r="AV27" s="106">
        <f>IF($A27="","",COUNTIFS('3. Registro ferie'!$A$5:$A$200,$A27,'3. Registro ferie'!$F$5:$F$200,"Approvato",'3. Registro ferie'!$C$5:$C$200,"&lt;="&amp;('1. Impostazioni'!$C$9+(47-1)*7+6),'3. Registro ferie'!$D$5:$D$200,"&gt;="&amp;('1. Impostazioni'!$C$9+(47-1)*7)))</f>
        <v/>
      </c>
      <c r="AW27" s="106">
        <f>IF($A27="","",COUNTIFS('3. Registro ferie'!$A$5:$A$200,$A27,'3. Registro ferie'!$F$5:$F$200,"Approvato",'3. Registro ferie'!$C$5:$C$200,"&lt;="&amp;('1. Impostazioni'!$C$9+(48-1)*7+6),'3. Registro ferie'!$D$5:$D$200,"&gt;="&amp;('1. Impostazioni'!$C$9+(48-1)*7)))</f>
        <v/>
      </c>
      <c r="AX27" s="106">
        <f>IF($A27="","",COUNTIFS('3. Registro ferie'!$A$5:$A$200,$A27,'3. Registro ferie'!$F$5:$F$200,"Approvato",'3. Registro ferie'!$C$5:$C$200,"&lt;="&amp;('1. Impostazioni'!$C$9+(49-1)*7+6),'3. Registro ferie'!$D$5:$D$200,"&gt;="&amp;('1. Impostazioni'!$C$9+(49-1)*7)))</f>
        <v/>
      </c>
      <c r="AY27" s="106">
        <f>IF($A27="","",COUNTIFS('3. Registro ferie'!$A$5:$A$200,$A27,'3. Registro ferie'!$F$5:$F$200,"Approvato",'3. Registro ferie'!$C$5:$C$200,"&lt;="&amp;('1. Impostazioni'!$C$9+(50-1)*7+6),'3. Registro ferie'!$D$5:$D$200,"&gt;="&amp;('1. Impostazioni'!$C$9+(50-1)*7)))</f>
        <v/>
      </c>
      <c r="AZ27" s="106">
        <f>IF($A27="","",COUNTIFS('3. Registro ferie'!$A$5:$A$200,$A27,'3. Registro ferie'!$F$5:$F$200,"Approvato",'3. Registro ferie'!$C$5:$C$200,"&lt;="&amp;('1. Impostazioni'!$C$9+(51-1)*7+6),'3. Registro ferie'!$D$5:$D$200,"&gt;="&amp;('1. Impostazioni'!$C$9+(51-1)*7)))</f>
        <v/>
      </c>
      <c r="BA27" s="106">
        <f>IF($A27="","",COUNTIFS('3. Registro ferie'!$A$5:$A$200,$A27,'3. Registro ferie'!$F$5:$F$200,"Approvato",'3. Registro ferie'!$C$5:$C$200,"&lt;="&amp;('1. Impostazioni'!$C$9+(52-1)*7+6),'3. Registro ferie'!$D$5:$D$200,"&gt;="&amp;('1. Impostazioni'!$C$9+(52-1)*7)))</f>
        <v/>
      </c>
    </row>
    <row r="28" ht="18" customHeight="1" s="55">
      <c r="A28" s="105">
        <f>IF('2. Dipendenti'!A28="","",'2. Dipendenti'!A28)</f>
        <v/>
      </c>
      <c r="B28" s="106">
        <f>IF($A28="","",COUNTIFS('3. Registro ferie'!$A$5:$A$200,$A28,'3. Registro ferie'!$F$5:$F$200,"Approvato",'3. Registro ferie'!$C$5:$C$200,"&lt;="&amp;('1. Impostazioni'!$C$9+(1-1)*7+6),'3. Registro ferie'!$D$5:$D$200,"&gt;="&amp;('1. Impostazioni'!$C$9+(1-1)*7)))</f>
        <v/>
      </c>
      <c r="C28" s="106">
        <f>IF($A28="","",COUNTIFS('3. Registro ferie'!$A$5:$A$200,$A28,'3. Registro ferie'!$F$5:$F$200,"Approvato",'3. Registro ferie'!$C$5:$C$200,"&lt;="&amp;('1. Impostazioni'!$C$9+(2-1)*7+6),'3. Registro ferie'!$D$5:$D$200,"&gt;="&amp;('1. Impostazioni'!$C$9+(2-1)*7)))</f>
        <v/>
      </c>
      <c r="D28" s="106">
        <f>IF($A28="","",COUNTIFS('3. Registro ferie'!$A$5:$A$200,$A28,'3. Registro ferie'!$F$5:$F$200,"Approvato",'3. Registro ferie'!$C$5:$C$200,"&lt;="&amp;('1. Impostazioni'!$C$9+(3-1)*7+6),'3. Registro ferie'!$D$5:$D$200,"&gt;="&amp;('1. Impostazioni'!$C$9+(3-1)*7)))</f>
        <v/>
      </c>
      <c r="E28" s="106">
        <f>IF($A28="","",COUNTIFS('3. Registro ferie'!$A$5:$A$200,$A28,'3. Registro ferie'!$F$5:$F$200,"Approvato",'3. Registro ferie'!$C$5:$C$200,"&lt;="&amp;('1. Impostazioni'!$C$9+(4-1)*7+6),'3. Registro ferie'!$D$5:$D$200,"&gt;="&amp;('1. Impostazioni'!$C$9+(4-1)*7)))</f>
        <v/>
      </c>
      <c r="F28" s="106">
        <f>IF($A28="","",COUNTIFS('3. Registro ferie'!$A$5:$A$200,$A28,'3. Registro ferie'!$F$5:$F$200,"Approvato",'3. Registro ferie'!$C$5:$C$200,"&lt;="&amp;('1. Impostazioni'!$C$9+(5-1)*7+6),'3. Registro ferie'!$D$5:$D$200,"&gt;="&amp;('1. Impostazioni'!$C$9+(5-1)*7)))</f>
        <v/>
      </c>
      <c r="G28" s="106">
        <f>IF($A28="","",COUNTIFS('3. Registro ferie'!$A$5:$A$200,$A28,'3. Registro ferie'!$F$5:$F$200,"Approvato",'3. Registro ferie'!$C$5:$C$200,"&lt;="&amp;('1. Impostazioni'!$C$9+(6-1)*7+6),'3. Registro ferie'!$D$5:$D$200,"&gt;="&amp;('1. Impostazioni'!$C$9+(6-1)*7)))</f>
        <v/>
      </c>
      <c r="H28" s="106">
        <f>IF($A28="","",COUNTIFS('3. Registro ferie'!$A$5:$A$200,$A28,'3. Registro ferie'!$F$5:$F$200,"Approvato",'3. Registro ferie'!$C$5:$C$200,"&lt;="&amp;('1. Impostazioni'!$C$9+(7-1)*7+6),'3. Registro ferie'!$D$5:$D$200,"&gt;="&amp;('1. Impostazioni'!$C$9+(7-1)*7)))</f>
        <v/>
      </c>
      <c r="I28" s="106">
        <f>IF($A28="","",COUNTIFS('3. Registro ferie'!$A$5:$A$200,$A28,'3. Registro ferie'!$F$5:$F$200,"Approvato",'3. Registro ferie'!$C$5:$C$200,"&lt;="&amp;('1. Impostazioni'!$C$9+(8-1)*7+6),'3. Registro ferie'!$D$5:$D$200,"&gt;="&amp;('1. Impostazioni'!$C$9+(8-1)*7)))</f>
        <v/>
      </c>
      <c r="J28" s="106">
        <f>IF($A28="","",COUNTIFS('3. Registro ferie'!$A$5:$A$200,$A28,'3. Registro ferie'!$F$5:$F$200,"Approvato",'3. Registro ferie'!$C$5:$C$200,"&lt;="&amp;('1. Impostazioni'!$C$9+(9-1)*7+6),'3. Registro ferie'!$D$5:$D$200,"&gt;="&amp;('1. Impostazioni'!$C$9+(9-1)*7)))</f>
        <v/>
      </c>
      <c r="K28" s="106">
        <f>IF($A28="","",COUNTIFS('3. Registro ferie'!$A$5:$A$200,$A28,'3. Registro ferie'!$F$5:$F$200,"Approvato",'3. Registro ferie'!$C$5:$C$200,"&lt;="&amp;('1. Impostazioni'!$C$9+(10-1)*7+6),'3. Registro ferie'!$D$5:$D$200,"&gt;="&amp;('1. Impostazioni'!$C$9+(10-1)*7)))</f>
        <v/>
      </c>
      <c r="L28" s="106">
        <f>IF($A28="","",COUNTIFS('3. Registro ferie'!$A$5:$A$200,$A28,'3. Registro ferie'!$F$5:$F$200,"Approvato",'3. Registro ferie'!$C$5:$C$200,"&lt;="&amp;('1. Impostazioni'!$C$9+(11-1)*7+6),'3. Registro ferie'!$D$5:$D$200,"&gt;="&amp;('1. Impostazioni'!$C$9+(11-1)*7)))</f>
        <v/>
      </c>
      <c r="M28" s="106">
        <f>IF($A28="","",COUNTIFS('3. Registro ferie'!$A$5:$A$200,$A28,'3. Registro ferie'!$F$5:$F$200,"Approvato",'3. Registro ferie'!$C$5:$C$200,"&lt;="&amp;('1. Impostazioni'!$C$9+(12-1)*7+6),'3. Registro ferie'!$D$5:$D$200,"&gt;="&amp;('1. Impostazioni'!$C$9+(12-1)*7)))</f>
        <v/>
      </c>
      <c r="N28" s="106">
        <f>IF($A28="","",COUNTIFS('3. Registro ferie'!$A$5:$A$200,$A28,'3. Registro ferie'!$F$5:$F$200,"Approvato",'3. Registro ferie'!$C$5:$C$200,"&lt;="&amp;('1. Impostazioni'!$C$9+(13-1)*7+6),'3. Registro ferie'!$D$5:$D$200,"&gt;="&amp;('1. Impostazioni'!$C$9+(13-1)*7)))</f>
        <v/>
      </c>
      <c r="O28" s="106">
        <f>IF($A28="","",COUNTIFS('3. Registro ferie'!$A$5:$A$200,$A28,'3. Registro ferie'!$F$5:$F$200,"Approvato",'3. Registro ferie'!$C$5:$C$200,"&lt;="&amp;('1. Impostazioni'!$C$9+(14-1)*7+6),'3. Registro ferie'!$D$5:$D$200,"&gt;="&amp;('1. Impostazioni'!$C$9+(14-1)*7)))</f>
        <v/>
      </c>
      <c r="P28" s="106">
        <f>IF($A28="","",COUNTIFS('3. Registro ferie'!$A$5:$A$200,$A28,'3. Registro ferie'!$F$5:$F$200,"Approvato",'3. Registro ferie'!$C$5:$C$200,"&lt;="&amp;('1. Impostazioni'!$C$9+(15-1)*7+6),'3. Registro ferie'!$D$5:$D$200,"&gt;="&amp;('1. Impostazioni'!$C$9+(15-1)*7)))</f>
        <v/>
      </c>
      <c r="Q28" s="106">
        <f>IF($A28="","",COUNTIFS('3. Registro ferie'!$A$5:$A$200,$A28,'3. Registro ferie'!$F$5:$F$200,"Approvato",'3. Registro ferie'!$C$5:$C$200,"&lt;="&amp;('1. Impostazioni'!$C$9+(16-1)*7+6),'3. Registro ferie'!$D$5:$D$200,"&gt;="&amp;('1. Impostazioni'!$C$9+(16-1)*7)))</f>
        <v/>
      </c>
      <c r="R28" s="106">
        <f>IF($A28="","",COUNTIFS('3. Registro ferie'!$A$5:$A$200,$A28,'3. Registro ferie'!$F$5:$F$200,"Approvato",'3. Registro ferie'!$C$5:$C$200,"&lt;="&amp;('1. Impostazioni'!$C$9+(17-1)*7+6),'3. Registro ferie'!$D$5:$D$200,"&gt;="&amp;('1. Impostazioni'!$C$9+(17-1)*7)))</f>
        <v/>
      </c>
      <c r="S28" s="106">
        <f>IF($A28="","",COUNTIFS('3. Registro ferie'!$A$5:$A$200,$A28,'3. Registro ferie'!$F$5:$F$200,"Approvato",'3. Registro ferie'!$C$5:$C$200,"&lt;="&amp;('1. Impostazioni'!$C$9+(18-1)*7+6),'3. Registro ferie'!$D$5:$D$200,"&gt;="&amp;('1. Impostazioni'!$C$9+(18-1)*7)))</f>
        <v/>
      </c>
      <c r="T28" s="106">
        <f>IF($A28="","",COUNTIFS('3. Registro ferie'!$A$5:$A$200,$A28,'3. Registro ferie'!$F$5:$F$200,"Approvato",'3. Registro ferie'!$C$5:$C$200,"&lt;="&amp;('1. Impostazioni'!$C$9+(19-1)*7+6),'3. Registro ferie'!$D$5:$D$200,"&gt;="&amp;('1. Impostazioni'!$C$9+(19-1)*7)))</f>
        <v/>
      </c>
      <c r="U28" s="106">
        <f>IF($A28="","",COUNTIFS('3. Registro ferie'!$A$5:$A$200,$A28,'3. Registro ferie'!$F$5:$F$200,"Approvato",'3. Registro ferie'!$C$5:$C$200,"&lt;="&amp;('1. Impostazioni'!$C$9+(20-1)*7+6),'3. Registro ferie'!$D$5:$D$200,"&gt;="&amp;('1. Impostazioni'!$C$9+(20-1)*7)))</f>
        <v/>
      </c>
      <c r="V28" s="106">
        <f>IF($A28="","",COUNTIFS('3. Registro ferie'!$A$5:$A$200,$A28,'3. Registro ferie'!$F$5:$F$200,"Approvato",'3. Registro ferie'!$C$5:$C$200,"&lt;="&amp;('1. Impostazioni'!$C$9+(21-1)*7+6),'3. Registro ferie'!$D$5:$D$200,"&gt;="&amp;('1. Impostazioni'!$C$9+(21-1)*7)))</f>
        <v/>
      </c>
      <c r="W28" s="106">
        <f>IF($A28="","",COUNTIFS('3. Registro ferie'!$A$5:$A$200,$A28,'3. Registro ferie'!$F$5:$F$200,"Approvato",'3. Registro ferie'!$C$5:$C$200,"&lt;="&amp;('1. Impostazioni'!$C$9+(22-1)*7+6),'3. Registro ferie'!$D$5:$D$200,"&gt;="&amp;('1. Impostazioni'!$C$9+(22-1)*7)))</f>
        <v/>
      </c>
      <c r="X28" s="106">
        <f>IF($A28="","",COUNTIFS('3. Registro ferie'!$A$5:$A$200,$A28,'3. Registro ferie'!$F$5:$F$200,"Approvato",'3. Registro ferie'!$C$5:$C$200,"&lt;="&amp;('1. Impostazioni'!$C$9+(23-1)*7+6),'3. Registro ferie'!$D$5:$D$200,"&gt;="&amp;('1. Impostazioni'!$C$9+(23-1)*7)))</f>
        <v/>
      </c>
      <c r="Y28" s="106">
        <f>IF($A28="","",COUNTIFS('3. Registro ferie'!$A$5:$A$200,$A28,'3. Registro ferie'!$F$5:$F$200,"Approvato",'3. Registro ferie'!$C$5:$C$200,"&lt;="&amp;('1. Impostazioni'!$C$9+(24-1)*7+6),'3. Registro ferie'!$D$5:$D$200,"&gt;="&amp;('1. Impostazioni'!$C$9+(24-1)*7)))</f>
        <v/>
      </c>
      <c r="Z28" s="106">
        <f>IF($A28="","",COUNTIFS('3. Registro ferie'!$A$5:$A$200,$A28,'3. Registro ferie'!$F$5:$F$200,"Approvato",'3. Registro ferie'!$C$5:$C$200,"&lt;="&amp;('1. Impostazioni'!$C$9+(25-1)*7+6),'3. Registro ferie'!$D$5:$D$200,"&gt;="&amp;('1. Impostazioni'!$C$9+(25-1)*7)))</f>
        <v/>
      </c>
      <c r="AA28" s="106">
        <f>IF($A28="","",COUNTIFS('3. Registro ferie'!$A$5:$A$200,$A28,'3. Registro ferie'!$F$5:$F$200,"Approvato",'3. Registro ferie'!$C$5:$C$200,"&lt;="&amp;('1. Impostazioni'!$C$9+(26-1)*7+6),'3. Registro ferie'!$D$5:$D$200,"&gt;="&amp;('1. Impostazioni'!$C$9+(26-1)*7)))</f>
        <v/>
      </c>
      <c r="AB28" s="106">
        <f>IF($A28="","",COUNTIFS('3. Registro ferie'!$A$5:$A$200,$A28,'3. Registro ferie'!$F$5:$F$200,"Approvato",'3. Registro ferie'!$C$5:$C$200,"&lt;="&amp;('1. Impostazioni'!$C$9+(27-1)*7+6),'3. Registro ferie'!$D$5:$D$200,"&gt;="&amp;('1. Impostazioni'!$C$9+(27-1)*7)))</f>
        <v/>
      </c>
      <c r="AC28" s="106">
        <f>IF($A28="","",COUNTIFS('3. Registro ferie'!$A$5:$A$200,$A28,'3. Registro ferie'!$F$5:$F$200,"Approvato",'3. Registro ferie'!$C$5:$C$200,"&lt;="&amp;('1. Impostazioni'!$C$9+(28-1)*7+6),'3. Registro ferie'!$D$5:$D$200,"&gt;="&amp;('1. Impostazioni'!$C$9+(28-1)*7)))</f>
        <v/>
      </c>
      <c r="AD28" s="106">
        <f>IF($A28="","",COUNTIFS('3. Registro ferie'!$A$5:$A$200,$A28,'3. Registro ferie'!$F$5:$F$200,"Approvato",'3. Registro ferie'!$C$5:$C$200,"&lt;="&amp;('1. Impostazioni'!$C$9+(29-1)*7+6),'3. Registro ferie'!$D$5:$D$200,"&gt;="&amp;('1. Impostazioni'!$C$9+(29-1)*7)))</f>
        <v/>
      </c>
      <c r="AE28" s="106">
        <f>IF($A28="","",COUNTIFS('3. Registro ferie'!$A$5:$A$200,$A28,'3. Registro ferie'!$F$5:$F$200,"Approvato",'3. Registro ferie'!$C$5:$C$200,"&lt;="&amp;('1. Impostazioni'!$C$9+(30-1)*7+6),'3. Registro ferie'!$D$5:$D$200,"&gt;="&amp;('1. Impostazioni'!$C$9+(30-1)*7)))</f>
        <v/>
      </c>
      <c r="AF28" s="106">
        <f>IF($A28="","",COUNTIFS('3. Registro ferie'!$A$5:$A$200,$A28,'3. Registro ferie'!$F$5:$F$200,"Approvato",'3. Registro ferie'!$C$5:$C$200,"&lt;="&amp;('1. Impostazioni'!$C$9+(31-1)*7+6),'3. Registro ferie'!$D$5:$D$200,"&gt;="&amp;('1. Impostazioni'!$C$9+(31-1)*7)))</f>
        <v/>
      </c>
      <c r="AG28" s="106">
        <f>IF($A28="","",COUNTIFS('3. Registro ferie'!$A$5:$A$200,$A28,'3. Registro ferie'!$F$5:$F$200,"Approvato",'3. Registro ferie'!$C$5:$C$200,"&lt;="&amp;('1. Impostazioni'!$C$9+(32-1)*7+6),'3. Registro ferie'!$D$5:$D$200,"&gt;="&amp;('1. Impostazioni'!$C$9+(32-1)*7)))</f>
        <v/>
      </c>
      <c r="AH28" s="106">
        <f>IF($A28="","",COUNTIFS('3. Registro ferie'!$A$5:$A$200,$A28,'3. Registro ferie'!$F$5:$F$200,"Approvato",'3. Registro ferie'!$C$5:$C$200,"&lt;="&amp;('1. Impostazioni'!$C$9+(33-1)*7+6),'3. Registro ferie'!$D$5:$D$200,"&gt;="&amp;('1. Impostazioni'!$C$9+(33-1)*7)))</f>
        <v/>
      </c>
      <c r="AI28" s="106">
        <f>IF($A28="","",COUNTIFS('3. Registro ferie'!$A$5:$A$200,$A28,'3. Registro ferie'!$F$5:$F$200,"Approvato",'3. Registro ferie'!$C$5:$C$200,"&lt;="&amp;('1. Impostazioni'!$C$9+(34-1)*7+6),'3. Registro ferie'!$D$5:$D$200,"&gt;="&amp;('1. Impostazioni'!$C$9+(34-1)*7)))</f>
        <v/>
      </c>
      <c r="AJ28" s="106">
        <f>IF($A28="","",COUNTIFS('3. Registro ferie'!$A$5:$A$200,$A28,'3. Registro ferie'!$F$5:$F$200,"Approvato",'3. Registro ferie'!$C$5:$C$200,"&lt;="&amp;('1. Impostazioni'!$C$9+(35-1)*7+6),'3. Registro ferie'!$D$5:$D$200,"&gt;="&amp;('1. Impostazioni'!$C$9+(35-1)*7)))</f>
        <v/>
      </c>
      <c r="AK28" s="106">
        <f>IF($A28="","",COUNTIFS('3. Registro ferie'!$A$5:$A$200,$A28,'3. Registro ferie'!$F$5:$F$200,"Approvato",'3. Registro ferie'!$C$5:$C$200,"&lt;="&amp;('1. Impostazioni'!$C$9+(36-1)*7+6),'3. Registro ferie'!$D$5:$D$200,"&gt;="&amp;('1. Impostazioni'!$C$9+(36-1)*7)))</f>
        <v/>
      </c>
      <c r="AL28" s="106">
        <f>IF($A28="","",COUNTIFS('3. Registro ferie'!$A$5:$A$200,$A28,'3. Registro ferie'!$F$5:$F$200,"Approvato",'3. Registro ferie'!$C$5:$C$200,"&lt;="&amp;('1. Impostazioni'!$C$9+(37-1)*7+6),'3. Registro ferie'!$D$5:$D$200,"&gt;="&amp;('1. Impostazioni'!$C$9+(37-1)*7)))</f>
        <v/>
      </c>
      <c r="AM28" s="106">
        <f>IF($A28="","",COUNTIFS('3. Registro ferie'!$A$5:$A$200,$A28,'3. Registro ferie'!$F$5:$F$200,"Approvato",'3. Registro ferie'!$C$5:$C$200,"&lt;="&amp;('1. Impostazioni'!$C$9+(38-1)*7+6),'3. Registro ferie'!$D$5:$D$200,"&gt;="&amp;('1. Impostazioni'!$C$9+(38-1)*7)))</f>
        <v/>
      </c>
      <c r="AN28" s="106">
        <f>IF($A28="","",COUNTIFS('3. Registro ferie'!$A$5:$A$200,$A28,'3. Registro ferie'!$F$5:$F$200,"Approvato",'3. Registro ferie'!$C$5:$C$200,"&lt;="&amp;('1. Impostazioni'!$C$9+(39-1)*7+6),'3. Registro ferie'!$D$5:$D$200,"&gt;="&amp;('1. Impostazioni'!$C$9+(39-1)*7)))</f>
        <v/>
      </c>
      <c r="AO28" s="106">
        <f>IF($A28="","",COUNTIFS('3. Registro ferie'!$A$5:$A$200,$A28,'3. Registro ferie'!$F$5:$F$200,"Approvato",'3. Registro ferie'!$C$5:$C$200,"&lt;="&amp;('1. Impostazioni'!$C$9+(40-1)*7+6),'3. Registro ferie'!$D$5:$D$200,"&gt;="&amp;('1. Impostazioni'!$C$9+(40-1)*7)))</f>
        <v/>
      </c>
      <c r="AP28" s="106">
        <f>IF($A28="","",COUNTIFS('3. Registro ferie'!$A$5:$A$200,$A28,'3. Registro ferie'!$F$5:$F$200,"Approvato",'3. Registro ferie'!$C$5:$C$200,"&lt;="&amp;('1. Impostazioni'!$C$9+(41-1)*7+6),'3. Registro ferie'!$D$5:$D$200,"&gt;="&amp;('1. Impostazioni'!$C$9+(41-1)*7)))</f>
        <v/>
      </c>
      <c r="AQ28" s="106">
        <f>IF($A28="","",COUNTIFS('3. Registro ferie'!$A$5:$A$200,$A28,'3. Registro ferie'!$F$5:$F$200,"Approvato",'3. Registro ferie'!$C$5:$C$200,"&lt;="&amp;('1. Impostazioni'!$C$9+(42-1)*7+6),'3. Registro ferie'!$D$5:$D$200,"&gt;="&amp;('1. Impostazioni'!$C$9+(42-1)*7)))</f>
        <v/>
      </c>
      <c r="AR28" s="106">
        <f>IF($A28="","",COUNTIFS('3. Registro ferie'!$A$5:$A$200,$A28,'3. Registro ferie'!$F$5:$F$200,"Approvato",'3. Registro ferie'!$C$5:$C$200,"&lt;="&amp;('1. Impostazioni'!$C$9+(43-1)*7+6),'3. Registro ferie'!$D$5:$D$200,"&gt;="&amp;('1. Impostazioni'!$C$9+(43-1)*7)))</f>
        <v/>
      </c>
      <c r="AS28" s="106">
        <f>IF($A28="","",COUNTIFS('3. Registro ferie'!$A$5:$A$200,$A28,'3. Registro ferie'!$F$5:$F$200,"Approvato",'3. Registro ferie'!$C$5:$C$200,"&lt;="&amp;('1. Impostazioni'!$C$9+(44-1)*7+6),'3. Registro ferie'!$D$5:$D$200,"&gt;="&amp;('1. Impostazioni'!$C$9+(44-1)*7)))</f>
        <v/>
      </c>
      <c r="AT28" s="106">
        <f>IF($A28="","",COUNTIFS('3. Registro ferie'!$A$5:$A$200,$A28,'3. Registro ferie'!$F$5:$F$200,"Approvato",'3. Registro ferie'!$C$5:$C$200,"&lt;="&amp;('1. Impostazioni'!$C$9+(45-1)*7+6),'3. Registro ferie'!$D$5:$D$200,"&gt;="&amp;('1. Impostazioni'!$C$9+(45-1)*7)))</f>
        <v/>
      </c>
      <c r="AU28" s="106">
        <f>IF($A28="","",COUNTIFS('3. Registro ferie'!$A$5:$A$200,$A28,'3. Registro ferie'!$F$5:$F$200,"Approvato",'3. Registro ferie'!$C$5:$C$200,"&lt;="&amp;('1. Impostazioni'!$C$9+(46-1)*7+6),'3. Registro ferie'!$D$5:$D$200,"&gt;="&amp;('1. Impostazioni'!$C$9+(46-1)*7)))</f>
        <v/>
      </c>
      <c r="AV28" s="106">
        <f>IF($A28="","",COUNTIFS('3. Registro ferie'!$A$5:$A$200,$A28,'3. Registro ferie'!$F$5:$F$200,"Approvato",'3. Registro ferie'!$C$5:$C$200,"&lt;="&amp;('1. Impostazioni'!$C$9+(47-1)*7+6),'3. Registro ferie'!$D$5:$D$200,"&gt;="&amp;('1. Impostazioni'!$C$9+(47-1)*7)))</f>
        <v/>
      </c>
      <c r="AW28" s="106">
        <f>IF($A28="","",COUNTIFS('3. Registro ferie'!$A$5:$A$200,$A28,'3. Registro ferie'!$F$5:$F$200,"Approvato",'3. Registro ferie'!$C$5:$C$200,"&lt;="&amp;('1. Impostazioni'!$C$9+(48-1)*7+6),'3. Registro ferie'!$D$5:$D$200,"&gt;="&amp;('1. Impostazioni'!$C$9+(48-1)*7)))</f>
        <v/>
      </c>
      <c r="AX28" s="106">
        <f>IF($A28="","",COUNTIFS('3. Registro ferie'!$A$5:$A$200,$A28,'3. Registro ferie'!$F$5:$F$200,"Approvato",'3. Registro ferie'!$C$5:$C$200,"&lt;="&amp;('1. Impostazioni'!$C$9+(49-1)*7+6),'3. Registro ferie'!$D$5:$D$200,"&gt;="&amp;('1. Impostazioni'!$C$9+(49-1)*7)))</f>
        <v/>
      </c>
      <c r="AY28" s="106">
        <f>IF($A28="","",COUNTIFS('3. Registro ferie'!$A$5:$A$200,$A28,'3. Registro ferie'!$F$5:$F$200,"Approvato",'3. Registro ferie'!$C$5:$C$200,"&lt;="&amp;('1. Impostazioni'!$C$9+(50-1)*7+6),'3. Registro ferie'!$D$5:$D$200,"&gt;="&amp;('1. Impostazioni'!$C$9+(50-1)*7)))</f>
        <v/>
      </c>
      <c r="AZ28" s="106">
        <f>IF($A28="","",COUNTIFS('3. Registro ferie'!$A$5:$A$200,$A28,'3. Registro ferie'!$F$5:$F$200,"Approvato",'3. Registro ferie'!$C$5:$C$200,"&lt;="&amp;('1. Impostazioni'!$C$9+(51-1)*7+6),'3. Registro ferie'!$D$5:$D$200,"&gt;="&amp;('1. Impostazioni'!$C$9+(51-1)*7)))</f>
        <v/>
      </c>
      <c r="BA28" s="106">
        <f>IF($A28="","",COUNTIFS('3. Registro ferie'!$A$5:$A$200,$A28,'3. Registro ferie'!$F$5:$F$200,"Approvato",'3. Registro ferie'!$C$5:$C$200,"&lt;="&amp;('1. Impostazioni'!$C$9+(52-1)*7+6),'3. Registro ferie'!$D$5:$D$200,"&gt;="&amp;('1. Impostazioni'!$C$9+(52-1)*7)))</f>
        <v/>
      </c>
    </row>
    <row r="29" ht="18" customHeight="1" s="55">
      <c r="A29" s="105">
        <f>IF('2. Dipendenti'!A29="","",'2. Dipendenti'!A29)</f>
        <v/>
      </c>
      <c r="B29" s="106">
        <f>IF($A29="","",COUNTIFS('3. Registro ferie'!$A$5:$A$200,$A29,'3. Registro ferie'!$F$5:$F$200,"Approvato",'3. Registro ferie'!$C$5:$C$200,"&lt;="&amp;('1. Impostazioni'!$C$9+(1-1)*7+6),'3. Registro ferie'!$D$5:$D$200,"&gt;="&amp;('1. Impostazioni'!$C$9+(1-1)*7)))</f>
        <v/>
      </c>
      <c r="C29" s="106">
        <f>IF($A29="","",COUNTIFS('3. Registro ferie'!$A$5:$A$200,$A29,'3. Registro ferie'!$F$5:$F$200,"Approvato",'3. Registro ferie'!$C$5:$C$200,"&lt;="&amp;('1. Impostazioni'!$C$9+(2-1)*7+6),'3. Registro ferie'!$D$5:$D$200,"&gt;="&amp;('1. Impostazioni'!$C$9+(2-1)*7)))</f>
        <v/>
      </c>
      <c r="D29" s="106">
        <f>IF($A29="","",COUNTIFS('3. Registro ferie'!$A$5:$A$200,$A29,'3. Registro ferie'!$F$5:$F$200,"Approvato",'3. Registro ferie'!$C$5:$C$200,"&lt;="&amp;('1. Impostazioni'!$C$9+(3-1)*7+6),'3. Registro ferie'!$D$5:$D$200,"&gt;="&amp;('1. Impostazioni'!$C$9+(3-1)*7)))</f>
        <v/>
      </c>
      <c r="E29" s="106">
        <f>IF($A29="","",COUNTIFS('3. Registro ferie'!$A$5:$A$200,$A29,'3. Registro ferie'!$F$5:$F$200,"Approvato",'3. Registro ferie'!$C$5:$C$200,"&lt;="&amp;('1. Impostazioni'!$C$9+(4-1)*7+6),'3. Registro ferie'!$D$5:$D$200,"&gt;="&amp;('1. Impostazioni'!$C$9+(4-1)*7)))</f>
        <v/>
      </c>
      <c r="F29" s="106">
        <f>IF($A29="","",COUNTIFS('3. Registro ferie'!$A$5:$A$200,$A29,'3. Registro ferie'!$F$5:$F$200,"Approvato",'3. Registro ferie'!$C$5:$C$200,"&lt;="&amp;('1. Impostazioni'!$C$9+(5-1)*7+6),'3. Registro ferie'!$D$5:$D$200,"&gt;="&amp;('1. Impostazioni'!$C$9+(5-1)*7)))</f>
        <v/>
      </c>
      <c r="G29" s="106">
        <f>IF($A29="","",COUNTIFS('3. Registro ferie'!$A$5:$A$200,$A29,'3. Registro ferie'!$F$5:$F$200,"Approvato",'3. Registro ferie'!$C$5:$C$200,"&lt;="&amp;('1. Impostazioni'!$C$9+(6-1)*7+6),'3. Registro ferie'!$D$5:$D$200,"&gt;="&amp;('1. Impostazioni'!$C$9+(6-1)*7)))</f>
        <v/>
      </c>
      <c r="H29" s="106">
        <f>IF($A29="","",COUNTIFS('3. Registro ferie'!$A$5:$A$200,$A29,'3. Registro ferie'!$F$5:$F$200,"Approvato",'3. Registro ferie'!$C$5:$C$200,"&lt;="&amp;('1. Impostazioni'!$C$9+(7-1)*7+6),'3. Registro ferie'!$D$5:$D$200,"&gt;="&amp;('1. Impostazioni'!$C$9+(7-1)*7)))</f>
        <v/>
      </c>
      <c r="I29" s="106">
        <f>IF($A29="","",COUNTIFS('3. Registro ferie'!$A$5:$A$200,$A29,'3. Registro ferie'!$F$5:$F$200,"Approvato",'3. Registro ferie'!$C$5:$C$200,"&lt;="&amp;('1. Impostazioni'!$C$9+(8-1)*7+6),'3. Registro ferie'!$D$5:$D$200,"&gt;="&amp;('1. Impostazioni'!$C$9+(8-1)*7)))</f>
        <v/>
      </c>
      <c r="J29" s="106">
        <f>IF($A29="","",COUNTIFS('3. Registro ferie'!$A$5:$A$200,$A29,'3. Registro ferie'!$F$5:$F$200,"Approvato",'3. Registro ferie'!$C$5:$C$200,"&lt;="&amp;('1. Impostazioni'!$C$9+(9-1)*7+6),'3. Registro ferie'!$D$5:$D$200,"&gt;="&amp;('1. Impostazioni'!$C$9+(9-1)*7)))</f>
        <v/>
      </c>
      <c r="K29" s="106">
        <f>IF($A29="","",COUNTIFS('3. Registro ferie'!$A$5:$A$200,$A29,'3. Registro ferie'!$F$5:$F$200,"Approvato",'3. Registro ferie'!$C$5:$C$200,"&lt;="&amp;('1. Impostazioni'!$C$9+(10-1)*7+6),'3. Registro ferie'!$D$5:$D$200,"&gt;="&amp;('1. Impostazioni'!$C$9+(10-1)*7)))</f>
        <v/>
      </c>
      <c r="L29" s="106">
        <f>IF($A29="","",COUNTIFS('3. Registro ferie'!$A$5:$A$200,$A29,'3. Registro ferie'!$F$5:$F$200,"Approvato",'3. Registro ferie'!$C$5:$C$200,"&lt;="&amp;('1. Impostazioni'!$C$9+(11-1)*7+6),'3. Registro ferie'!$D$5:$D$200,"&gt;="&amp;('1. Impostazioni'!$C$9+(11-1)*7)))</f>
        <v/>
      </c>
      <c r="M29" s="106">
        <f>IF($A29="","",COUNTIFS('3. Registro ferie'!$A$5:$A$200,$A29,'3. Registro ferie'!$F$5:$F$200,"Approvato",'3. Registro ferie'!$C$5:$C$200,"&lt;="&amp;('1. Impostazioni'!$C$9+(12-1)*7+6),'3. Registro ferie'!$D$5:$D$200,"&gt;="&amp;('1. Impostazioni'!$C$9+(12-1)*7)))</f>
        <v/>
      </c>
      <c r="N29" s="106">
        <f>IF($A29="","",COUNTIFS('3. Registro ferie'!$A$5:$A$200,$A29,'3. Registro ferie'!$F$5:$F$200,"Approvato",'3. Registro ferie'!$C$5:$C$200,"&lt;="&amp;('1. Impostazioni'!$C$9+(13-1)*7+6),'3. Registro ferie'!$D$5:$D$200,"&gt;="&amp;('1. Impostazioni'!$C$9+(13-1)*7)))</f>
        <v/>
      </c>
      <c r="O29" s="106">
        <f>IF($A29="","",COUNTIFS('3. Registro ferie'!$A$5:$A$200,$A29,'3. Registro ferie'!$F$5:$F$200,"Approvato",'3. Registro ferie'!$C$5:$C$200,"&lt;="&amp;('1. Impostazioni'!$C$9+(14-1)*7+6),'3. Registro ferie'!$D$5:$D$200,"&gt;="&amp;('1. Impostazioni'!$C$9+(14-1)*7)))</f>
        <v/>
      </c>
      <c r="P29" s="106">
        <f>IF($A29="","",COUNTIFS('3. Registro ferie'!$A$5:$A$200,$A29,'3. Registro ferie'!$F$5:$F$200,"Approvato",'3. Registro ferie'!$C$5:$C$200,"&lt;="&amp;('1. Impostazioni'!$C$9+(15-1)*7+6),'3. Registro ferie'!$D$5:$D$200,"&gt;="&amp;('1. Impostazioni'!$C$9+(15-1)*7)))</f>
        <v/>
      </c>
      <c r="Q29" s="106">
        <f>IF($A29="","",COUNTIFS('3. Registro ferie'!$A$5:$A$200,$A29,'3. Registro ferie'!$F$5:$F$200,"Approvato",'3. Registro ferie'!$C$5:$C$200,"&lt;="&amp;('1. Impostazioni'!$C$9+(16-1)*7+6),'3. Registro ferie'!$D$5:$D$200,"&gt;="&amp;('1. Impostazioni'!$C$9+(16-1)*7)))</f>
        <v/>
      </c>
      <c r="R29" s="106">
        <f>IF($A29="","",COUNTIFS('3. Registro ferie'!$A$5:$A$200,$A29,'3. Registro ferie'!$F$5:$F$200,"Approvato",'3. Registro ferie'!$C$5:$C$200,"&lt;="&amp;('1. Impostazioni'!$C$9+(17-1)*7+6),'3. Registro ferie'!$D$5:$D$200,"&gt;="&amp;('1. Impostazioni'!$C$9+(17-1)*7)))</f>
        <v/>
      </c>
      <c r="S29" s="106">
        <f>IF($A29="","",COUNTIFS('3. Registro ferie'!$A$5:$A$200,$A29,'3. Registro ferie'!$F$5:$F$200,"Approvato",'3. Registro ferie'!$C$5:$C$200,"&lt;="&amp;('1. Impostazioni'!$C$9+(18-1)*7+6),'3. Registro ferie'!$D$5:$D$200,"&gt;="&amp;('1. Impostazioni'!$C$9+(18-1)*7)))</f>
        <v/>
      </c>
      <c r="T29" s="106">
        <f>IF($A29="","",COUNTIFS('3. Registro ferie'!$A$5:$A$200,$A29,'3. Registro ferie'!$F$5:$F$200,"Approvato",'3. Registro ferie'!$C$5:$C$200,"&lt;="&amp;('1. Impostazioni'!$C$9+(19-1)*7+6),'3. Registro ferie'!$D$5:$D$200,"&gt;="&amp;('1. Impostazioni'!$C$9+(19-1)*7)))</f>
        <v/>
      </c>
      <c r="U29" s="106">
        <f>IF($A29="","",COUNTIFS('3. Registro ferie'!$A$5:$A$200,$A29,'3. Registro ferie'!$F$5:$F$200,"Approvato",'3. Registro ferie'!$C$5:$C$200,"&lt;="&amp;('1. Impostazioni'!$C$9+(20-1)*7+6),'3. Registro ferie'!$D$5:$D$200,"&gt;="&amp;('1. Impostazioni'!$C$9+(20-1)*7)))</f>
        <v/>
      </c>
      <c r="V29" s="106">
        <f>IF($A29="","",COUNTIFS('3. Registro ferie'!$A$5:$A$200,$A29,'3. Registro ferie'!$F$5:$F$200,"Approvato",'3. Registro ferie'!$C$5:$C$200,"&lt;="&amp;('1. Impostazioni'!$C$9+(21-1)*7+6),'3. Registro ferie'!$D$5:$D$200,"&gt;="&amp;('1. Impostazioni'!$C$9+(21-1)*7)))</f>
        <v/>
      </c>
      <c r="W29" s="106">
        <f>IF($A29="","",COUNTIFS('3. Registro ferie'!$A$5:$A$200,$A29,'3. Registro ferie'!$F$5:$F$200,"Approvato",'3. Registro ferie'!$C$5:$C$200,"&lt;="&amp;('1. Impostazioni'!$C$9+(22-1)*7+6),'3. Registro ferie'!$D$5:$D$200,"&gt;="&amp;('1. Impostazioni'!$C$9+(22-1)*7)))</f>
        <v/>
      </c>
      <c r="X29" s="106">
        <f>IF($A29="","",COUNTIFS('3. Registro ferie'!$A$5:$A$200,$A29,'3. Registro ferie'!$F$5:$F$200,"Approvato",'3. Registro ferie'!$C$5:$C$200,"&lt;="&amp;('1. Impostazioni'!$C$9+(23-1)*7+6),'3. Registro ferie'!$D$5:$D$200,"&gt;="&amp;('1. Impostazioni'!$C$9+(23-1)*7)))</f>
        <v/>
      </c>
      <c r="Y29" s="106">
        <f>IF($A29="","",COUNTIFS('3. Registro ferie'!$A$5:$A$200,$A29,'3. Registro ferie'!$F$5:$F$200,"Approvato",'3. Registro ferie'!$C$5:$C$200,"&lt;="&amp;('1. Impostazioni'!$C$9+(24-1)*7+6),'3. Registro ferie'!$D$5:$D$200,"&gt;="&amp;('1. Impostazioni'!$C$9+(24-1)*7)))</f>
        <v/>
      </c>
      <c r="Z29" s="106">
        <f>IF($A29="","",COUNTIFS('3. Registro ferie'!$A$5:$A$200,$A29,'3. Registro ferie'!$F$5:$F$200,"Approvato",'3. Registro ferie'!$C$5:$C$200,"&lt;="&amp;('1. Impostazioni'!$C$9+(25-1)*7+6),'3. Registro ferie'!$D$5:$D$200,"&gt;="&amp;('1. Impostazioni'!$C$9+(25-1)*7)))</f>
        <v/>
      </c>
      <c r="AA29" s="106">
        <f>IF($A29="","",COUNTIFS('3. Registro ferie'!$A$5:$A$200,$A29,'3. Registro ferie'!$F$5:$F$200,"Approvato",'3. Registro ferie'!$C$5:$C$200,"&lt;="&amp;('1. Impostazioni'!$C$9+(26-1)*7+6),'3. Registro ferie'!$D$5:$D$200,"&gt;="&amp;('1. Impostazioni'!$C$9+(26-1)*7)))</f>
        <v/>
      </c>
      <c r="AB29" s="106">
        <f>IF($A29="","",COUNTIFS('3. Registro ferie'!$A$5:$A$200,$A29,'3. Registro ferie'!$F$5:$F$200,"Approvato",'3. Registro ferie'!$C$5:$C$200,"&lt;="&amp;('1. Impostazioni'!$C$9+(27-1)*7+6),'3. Registro ferie'!$D$5:$D$200,"&gt;="&amp;('1. Impostazioni'!$C$9+(27-1)*7)))</f>
        <v/>
      </c>
      <c r="AC29" s="106">
        <f>IF($A29="","",COUNTIFS('3. Registro ferie'!$A$5:$A$200,$A29,'3. Registro ferie'!$F$5:$F$200,"Approvato",'3. Registro ferie'!$C$5:$C$200,"&lt;="&amp;('1. Impostazioni'!$C$9+(28-1)*7+6),'3. Registro ferie'!$D$5:$D$200,"&gt;="&amp;('1. Impostazioni'!$C$9+(28-1)*7)))</f>
        <v/>
      </c>
      <c r="AD29" s="106">
        <f>IF($A29="","",COUNTIFS('3. Registro ferie'!$A$5:$A$200,$A29,'3. Registro ferie'!$F$5:$F$200,"Approvato",'3. Registro ferie'!$C$5:$C$200,"&lt;="&amp;('1. Impostazioni'!$C$9+(29-1)*7+6),'3. Registro ferie'!$D$5:$D$200,"&gt;="&amp;('1. Impostazioni'!$C$9+(29-1)*7)))</f>
        <v/>
      </c>
      <c r="AE29" s="106">
        <f>IF($A29="","",COUNTIFS('3. Registro ferie'!$A$5:$A$200,$A29,'3. Registro ferie'!$F$5:$F$200,"Approvato",'3. Registro ferie'!$C$5:$C$200,"&lt;="&amp;('1. Impostazioni'!$C$9+(30-1)*7+6),'3. Registro ferie'!$D$5:$D$200,"&gt;="&amp;('1. Impostazioni'!$C$9+(30-1)*7)))</f>
        <v/>
      </c>
      <c r="AF29" s="106">
        <f>IF($A29="","",COUNTIFS('3. Registro ferie'!$A$5:$A$200,$A29,'3. Registro ferie'!$F$5:$F$200,"Approvato",'3. Registro ferie'!$C$5:$C$200,"&lt;="&amp;('1. Impostazioni'!$C$9+(31-1)*7+6),'3. Registro ferie'!$D$5:$D$200,"&gt;="&amp;('1. Impostazioni'!$C$9+(31-1)*7)))</f>
        <v/>
      </c>
      <c r="AG29" s="106">
        <f>IF($A29="","",COUNTIFS('3. Registro ferie'!$A$5:$A$200,$A29,'3. Registro ferie'!$F$5:$F$200,"Approvato",'3. Registro ferie'!$C$5:$C$200,"&lt;="&amp;('1. Impostazioni'!$C$9+(32-1)*7+6),'3. Registro ferie'!$D$5:$D$200,"&gt;="&amp;('1. Impostazioni'!$C$9+(32-1)*7)))</f>
        <v/>
      </c>
      <c r="AH29" s="106">
        <f>IF($A29="","",COUNTIFS('3. Registro ferie'!$A$5:$A$200,$A29,'3. Registro ferie'!$F$5:$F$200,"Approvato",'3. Registro ferie'!$C$5:$C$200,"&lt;="&amp;('1. Impostazioni'!$C$9+(33-1)*7+6),'3. Registro ferie'!$D$5:$D$200,"&gt;="&amp;('1. Impostazioni'!$C$9+(33-1)*7)))</f>
        <v/>
      </c>
      <c r="AI29" s="106">
        <f>IF($A29="","",COUNTIFS('3. Registro ferie'!$A$5:$A$200,$A29,'3. Registro ferie'!$F$5:$F$200,"Approvato",'3. Registro ferie'!$C$5:$C$200,"&lt;="&amp;('1. Impostazioni'!$C$9+(34-1)*7+6),'3. Registro ferie'!$D$5:$D$200,"&gt;="&amp;('1. Impostazioni'!$C$9+(34-1)*7)))</f>
        <v/>
      </c>
      <c r="AJ29" s="106">
        <f>IF($A29="","",COUNTIFS('3. Registro ferie'!$A$5:$A$200,$A29,'3. Registro ferie'!$F$5:$F$200,"Approvato",'3. Registro ferie'!$C$5:$C$200,"&lt;="&amp;('1. Impostazioni'!$C$9+(35-1)*7+6),'3. Registro ferie'!$D$5:$D$200,"&gt;="&amp;('1. Impostazioni'!$C$9+(35-1)*7)))</f>
        <v/>
      </c>
      <c r="AK29" s="106">
        <f>IF($A29="","",COUNTIFS('3. Registro ferie'!$A$5:$A$200,$A29,'3. Registro ferie'!$F$5:$F$200,"Approvato",'3. Registro ferie'!$C$5:$C$200,"&lt;="&amp;('1. Impostazioni'!$C$9+(36-1)*7+6),'3. Registro ferie'!$D$5:$D$200,"&gt;="&amp;('1. Impostazioni'!$C$9+(36-1)*7)))</f>
        <v/>
      </c>
      <c r="AL29" s="106">
        <f>IF($A29="","",COUNTIFS('3. Registro ferie'!$A$5:$A$200,$A29,'3. Registro ferie'!$F$5:$F$200,"Approvato",'3. Registro ferie'!$C$5:$C$200,"&lt;="&amp;('1. Impostazioni'!$C$9+(37-1)*7+6),'3. Registro ferie'!$D$5:$D$200,"&gt;="&amp;('1. Impostazioni'!$C$9+(37-1)*7)))</f>
        <v/>
      </c>
      <c r="AM29" s="106">
        <f>IF($A29="","",COUNTIFS('3. Registro ferie'!$A$5:$A$200,$A29,'3. Registro ferie'!$F$5:$F$200,"Approvato",'3. Registro ferie'!$C$5:$C$200,"&lt;="&amp;('1. Impostazioni'!$C$9+(38-1)*7+6),'3. Registro ferie'!$D$5:$D$200,"&gt;="&amp;('1. Impostazioni'!$C$9+(38-1)*7)))</f>
        <v/>
      </c>
      <c r="AN29" s="106">
        <f>IF($A29="","",COUNTIFS('3. Registro ferie'!$A$5:$A$200,$A29,'3. Registro ferie'!$F$5:$F$200,"Approvato",'3. Registro ferie'!$C$5:$C$200,"&lt;="&amp;('1. Impostazioni'!$C$9+(39-1)*7+6),'3. Registro ferie'!$D$5:$D$200,"&gt;="&amp;('1. Impostazioni'!$C$9+(39-1)*7)))</f>
        <v/>
      </c>
      <c r="AO29" s="106">
        <f>IF($A29="","",COUNTIFS('3. Registro ferie'!$A$5:$A$200,$A29,'3. Registro ferie'!$F$5:$F$200,"Approvato",'3. Registro ferie'!$C$5:$C$200,"&lt;="&amp;('1. Impostazioni'!$C$9+(40-1)*7+6),'3. Registro ferie'!$D$5:$D$200,"&gt;="&amp;('1. Impostazioni'!$C$9+(40-1)*7)))</f>
        <v/>
      </c>
      <c r="AP29" s="106">
        <f>IF($A29="","",COUNTIFS('3. Registro ferie'!$A$5:$A$200,$A29,'3. Registro ferie'!$F$5:$F$200,"Approvato",'3. Registro ferie'!$C$5:$C$200,"&lt;="&amp;('1. Impostazioni'!$C$9+(41-1)*7+6),'3. Registro ferie'!$D$5:$D$200,"&gt;="&amp;('1. Impostazioni'!$C$9+(41-1)*7)))</f>
        <v/>
      </c>
      <c r="AQ29" s="106">
        <f>IF($A29="","",COUNTIFS('3. Registro ferie'!$A$5:$A$200,$A29,'3. Registro ferie'!$F$5:$F$200,"Approvato",'3. Registro ferie'!$C$5:$C$200,"&lt;="&amp;('1. Impostazioni'!$C$9+(42-1)*7+6),'3. Registro ferie'!$D$5:$D$200,"&gt;="&amp;('1. Impostazioni'!$C$9+(42-1)*7)))</f>
        <v/>
      </c>
      <c r="AR29" s="106">
        <f>IF($A29="","",COUNTIFS('3. Registro ferie'!$A$5:$A$200,$A29,'3. Registro ferie'!$F$5:$F$200,"Approvato",'3. Registro ferie'!$C$5:$C$200,"&lt;="&amp;('1. Impostazioni'!$C$9+(43-1)*7+6),'3. Registro ferie'!$D$5:$D$200,"&gt;="&amp;('1. Impostazioni'!$C$9+(43-1)*7)))</f>
        <v/>
      </c>
      <c r="AS29" s="106">
        <f>IF($A29="","",COUNTIFS('3. Registro ferie'!$A$5:$A$200,$A29,'3. Registro ferie'!$F$5:$F$200,"Approvato",'3. Registro ferie'!$C$5:$C$200,"&lt;="&amp;('1. Impostazioni'!$C$9+(44-1)*7+6),'3. Registro ferie'!$D$5:$D$200,"&gt;="&amp;('1. Impostazioni'!$C$9+(44-1)*7)))</f>
        <v/>
      </c>
      <c r="AT29" s="106">
        <f>IF($A29="","",COUNTIFS('3. Registro ferie'!$A$5:$A$200,$A29,'3. Registro ferie'!$F$5:$F$200,"Approvato",'3. Registro ferie'!$C$5:$C$200,"&lt;="&amp;('1. Impostazioni'!$C$9+(45-1)*7+6),'3. Registro ferie'!$D$5:$D$200,"&gt;="&amp;('1. Impostazioni'!$C$9+(45-1)*7)))</f>
        <v/>
      </c>
      <c r="AU29" s="106">
        <f>IF($A29="","",COUNTIFS('3. Registro ferie'!$A$5:$A$200,$A29,'3. Registro ferie'!$F$5:$F$200,"Approvato",'3. Registro ferie'!$C$5:$C$200,"&lt;="&amp;('1. Impostazioni'!$C$9+(46-1)*7+6),'3. Registro ferie'!$D$5:$D$200,"&gt;="&amp;('1. Impostazioni'!$C$9+(46-1)*7)))</f>
        <v/>
      </c>
      <c r="AV29" s="106">
        <f>IF($A29="","",COUNTIFS('3. Registro ferie'!$A$5:$A$200,$A29,'3. Registro ferie'!$F$5:$F$200,"Approvato",'3. Registro ferie'!$C$5:$C$200,"&lt;="&amp;('1. Impostazioni'!$C$9+(47-1)*7+6),'3. Registro ferie'!$D$5:$D$200,"&gt;="&amp;('1. Impostazioni'!$C$9+(47-1)*7)))</f>
        <v/>
      </c>
      <c r="AW29" s="106">
        <f>IF($A29="","",COUNTIFS('3. Registro ferie'!$A$5:$A$200,$A29,'3. Registro ferie'!$F$5:$F$200,"Approvato",'3. Registro ferie'!$C$5:$C$200,"&lt;="&amp;('1. Impostazioni'!$C$9+(48-1)*7+6),'3. Registro ferie'!$D$5:$D$200,"&gt;="&amp;('1. Impostazioni'!$C$9+(48-1)*7)))</f>
        <v/>
      </c>
      <c r="AX29" s="106">
        <f>IF($A29="","",COUNTIFS('3. Registro ferie'!$A$5:$A$200,$A29,'3. Registro ferie'!$F$5:$F$200,"Approvato",'3. Registro ferie'!$C$5:$C$200,"&lt;="&amp;('1. Impostazioni'!$C$9+(49-1)*7+6),'3. Registro ferie'!$D$5:$D$200,"&gt;="&amp;('1. Impostazioni'!$C$9+(49-1)*7)))</f>
        <v/>
      </c>
      <c r="AY29" s="106">
        <f>IF($A29="","",COUNTIFS('3. Registro ferie'!$A$5:$A$200,$A29,'3. Registro ferie'!$F$5:$F$200,"Approvato",'3. Registro ferie'!$C$5:$C$200,"&lt;="&amp;('1. Impostazioni'!$C$9+(50-1)*7+6),'3. Registro ferie'!$D$5:$D$200,"&gt;="&amp;('1. Impostazioni'!$C$9+(50-1)*7)))</f>
        <v/>
      </c>
      <c r="AZ29" s="106">
        <f>IF($A29="","",COUNTIFS('3. Registro ferie'!$A$5:$A$200,$A29,'3. Registro ferie'!$F$5:$F$200,"Approvato",'3. Registro ferie'!$C$5:$C$200,"&lt;="&amp;('1. Impostazioni'!$C$9+(51-1)*7+6),'3. Registro ferie'!$D$5:$D$200,"&gt;="&amp;('1. Impostazioni'!$C$9+(51-1)*7)))</f>
        <v/>
      </c>
      <c r="BA29" s="106">
        <f>IF($A29="","",COUNTIFS('3. Registro ferie'!$A$5:$A$200,$A29,'3. Registro ferie'!$F$5:$F$200,"Approvato",'3. Registro ferie'!$C$5:$C$200,"&lt;="&amp;('1. Impostazioni'!$C$9+(52-1)*7+6),'3. Registro ferie'!$D$5:$D$200,"&gt;="&amp;('1. Impostazioni'!$C$9+(52-1)*7)))</f>
        <v/>
      </c>
    </row>
    <row r="30" ht="18" customHeight="1" s="55">
      <c r="A30" s="105">
        <f>IF('2. Dipendenti'!A30="","",'2. Dipendenti'!A30)</f>
        <v/>
      </c>
      <c r="B30" s="106">
        <f>IF($A30="","",COUNTIFS('3. Registro ferie'!$A$5:$A$200,$A30,'3. Registro ferie'!$F$5:$F$200,"Approvato",'3. Registro ferie'!$C$5:$C$200,"&lt;="&amp;('1. Impostazioni'!$C$9+(1-1)*7+6),'3. Registro ferie'!$D$5:$D$200,"&gt;="&amp;('1. Impostazioni'!$C$9+(1-1)*7)))</f>
        <v/>
      </c>
      <c r="C30" s="106">
        <f>IF($A30="","",COUNTIFS('3. Registro ferie'!$A$5:$A$200,$A30,'3. Registro ferie'!$F$5:$F$200,"Approvato",'3. Registro ferie'!$C$5:$C$200,"&lt;="&amp;('1. Impostazioni'!$C$9+(2-1)*7+6),'3. Registro ferie'!$D$5:$D$200,"&gt;="&amp;('1. Impostazioni'!$C$9+(2-1)*7)))</f>
        <v/>
      </c>
      <c r="D30" s="106">
        <f>IF($A30="","",COUNTIFS('3. Registro ferie'!$A$5:$A$200,$A30,'3. Registro ferie'!$F$5:$F$200,"Approvato",'3. Registro ferie'!$C$5:$C$200,"&lt;="&amp;('1. Impostazioni'!$C$9+(3-1)*7+6),'3. Registro ferie'!$D$5:$D$200,"&gt;="&amp;('1. Impostazioni'!$C$9+(3-1)*7)))</f>
        <v/>
      </c>
      <c r="E30" s="106">
        <f>IF($A30="","",COUNTIFS('3. Registro ferie'!$A$5:$A$200,$A30,'3. Registro ferie'!$F$5:$F$200,"Approvato",'3. Registro ferie'!$C$5:$C$200,"&lt;="&amp;('1. Impostazioni'!$C$9+(4-1)*7+6),'3. Registro ferie'!$D$5:$D$200,"&gt;="&amp;('1. Impostazioni'!$C$9+(4-1)*7)))</f>
        <v/>
      </c>
      <c r="F30" s="106">
        <f>IF($A30="","",COUNTIFS('3. Registro ferie'!$A$5:$A$200,$A30,'3. Registro ferie'!$F$5:$F$200,"Approvato",'3. Registro ferie'!$C$5:$C$200,"&lt;="&amp;('1. Impostazioni'!$C$9+(5-1)*7+6),'3. Registro ferie'!$D$5:$D$200,"&gt;="&amp;('1. Impostazioni'!$C$9+(5-1)*7)))</f>
        <v/>
      </c>
      <c r="G30" s="106">
        <f>IF($A30="","",COUNTIFS('3. Registro ferie'!$A$5:$A$200,$A30,'3. Registro ferie'!$F$5:$F$200,"Approvato",'3. Registro ferie'!$C$5:$C$200,"&lt;="&amp;('1. Impostazioni'!$C$9+(6-1)*7+6),'3. Registro ferie'!$D$5:$D$200,"&gt;="&amp;('1. Impostazioni'!$C$9+(6-1)*7)))</f>
        <v/>
      </c>
      <c r="H30" s="106">
        <f>IF($A30="","",COUNTIFS('3. Registro ferie'!$A$5:$A$200,$A30,'3. Registro ferie'!$F$5:$F$200,"Approvato",'3. Registro ferie'!$C$5:$C$200,"&lt;="&amp;('1. Impostazioni'!$C$9+(7-1)*7+6),'3. Registro ferie'!$D$5:$D$200,"&gt;="&amp;('1. Impostazioni'!$C$9+(7-1)*7)))</f>
        <v/>
      </c>
      <c r="I30" s="106">
        <f>IF($A30="","",COUNTIFS('3. Registro ferie'!$A$5:$A$200,$A30,'3. Registro ferie'!$F$5:$F$200,"Approvato",'3. Registro ferie'!$C$5:$C$200,"&lt;="&amp;('1. Impostazioni'!$C$9+(8-1)*7+6),'3. Registro ferie'!$D$5:$D$200,"&gt;="&amp;('1. Impostazioni'!$C$9+(8-1)*7)))</f>
        <v/>
      </c>
      <c r="J30" s="106">
        <f>IF($A30="","",COUNTIFS('3. Registro ferie'!$A$5:$A$200,$A30,'3. Registro ferie'!$F$5:$F$200,"Approvato",'3. Registro ferie'!$C$5:$C$200,"&lt;="&amp;('1. Impostazioni'!$C$9+(9-1)*7+6),'3. Registro ferie'!$D$5:$D$200,"&gt;="&amp;('1. Impostazioni'!$C$9+(9-1)*7)))</f>
        <v/>
      </c>
      <c r="K30" s="106">
        <f>IF($A30="","",COUNTIFS('3. Registro ferie'!$A$5:$A$200,$A30,'3. Registro ferie'!$F$5:$F$200,"Approvato",'3. Registro ferie'!$C$5:$C$200,"&lt;="&amp;('1. Impostazioni'!$C$9+(10-1)*7+6),'3. Registro ferie'!$D$5:$D$200,"&gt;="&amp;('1. Impostazioni'!$C$9+(10-1)*7)))</f>
        <v/>
      </c>
      <c r="L30" s="106">
        <f>IF($A30="","",COUNTIFS('3. Registro ferie'!$A$5:$A$200,$A30,'3. Registro ferie'!$F$5:$F$200,"Approvato",'3. Registro ferie'!$C$5:$C$200,"&lt;="&amp;('1. Impostazioni'!$C$9+(11-1)*7+6),'3. Registro ferie'!$D$5:$D$200,"&gt;="&amp;('1. Impostazioni'!$C$9+(11-1)*7)))</f>
        <v/>
      </c>
      <c r="M30" s="106">
        <f>IF($A30="","",COUNTIFS('3. Registro ferie'!$A$5:$A$200,$A30,'3. Registro ferie'!$F$5:$F$200,"Approvato",'3. Registro ferie'!$C$5:$C$200,"&lt;="&amp;('1. Impostazioni'!$C$9+(12-1)*7+6),'3. Registro ferie'!$D$5:$D$200,"&gt;="&amp;('1. Impostazioni'!$C$9+(12-1)*7)))</f>
        <v/>
      </c>
      <c r="N30" s="106">
        <f>IF($A30="","",COUNTIFS('3. Registro ferie'!$A$5:$A$200,$A30,'3. Registro ferie'!$F$5:$F$200,"Approvato",'3. Registro ferie'!$C$5:$C$200,"&lt;="&amp;('1. Impostazioni'!$C$9+(13-1)*7+6),'3. Registro ferie'!$D$5:$D$200,"&gt;="&amp;('1. Impostazioni'!$C$9+(13-1)*7)))</f>
        <v/>
      </c>
      <c r="O30" s="106">
        <f>IF($A30="","",COUNTIFS('3. Registro ferie'!$A$5:$A$200,$A30,'3. Registro ferie'!$F$5:$F$200,"Approvato",'3. Registro ferie'!$C$5:$C$200,"&lt;="&amp;('1. Impostazioni'!$C$9+(14-1)*7+6),'3. Registro ferie'!$D$5:$D$200,"&gt;="&amp;('1. Impostazioni'!$C$9+(14-1)*7)))</f>
        <v/>
      </c>
      <c r="P30" s="106">
        <f>IF($A30="","",COUNTIFS('3. Registro ferie'!$A$5:$A$200,$A30,'3. Registro ferie'!$F$5:$F$200,"Approvato",'3. Registro ferie'!$C$5:$C$200,"&lt;="&amp;('1. Impostazioni'!$C$9+(15-1)*7+6),'3. Registro ferie'!$D$5:$D$200,"&gt;="&amp;('1. Impostazioni'!$C$9+(15-1)*7)))</f>
        <v/>
      </c>
      <c r="Q30" s="106">
        <f>IF($A30="","",COUNTIFS('3. Registro ferie'!$A$5:$A$200,$A30,'3. Registro ferie'!$F$5:$F$200,"Approvato",'3. Registro ferie'!$C$5:$C$200,"&lt;="&amp;('1. Impostazioni'!$C$9+(16-1)*7+6),'3. Registro ferie'!$D$5:$D$200,"&gt;="&amp;('1. Impostazioni'!$C$9+(16-1)*7)))</f>
        <v/>
      </c>
      <c r="R30" s="106">
        <f>IF($A30="","",COUNTIFS('3. Registro ferie'!$A$5:$A$200,$A30,'3. Registro ferie'!$F$5:$F$200,"Approvato",'3. Registro ferie'!$C$5:$C$200,"&lt;="&amp;('1. Impostazioni'!$C$9+(17-1)*7+6),'3. Registro ferie'!$D$5:$D$200,"&gt;="&amp;('1. Impostazioni'!$C$9+(17-1)*7)))</f>
        <v/>
      </c>
      <c r="S30" s="106">
        <f>IF($A30="","",COUNTIFS('3. Registro ferie'!$A$5:$A$200,$A30,'3. Registro ferie'!$F$5:$F$200,"Approvato",'3. Registro ferie'!$C$5:$C$200,"&lt;="&amp;('1. Impostazioni'!$C$9+(18-1)*7+6),'3. Registro ferie'!$D$5:$D$200,"&gt;="&amp;('1. Impostazioni'!$C$9+(18-1)*7)))</f>
        <v/>
      </c>
      <c r="T30" s="106">
        <f>IF($A30="","",COUNTIFS('3. Registro ferie'!$A$5:$A$200,$A30,'3. Registro ferie'!$F$5:$F$200,"Approvato",'3. Registro ferie'!$C$5:$C$200,"&lt;="&amp;('1. Impostazioni'!$C$9+(19-1)*7+6),'3. Registro ferie'!$D$5:$D$200,"&gt;="&amp;('1. Impostazioni'!$C$9+(19-1)*7)))</f>
        <v/>
      </c>
      <c r="U30" s="106">
        <f>IF($A30="","",COUNTIFS('3. Registro ferie'!$A$5:$A$200,$A30,'3. Registro ferie'!$F$5:$F$200,"Approvato",'3. Registro ferie'!$C$5:$C$200,"&lt;="&amp;('1. Impostazioni'!$C$9+(20-1)*7+6),'3. Registro ferie'!$D$5:$D$200,"&gt;="&amp;('1. Impostazioni'!$C$9+(20-1)*7)))</f>
        <v/>
      </c>
      <c r="V30" s="106">
        <f>IF($A30="","",COUNTIFS('3. Registro ferie'!$A$5:$A$200,$A30,'3. Registro ferie'!$F$5:$F$200,"Approvato",'3. Registro ferie'!$C$5:$C$200,"&lt;="&amp;('1. Impostazioni'!$C$9+(21-1)*7+6),'3. Registro ferie'!$D$5:$D$200,"&gt;="&amp;('1. Impostazioni'!$C$9+(21-1)*7)))</f>
        <v/>
      </c>
      <c r="W30" s="106">
        <f>IF($A30="","",COUNTIFS('3. Registro ferie'!$A$5:$A$200,$A30,'3. Registro ferie'!$F$5:$F$200,"Approvato",'3. Registro ferie'!$C$5:$C$200,"&lt;="&amp;('1. Impostazioni'!$C$9+(22-1)*7+6),'3. Registro ferie'!$D$5:$D$200,"&gt;="&amp;('1. Impostazioni'!$C$9+(22-1)*7)))</f>
        <v/>
      </c>
      <c r="X30" s="106">
        <f>IF($A30="","",COUNTIFS('3. Registro ferie'!$A$5:$A$200,$A30,'3. Registro ferie'!$F$5:$F$200,"Approvato",'3. Registro ferie'!$C$5:$C$200,"&lt;="&amp;('1. Impostazioni'!$C$9+(23-1)*7+6),'3. Registro ferie'!$D$5:$D$200,"&gt;="&amp;('1. Impostazioni'!$C$9+(23-1)*7)))</f>
        <v/>
      </c>
      <c r="Y30" s="106">
        <f>IF($A30="","",COUNTIFS('3. Registro ferie'!$A$5:$A$200,$A30,'3. Registro ferie'!$F$5:$F$200,"Approvato",'3. Registro ferie'!$C$5:$C$200,"&lt;="&amp;('1. Impostazioni'!$C$9+(24-1)*7+6),'3. Registro ferie'!$D$5:$D$200,"&gt;="&amp;('1. Impostazioni'!$C$9+(24-1)*7)))</f>
        <v/>
      </c>
      <c r="Z30" s="106">
        <f>IF($A30="","",COUNTIFS('3. Registro ferie'!$A$5:$A$200,$A30,'3. Registro ferie'!$F$5:$F$200,"Approvato",'3. Registro ferie'!$C$5:$C$200,"&lt;="&amp;('1. Impostazioni'!$C$9+(25-1)*7+6),'3. Registro ferie'!$D$5:$D$200,"&gt;="&amp;('1. Impostazioni'!$C$9+(25-1)*7)))</f>
        <v/>
      </c>
      <c r="AA30" s="106">
        <f>IF($A30="","",COUNTIFS('3. Registro ferie'!$A$5:$A$200,$A30,'3. Registro ferie'!$F$5:$F$200,"Approvato",'3. Registro ferie'!$C$5:$C$200,"&lt;="&amp;('1. Impostazioni'!$C$9+(26-1)*7+6),'3. Registro ferie'!$D$5:$D$200,"&gt;="&amp;('1. Impostazioni'!$C$9+(26-1)*7)))</f>
        <v/>
      </c>
      <c r="AB30" s="106">
        <f>IF($A30="","",COUNTIFS('3. Registro ferie'!$A$5:$A$200,$A30,'3. Registro ferie'!$F$5:$F$200,"Approvato",'3. Registro ferie'!$C$5:$C$200,"&lt;="&amp;('1. Impostazioni'!$C$9+(27-1)*7+6),'3. Registro ferie'!$D$5:$D$200,"&gt;="&amp;('1. Impostazioni'!$C$9+(27-1)*7)))</f>
        <v/>
      </c>
      <c r="AC30" s="106">
        <f>IF($A30="","",COUNTIFS('3. Registro ferie'!$A$5:$A$200,$A30,'3. Registro ferie'!$F$5:$F$200,"Approvato",'3. Registro ferie'!$C$5:$C$200,"&lt;="&amp;('1. Impostazioni'!$C$9+(28-1)*7+6),'3. Registro ferie'!$D$5:$D$200,"&gt;="&amp;('1. Impostazioni'!$C$9+(28-1)*7)))</f>
        <v/>
      </c>
      <c r="AD30" s="106">
        <f>IF($A30="","",COUNTIFS('3. Registro ferie'!$A$5:$A$200,$A30,'3. Registro ferie'!$F$5:$F$200,"Approvato",'3. Registro ferie'!$C$5:$C$200,"&lt;="&amp;('1. Impostazioni'!$C$9+(29-1)*7+6),'3. Registro ferie'!$D$5:$D$200,"&gt;="&amp;('1. Impostazioni'!$C$9+(29-1)*7)))</f>
        <v/>
      </c>
      <c r="AE30" s="106">
        <f>IF($A30="","",COUNTIFS('3. Registro ferie'!$A$5:$A$200,$A30,'3. Registro ferie'!$F$5:$F$200,"Approvato",'3. Registro ferie'!$C$5:$C$200,"&lt;="&amp;('1. Impostazioni'!$C$9+(30-1)*7+6),'3. Registro ferie'!$D$5:$D$200,"&gt;="&amp;('1. Impostazioni'!$C$9+(30-1)*7)))</f>
        <v/>
      </c>
      <c r="AF30" s="106">
        <f>IF($A30="","",COUNTIFS('3. Registro ferie'!$A$5:$A$200,$A30,'3. Registro ferie'!$F$5:$F$200,"Approvato",'3. Registro ferie'!$C$5:$C$200,"&lt;="&amp;('1. Impostazioni'!$C$9+(31-1)*7+6),'3. Registro ferie'!$D$5:$D$200,"&gt;="&amp;('1. Impostazioni'!$C$9+(31-1)*7)))</f>
        <v/>
      </c>
      <c r="AG30" s="106">
        <f>IF($A30="","",COUNTIFS('3. Registro ferie'!$A$5:$A$200,$A30,'3. Registro ferie'!$F$5:$F$200,"Approvato",'3. Registro ferie'!$C$5:$C$200,"&lt;="&amp;('1. Impostazioni'!$C$9+(32-1)*7+6),'3. Registro ferie'!$D$5:$D$200,"&gt;="&amp;('1. Impostazioni'!$C$9+(32-1)*7)))</f>
        <v/>
      </c>
      <c r="AH30" s="106">
        <f>IF($A30="","",COUNTIFS('3. Registro ferie'!$A$5:$A$200,$A30,'3. Registro ferie'!$F$5:$F$200,"Approvato",'3. Registro ferie'!$C$5:$C$200,"&lt;="&amp;('1. Impostazioni'!$C$9+(33-1)*7+6),'3. Registro ferie'!$D$5:$D$200,"&gt;="&amp;('1. Impostazioni'!$C$9+(33-1)*7)))</f>
        <v/>
      </c>
      <c r="AI30" s="106">
        <f>IF($A30="","",COUNTIFS('3. Registro ferie'!$A$5:$A$200,$A30,'3. Registro ferie'!$F$5:$F$200,"Approvato",'3. Registro ferie'!$C$5:$C$200,"&lt;="&amp;('1. Impostazioni'!$C$9+(34-1)*7+6),'3. Registro ferie'!$D$5:$D$200,"&gt;="&amp;('1. Impostazioni'!$C$9+(34-1)*7)))</f>
        <v/>
      </c>
      <c r="AJ30" s="106">
        <f>IF($A30="","",COUNTIFS('3. Registro ferie'!$A$5:$A$200,$A30,'3. Registro ferie'!$F$5:$F$200,"Approvato",'3. Registro ferie'!$C$5:$C$200,"&lt;="&amp;('1. Impostazioni'!$C$9+(35-1)*7+6),'3. Registro ferie'!$D$5:$D$200,"&gt;="&amp;('1. Impostazioni'!$C$9+(35-1)*7)))</f>
        <v/>
      </c>
      <c r="AK30" s="106">
        <f>IF($A30="","",COUNTIFS('3. Registro ferie'!$A$5:$A$200,$A30,'3. Registro ferie'!$F$5:$F$200,"Approvato",'3. Registro ferie'!$C$5:$C$200,"&lt;="&amp;('1. Impostazioni'!$C$9+(36-1)*7+6),'3. Registro ferie'!$D$5:$D$200,"&gt;="&amp;('1. Impostazioni'!$C$9+(36-1)*7)))</f>
        <v/>
      </c>
      <c r="AL30" s="106">
        <f>IF($A30="","",COUNTIFS('3. Registro ferie'!$A$5:$A$200,$A30,'3. Registro ferie'!$F$5:$F$200,"Approvato",'3. Registro ferie'!$C$5:$C$200,"&lt;="&amp;('1. Impostazioni'!$C$9+(37-1)*7+6),'3. Registro ferie'!$D$5:$D$200,"&gt;="&amp;('1. Impostazioni'!$C$9+(37-1)*7)))</f>
        <v/>
      </c>
      <c r="AM30" s="106">
        <f>IF($A30="","",COUNTIFS('3. Registro ferie'!$A$5:$A$200,$A30,'3. Registro ferie'!$F$5:$F$200,"Approvato",'3. Registro ferie'!$C$5:$C$200,"&lt;="&amp;('1. Impostazioni'!$C$9+(38-1)*7+6),'3. Registro ferie'!$D$5:$D$200,"&gt;="&amp;('1. Impostazioni'!$C$9+(38-1)*7)))</f>
        <v/>
      </c>
      <c r="AN30" s="106">
        <f>IF($A30="","",COUNTIFS('3. Registro ferie'!$A$5:$A$200,$A30,'3. Registro ferie'!$F$5:$F$200,"Approvato",'3. Registro ferie'!$C$5:$C$200,"&lt;="&amp;('1. Impostazioni'!$C$9+(39-1)*7+6),'3. Registro ferie'!$D$5:$D$200,"&gt;="&amp;('1. Impostazioni'!$C$9+(39-1)*7)))</f>
        <v/>
      </c>
      <c r="AO30" s="106">
        <f>IF($A30="","",COUNTIFS('3. Registro ferie'!$A$5:$A$200,$A30,'3. Registro ferie'!$F$5:$F$200,"Approvato",'3. Registro ferie'!$C$5:$C$200,"&lt;="&amp;('1. Impostazioni'!$C$9+(40-1)*7+6),'3. Registro ferie'!$D$5:$D$200,"&gt;="&amp;('1. Impostazioni'!$C$9+(40-1)*7)))</f>
        <v/>
      </c>
      <c r="AP30" s="106">
        <f>IF($A30="","",COUNTIFS('3. Registro ferie'!$A$5:$A$200,$A30,'3. Registro ferie'!$F$5:$F$200,"Approvato",'3. Registro ferie'!$C$5:$C$200,"&lt;="&amp;('1. Impostazioni'!$C$9+(41-1)*7+6),'3. Registro ferie'!$D$5:$D$200,"&gt;="&amp;('1. Impostazioni'!$C$9+(41-1)*7)))</f>
        <v/>
      </c>
      <c r="AQ30" s="106">
        <f>IF($A30="","",COUNTIFS('3. Registro ferie'!$A$5:$A$200,$A30,'3. Registro ferie'!$F$5:$F$200,"Approvato",'3. Registro ferie'!$C$5:$C$200,"&lt;="&amp;('1. Impostazioni'!$C$9+(42-1)*7+6),'3. Registro ferie'!$D$5:$D$200,"&gt;="&amp;('1. Impostazioni'!$C$9+(42-1)*7)))</f>
        <v/>
      </c>
      <c r="AR30" s="106">
        <f>IF($A30="","",COUNTIFS('3. Registro ferie'!$A$5:$A$200,$A30,'3. Registro ferie'!$F$5:$F$200,"Approvato",'3. Registro ferie'!$C$5:$C$200,"&lt;="&amp;('1. Impostazioni'!$C$9+(43-1)*7+6),'3. Registro ferie'!$D$5:$D$200,"&gt;="&amp;('1. Impostazioni'!$C$9+(43-1)*7)))</f>
        <v/>
      </c>
      <c r="AS30" s="106">
        <f>IF($A30="","",COUNTIFS('3. Registro ferie'!$A$5:$A$200,$A30,'3. Registro ferie'!$F$5:$F$200,"Approvato",'3. Registro ferie'!$C$5:$C$200,"&lt;="&amp;('1. Impostazioni'!$C$9+(44-1)*7+6),'3. Registro ferie'!$D$5:$D$200,"&gt;="&amp;('1. Impostazioni'!$C$9+(44-1)*7)))</f>
        <v/>
      </c>
      <c r="AT30" s="106">
        <f>IF($A30="","",COUNTIFS('3. Registro ferie'!$A$5:$A$200,$A30,'3. Registro ferie'!$F$5:$F$200,"Approvato",'3. Registro ferie'!$C$5:$C$200,"&lt;="&amp;('1. Impostazioni'!$C$9+(45-1)*7+6),'3. Registro ferie'!$D$5:$D$200,"&gt;="&amp;('1. Impostazioni'!$C$9+(45-1)*7)))</f>
        <v/>
      </c>
      <c r="AU30" s="106">
        <f>IF($A30="","",COUNTIFS('3. Registro ferie'!$A$5:$A$200,$A30,'3. Registro ferie'!$F$5:$F$200,"Approvato",'3. Registro ferie'!$C$5:$C$200,"&lt;="&amp;('1. Impostazioni'!$C$9+(46-1)*7+6),'3. Registro ferie'!$D$5:$D$200,"&gt;="&amp;('1. Impostazioni'!$C$9+(46-1)*7)))</f>
        <v/>
      </c>
      <c r="AV30" s="106">
        <f>IF($A30="","",COUNTIFS('3. Registro ferie'!$A$5:$A$200,$A30,'3. Registro ferie'!$F$5:$F$200,"Approvato",'3. Registro ferie'!$C$5:$C$200,"&lt;="&amp;('1. Impostazioni'!$C$9+(47-1)*7+6),'3. Registro ferie'!$D$5:$D$200,"&gt;="&amp;('1. Impostazioni'!$C$9+(47-1)*7)))</f>
        <v/>
      </c>
      <c r="AW30" s="106">
        <f>IF($A30="","",COUNTIFS('3. Registro ferie'!$A$5:$A$200,$A30,'3. Registro ferie'!$F$5:$F$200,"Approvato",'3. Registro ferie'!$C$5:$C$200,"&lt;="&amp;('1. Impostazioni'!$C$9+(48-1)*7+6),'3. Registro ferie'!$D$5:$D$200,"&gt;="&amp;('1. Impostazioni'!$C$9+(48-1)*7)))</f>
        <v/>
      </c>
      <c r="AX30" s="106">
        <f>IF($A30="","",COUNTIFS('3. Registro ferie'!$A$5:$A$200,$A30,'3. Registro ferie'!$F$5:$F$200,"Approvato",'3. Registro ferie'!$C$5:$C$200,"&lt;="&amp;('1. Impostazioni'!$C$9+(49-1)*7+6),'3. Registro ferie'!$D$5:$D$200,"&gt;="&amp;('1. Impostazioni'!$C$9+(49-1)*7)))</f>
        <v/>
      </c>
      <c r="AY30" s="106">
        <f>IF($A30="","",COUNTIFS('3. Registro ferie'!$A$5:$A$200,$A30,'3. Registro ferie'!$F$5:$F$200,"Approvato",'3. Registro ferie'!$C$5:$C$200,"&lt;="&amp;('1. Impostazioni'!$C$9+(50-1)*7+6),'3. Registro ferie'!$D$5:$D$200,"&gt;="&amp;('1. Impostazioni'!$C$9+(50-1)*7)))</f>
        <v/>
      </c>
      <c r="AZ30" s="106">
        <f>IF($A30="","",COUNTIFS('3. Registro ferie'!$A$5:$A$200,$A30,'3. Registro ferie'!$F$5:$F$200,"Approvato",'3. Registro ferie'!$C$5:$C$200,"&lt;="&amp;('1. Impostazioni'!$C$9+(51-1)*7+6),'3. Registro ferie'!$D$5:$D$200,"&gt;="&amp;('1. Impostazioni'!$C$9+(51-1)*7)))</f>
        <v/>
      </c>
      <c r="BA30" s="106">
        <f>IF($A30="","",COUNTIFS('3. Registro ferie'!$A$5:$A$200,$A30,'3. Registro ferie'!$F$5:$F$200,"Approvato",'3. Registro ferie'!$C$5:$C$200,"&lt;="&amp;('1. Impostazioni'!$C$9+(52-1)*7+6),'3. Registro ferie'!$D$5:$D$200,"&gt;="&amp;('1. Impostazioni'!$C$9+(52-1)*7)))</f>
        <v/>
      </c>
    </row>
    <row r="31" ht="18" customHeight="1" s="55">
      <c r="A31" s="105">
        <f>IF('2. Dipendenti'!A31="","",'2. Dipendenti'!A31)</f>
        <v/>
      </c>
      <c r="B31" s="106">
        <f>IF($A31="","",COUNTIFS('3. Registro ferie'!$A$5:$A$200,$A31,'3. Registro ferie'!$F$5:$F$200,"Approvato",'3. Registro ferie'!$C$5:$C$200,"&lt;="&amp;('1. Impostazioni'!$C$9+(1-1)*7+6),'3. Registro ferie'!$D$5:$D$200,"&gt;="&amp;('1. Impostazioni'!$C$9+(1-1)*7)))</f>
        <v/>
      </c>
      <c r="C31" s="106">
        <f>IF($A31="","",COUNTIFS('3. Registro ferie'!$A$5:$A$200,$A31,'3. Registro ferie'!$F$5:$F$200,"Approvato",'3. Registro ferie'!$C$5:$C$200,"&lt;="&amp;('1. Impostazioni'!$C$9+(2-1)*7+6),'3. Registro ferie'!$D$5:$D$200,"&gt;="&amp;('1. Impostazioni'!$C$9+(2-1)*7)))</f>
        <v/>
      </c>
      <c r="D31" s="106">
        <f>IF($A31="","",COUNTIFS('3. Registro ferie'!$A$5:$A$200,$A31,'3. Registro ferie'!$F$5:$F$200,"Approvato",'3. Registro ferie'!$C$5:$C$200,"&lt;="&amp;('1. Impostazioni'!$C$9+(3-1)*7+6),'3. Registro ferie'!$D$5:$D$200,"&gt;="&amp;('1. Impostazioni'!$C$9+(3-1)*7)))</f>
        <v/>
      </c>
      <c r="E31" s="106">
        <f>IF($A31="","",COUNTIFS('3. Registro ferie'!$A$5:$A$200,$A31,'3. Registro ferie'!$F$5:$F$200,"Approvato",'3. Registro ferie'!$C$5:$C$200,"&lt;="&amp;('1. Impostazioni'!$C$9+(4-1)*7+6),'3. Registro ferie'!$D$5:$D$200,"&gt;="&amp;('1. Impostazioni'!$C$9+(4-1)*7)))</f>
        <v/>
      </c>
      <c r="F31" s="106">
        <f>IF($A31="","",COUNTIFS('3. Registro ferie'!$A$5:$A$200,$A31,'3. Registro ferie'!$F$5:$F$200,"Approvato",'3. Registro ferie'!$C$5:$C$200,"&lt;="&amp;('1. Impostazioni'!$C$9+(5-1)*7+6),'3. Registro ferie'!$D$5:$D$200,"&gt;="&amp;('1. Impostazioni'!$C$9+(5-1)*7)))</f>
        <v/>
      </c>
      <c r="G31" s="106">
        <f>IF($A31="","",COUNTIFS('3. Registro ferie'!$A$5:$A$200,$A31,'3. Registro ferie'!$F$5:$F$200,"Approvato",'3. Registro ferie'!$C$5:$C$200,"&lt;="&amp;('1. Impostazioni'!$C$9+(6-1)*7+6),'3. Registro ferie'!$D$5:$D$200,"&gt;="&amp;('1. Impostazioni'!$C$9+(6-1)*7)))</f>
        <v/>
      </c>
      <c r="H31" s="106">
        <f>IF($A31="","",COUNTIFS('3. Registro ferie'!$A$5:$A$200,$A31,'3. Registro ferie'!$F$5:$F$200,"Approvato",'3. Registro ferie'!$C$5:$C$200,"&lt;="&amp;('1. Impostazioni'!$C$9+(7-1)*7+6),'3. Registro ferie'!$D$5:$D$200,"&gt;="&amp;('1. Impostazioni'!$C$9+(7-1)*7)))</f>
        <v/>
      </c>
      <c r="I31" s="106">
        <f>IF($A31="","",COUNTIFS('3. Registro ferie'!$A$5:$A$200,$A31,'3. Registro ferie'!$F$5:$F$200,"Approvato",'3. Registro ferie'!$C$5:$C$200,"&lt;="&amp;('1. Impostazioni'!$C$9+(8-1)*7+6),'3. Registro ferie'!$D$5:$D$200,"&gt;="&amp;('1. Impostazioni'!$C$9+(8-1)*7)))</f>
        <v/>
      </c>
      <c r="J31" s="106">
        <f>IF($A31="","",COUNTIFS('3. Registro ferie'!$A$5:$A$200,$A31,'3. Registro ferie'!$F$5:$F$200,"Approvato",'3. Registro ferie'!$C$5:$C$200,"&lt;="&amp;('1. Impostazioni'!$C$9+(9-1)*7+6),'3. Registro ferie'!$D$5:$D$200,"&gt;="&amp;('1. Impostazioni'!$C$9+(9-1)*7)))</f>
        <v/>
      </c>
      <c r="K31" s="106">
        <f>IF($A31="","",COUNTIFS('3. Registro ferie'!$A$5:$A$200,$A31,'3. Registro ferie'!$F$5:$F$200,"Approvato",'3. Registro ferie'!$C$5:$C$200,"&lt;="&amp;('1. Impostazioni'!$C$9+(10-1)*7+6),'3. Registro ferie'!$D$5:$D$200,"&gt;="&amp;('1. Impostazioni'!$C$9+(10-1)*7)))</f>
        <v/>
      </c>
      <c r="L31" s="106">
        <f>IF($A31="","",COUNTIFS('3. Registro ferie'!$A$5:$A$200,$A31,'3. Registro ferie'!$F$5:$F$200,"Approvato",'3. Registro ferie'!$C$5:$C$200,"&lt;="&amp;('1. Impostazioni'!$C$9+(11-1)*7+6),'3. Registro ferie'!$D$5:$D$200,"&gt;="&amp;('1. Impostazioni'!$C$9+(11-1)*7)))</f>
        <v/>
      </c>
      <c r="M31" s="106">
        <f>IF($A31="","",COUNTIFS('3. Registro ferie'!$A$5:$A$200,$A31,'3. Registro ferie'!$F$5:$F$200,"Approvato",'3. Registro ferie'!$C$5:$C$200,"&lt;="&amp;('1. Impostazioni'!$C$9+(12-1)*7+6),'3. Registro ferie'!$D$5:$D$200,"&gt;="&amp;('1. Impostazioni'!$C$9+(12-1)*7)))</f>
        <v/>
      </c>
      <c r="N31" s="106">
        <f>IF($A31="","",COUNTIFS('3. Registro ferie'!$A$5:$A$200,$A31,'3. Registro ferie'!$F$5:$F$200,"Approvato",'3. Registro ferie'!$C$5:$C$200,"&lt;="&amp;('1. Impostazioni'!$C$9+(13-1)*7+6),'3. Registro ferie'!$D$5:$D$200,"&gt;="&amp;('1. Impostazioni'!$C$9+(13-1)*7)))</f>
        <v/>
      </c>
      <c r="O31" s="106">
        <f>IF($A31="","",COUNTIFS('3. Registro ferie'!$A$5:$A$200,$A31,'3. Registro ferie'!$F$5:$F$200,"Approvato",'3. Registro ferie'!$C$5:$C$200,"&lt;="&amp;('1. Impostazioni'!$C$9+(14-1)*7+6),'3. Registro ferie'!$D$5:$D$200,"&gt;="&amp;('1. Impostazioni'!$C$9+(14-1)*7)))</f>
        <v/>
      </c>
      <c r="P31" s="106">
        <f>IF($A31="","",COUNTIFS('3. Registro ferie'!$A$5:$A$200,$A31,'3. Registro ferie'!$F$5:$F$200,"Approvato",'3. Registro ferie'!$C$5:$C$200,"&lt;="&amp;('1. Impostazioni'!$C$9+(15-1)*7+6),'3. Registro ferie'!$D$5:$D$200,"&gt;="&amp;('1. Impostazioni'!$C$9+(15-1)*7)))</f>
        <v/>
      </c>
      <c r="Q31" s="106">
        <f>IF($A31="","",COUNTIFS('3. Registro ferie'!$A$5:$A$200,$A31,'3. Registro ferie'!$F$5:$F$200,"Approvato",'3. Registro ferie'!$C$5:$C$200,"&lt;="&amp;('1. Impostazioni'!$C$9+(16-1)*7+6),'3. Registro ferie'!$D$5:$D$200,"&gt;="&amp;('1. Impostazioni'!$C$9+(16-1)*7)))</f>
        <v/>
      </c>
      <c r="R31" s="106">
        <f>IF($A31="","",COUNTIFS('3. Registro ferie'!$A$5:$A$200,$A31,'3. Registro ferie'!$F$5:$F$200,"Approvato",'3. Registro ferie'!$C$5:$C$200,"&lt;="&amp;('1. Impostazioni'!$C$9+(17-1)*7+6),'3. Registro ferie'!$D$5:$D$200,"&gt;="&amp;('1. Impostazioni'!$C$9+(17-1)*7)))</f>
        <v/>
      </c>
      <c r="S31" s="106">
        <f>IF($A31="","",COUNTIFS('3. Registro ferie'!$A$5:$A$200,$A31,'3. Registro ferie'!$F$5:$F$200,"Approvato",'3. Registro ferie'!$C$5:$C$200,"&lt;="&amp;('1. Impostazioni'!$C$9+(18-1)*7+6),'3. Registro ferie'!$D$5:$D$200,"&gt;="&amp;('1. Impostazioni'!$C$9+(18-1)*7)))</f>
        <v/>
      </c>
      <c r="T31" s="106">
        <f>IF($A31="","",COUNTIFS('3. Registro ferie'!$A$5:$A$200,$A31,'3. Registro ferie'!$F$5:$F$200,"Approvato",'3. Registro ferie'!$C$5:$C$200,"&lt;="&amp;('1. Impostazioni'!$C$9+(19-1)*7+6),'3. Registro ferie'!$D$5:$D$200,"&gt;="&amp;('1. Impostazioni'!$C$9+(19-1)*7)))</f>
        <v/>
      </c>
      <c r="U31" s="106">
        <f>IF($A31="","",COUNTIFS('3. Registro ferie'!$A$5:$A$200,$A31,'3. Registro ferie'!$F$5:$F$200,"Approvato",'3. Registro ferie'!$C$5:$C$200,"&lt;="&amp;('1. Impostazioni'!$C$9+(20-1)*7+6),'3. Registro ferie'!$D$5:$D$200,"&gt;="&amp;('1. Impostazioni'!$C$9+(20-1)*7)))</f>
        <v/>
      </c>
      <c r="V31" s="106">
        <f>IF($A31="","",COUNTIFS('3. Registro ferie'!$A$5:$A$200,$A31,'3. Registro ferie'!$F$5:$F$200,"Approvato",'3. Registro ferie'!$C$5:$C$200,"&lt;="&amp;('1. Impostazioni'!$C$9+(21-1)*7+6),'3. Registro ferie'!$D$5:$D$200,"&gt;="&amp;('1. Impostazioni'!$C$9+(21-1)*7)))</f>
        <v/>
      </c>
      <c r="W31" s="106">
        <f>IF($A31="","",COUNTIFS('3. Registro ferie'!$A$5:$A$200,$A31,'3. Registro ferie'!$F$5:$F$200,"Approvato",'3. Registro ferie'!$C$5:$C$200,"&lt;="&amp;('1. Impostazioni'!$C$9+(22-1)*7+6),'3. Registro ferie'!$D$5:$D$200,"&gt;="&amp;('1. Impostazioni'!$C$9+(22-1)*7)))</f>
        <v/>
      </c>
      <c r="X31" s="106">
        <f>IF($A31="","",COUNTIFS('3. Registro ferie'!$A$5:$A$200,$A31,'3. Registro ferie'!$F$5:$F$200,"Approvato",'3. Registro ferie'!$C$5:$C$200,"&lt;="&amp;('1. Impostazioni'!$C$9+(23-1)*7+6),'3. Registro ferie'!$D$5:$D$200,"&gt;="&amp;('1. Impostazioni'!$C$9+(23-1)*7)))</f>
        <v/>
      </c>
      <c r="Y31" s="106">
        <f>IF($A31="","",COUNTIFS('3. Registro ferie'!$A$5:$A$200,$A31,'3. Registro ferie'!$F$5:$F$200,"Approvato",'3. Registro ferie'!$C$5:$C$200,"&lt;="&amp;('1. Impostazioni'!$C$9+(24-1)*7+6),'3. Registro ferie'!$D$5:$D$200,"&gt;="&amp;('1. Impostazioni'!$C$9+(24-1)*7)))</f>
        <v/>
      </c>
      <c r="Z31" s="106">
        <f>IF($A31="","",COUNTIFS('3. Registro ferie'!$A$5:$A$200,$A31,'3. Registro ferie'!$F$5:$F$200,"Approvato",'3. Registro ferie'!$C$5:$C$200,"&lt;="&amp;('1. Impostazioni'!$C$9+(25-1)*7+6),'3. Registro ferie'!$D$5:$D$200,"&gt;="&amp;('1. Impostazioni'!$C$9+(25-1)*7)))</f>
        <v/>
      </c>
      <c r="AA31" s="106">
        <f>IF($A31="","",COUNTIFS('3. Registro ferie'!$A$5:$A$200,$A31,'3. Registro ferie'!$F$5:$F$200,"Approvato",'3. Registro ferie'!$C$5:$C$200,"&lt;="&amp;('1. Impostazioni'!$C$9+(26-1)*7+6),'3. Registro ferie'!$D$5:$D$200,"&gt;="&amp;('1. Impostazioni'!$C$9+(26-1)*7)))</f>
        <v/>
      </c>
      <c r="AB31" s="106">
        <f>IF($A31="","",COUNTIFS('3. Registro ferie'!$A$5:$A$200,$A31,'3. Registro ferie'!$F$5:$F$200,"Approvato",'3. Registro ferie'!$C$5:$C$200,"&lt;="&amp;('1. Impostazioni'!$C$9+(27-1)*7+6),'3. Registro ferie'!$D$5:$D$200,"&gt;="&amp;('1. Impostazioni'!$C$9+(27-1)*7)))</f>
        <v/>
      </c>
      <c r="AC31" s="106">
        <f>IF($A31="","",COUNTIFS('3. Registro ferie'!$A$5:$A$200,$A31,'3. Registro ferie'!$F$5:$F$200,"Approvato",'3. Registro ferie'!$C$5:$C$200,"&lt;="&amp;('1. Impostazioni'!$C$9+(28-1)*7+6),'3. Registro ferie'!$D$5:$D$200,"&gt;="&amp;('1. Impostazioni'!$C$9+(28-1)*7)))</f>
        <v/>
      </c>
      <c r="AD31" s="106">
        <f>IF($A31="","",COUNTIFS('3. Registro ferie'!$A$5:$A$200,$A31,'3. Registro ferie'!$F$5:$F$200,"Approvato",'3. Registro ferie'!$C$5:$C$200,"&lt;="&amp;('1. Impostazioni'!$C$9+(29-1)*7+6),'3. Registro ferie'!$D$5:$D$200,"&gt;="&amp;('1. Impostazioni'!$C$9+(29-1)*7)))</f>
        <v/>
      </c>
      <c r="AE31" s="106">
        <f>IF($A31="","",COUNTIFS('3. Registro ferie'!$A$5:$A$200,$A31,'3. Registro ferie'!$F$5:$F$200,"Approvato",'3. Registro ferie'!$C$5:$C$200,"&lt;="&amp;('1. Impostazioni'!$C$9+(30-1)*7+6),'3. Registro ferie'!$D$5:$D$200,"&gt;="&amp;('1. Impostazioni'!$C$9+(30-1)*7)))</f>
        <v/>
      </c>
      <c r="AF31" s="106">
        <f>IF($A31="","",COUNTIFS('3. Registro ferie'!$A$5:$A$200,$A31,'3. Registro ferie'!$F$5:$F$200,"Approvato",'3. Registro ferie'!$C$5:$C$200,"&lt;="&amp;('1. Impostazioni'!$C$9+(31-1)*7+6),'3. Registro ferie'!$D$5:$D$200,"&gt;="&amp;('1. Impostazioni'!$C$9+(31-1)*7)))</f>
        <v/>
      </c>
      <c r="AG31" s="106">
        <f>IF($A31="","",COUNTIFS('3. Registro ferie'!$A$5:$A$200,$A31,'3. Registro ferie'!$F$5:$F$200,"Approvato",'3. Registro ferie'!$C$5:$C$200,"&lt;="&amp;('1. Impostazioni'!$C$9+(32-1)*7+6),'3. Registro ferie'!$D$5:$D$200,"&gt;="&amp;('1. Impostazioni'!$C$9+(32-1)*7)))</f>
        <v/>
      </c>
      <c r="AH31" s="106">
        <f>IF($A31="","",COUNTIFS('3. Registro ferie'!$A$5:$A$200,$A31,'3. Registro ferie'!$F$5:$F$200,"Approvato",'3. Registro ferie'!$C$5:$C$200,"&lt;="&amp;('1. Impostazioni'!$C$9+(33-1)*7+6),'3. Registro ferie'!$D$5:$D$200,"&gt;="&amp;('1. Impostazioni'!$C$9+(33-1)*7)))</f>
        <v/>
      </c>
      <c r="AI31" s="106">
        <f>IF($A31="","",COUNTIFS('3. Registro ferie'!$A$5:$A$200,$A31,'3. Registro ferie'!$F$5:$F$200,"Approvato",'3. Registro ferie'!$C$5:$C$200,"&lt;="&amp;('1. Impostazioni'!$C$9+(34-1)*7+6),'3. Registro ferie'!$D$5:$D$200,"&gt;="&amp;('1. Impostazioni'!$C$9+(34-1)*7)))</f>
        <v/>
      </c>
      <c r="AJ31" s="106">
        <f>IF($A31="","",COUNTIFS('3. Registro ferie'!$A$5:$A$200,$A31,'3. Registro ferie'!$F$5:$F$200,"Approvato",'3. Registro ferie'!$C$5:$C$200,"&lt;="&amp;('1. Impostazioni'!$C$9+(35-1)*7+6),'3. Registro ferie'!$D$5:$D$200,"&gt;="&amp;('1. Impostazioni'!$C$9+(35-1)*7)))</f>
        <v/>
      </c>
      <c r="AK31" s="106">
        <f>IF($A31="","",COUNTIFS('3. Registro ferie'!$A$5:$A$200,$A31,'3. Registro ferie'!$F$5:$F$200,"Approvato",'3. Registro ferie'!$C$5:$C$200,"&lt;="&amp;('1. Impostazioni'!$C$9+(36-1)*7+6),'3. Registro ferie'!$D$5:$D$200,"&gt;="&amp;('1. Impostazioni'!$C$9+(36-1)*7)))</f>
        <v/>
      </c>
      <c r="AL31" s="106">
        <f>IF($A31="","",COUNTIFS('3. Registro ferie'!$A$5:$A$200,$A31,'3. Registro ferie'!$F$5:$F$200,"Approvato",'3. Registro ferie'!$C$5:$C$200,"&lt;="&amp;('1. Impostazioni'!$C$9+(37-1)*7+6),'3. Registro ferie'!$D$5:$D$200,"&gt;="&amp;('1. Impostazioni'!$C$9+(37-1)*7)))</f>
        <v/>
      </c>
      <c r="AM31" s="106">
        <f>IF($A31="","",COUNTIFS('3. Registro ferie'!$A$5:$A$200,$A31,'3. Registro ferie'!$F$5:$F$200,"Approvato",'3. Registro ferie'!$C$5:$C$200,"&lt;="&amp;('1. Impostazioni'!$C$9+(38-1)*7+6),'3. Registro ferie'!$D$5:$D$200,"&gt;="&amp;('1. Impostazioni'!$C$9+(38-1)*7)))</f>
        <v/>
      </c>
      <c r="AN31" s="106">
        <f>IF($A31="","",COUNTIFS('3. Registro ferie'!$A$5:$A$200,$A31,'3. Registro ferie'!$F$5:$F$200,"Approvato",'3. Registro ferie'!$C$5:$C$200,"&lt;="&amp;('1. Impostazioni'!$C$9+(39-1)*7+6),'3. Registro ferie'!$D$5:$D$200,"&gt;="&amp;('1. Impostazioni'!$C$9+(39-1)*7)))</f>
        <v/>
      </c>
      <c r="AO31" s="106">
        <f>IF($A31="","",COUNTIFS('3. Registro ferie'!$A$5:$A$200,$A31,'3. Registro ferie'!$F$5:$F$200,"Approvato",'3. Registro ferie'!$C$5:$C$200,"&lt;="&amp;('1. Impostazioni'!$C$9+(40-1)*7+6),'3. Registro ferie'!$D$5:$D$200,"&gt;="&amp;('1. Impostazioni'!$C$9+(40-1)*7)))</f>
        <v/>
      </c>
      <c r="AP31" s="106">
        <f>IF($A31="","",COUNTIFS('3. Registro ferie'!$A$5:$A$200,$A31,'3. Registro ferie'!$F$5:$F$200,"Approvato",'3. Registro ferie'!$C$5:$C$200,"&lt;="&amp;('1. Impostazioni'!$C$9+(41-1)*7+6),'3. Registro ferie'!$D$5:$D$200,"&gt;="&amp;('1. Impostazioni'!$C$9+(41-1)*7)))</f>
        <v/>
      </c>
      <c r="AQ31" s="106">
        <f>IF($A31="","",COUNTIFS('3. Registro ferie'!$A$5:$A$200,$A31,'3. Registro ferie'!$F$5:$F$200,"Approvato",'3. Registro ferie'!$C$5:$C$200,"&lt;="&amp;('1. Impostazioni'!$C$9+(42-1)*7+6),'3. Registro ferie'!$D$5:$D$200,"&gt;="&amp;('1. Impostazioni'!$C$9+(42-1)*7)))</f>
        <v/>
      </c>
      <c r="AR31" s="106">
        <f>IF($A31="","",COUNTIFS('3. Registro ferie'!$A$5:$A$200,$A31,'3. Registro ferie'!$F$5:$F$200,"Approvato",'3. Registro ferie'!$C$5:$C$200,"&lt;="&amp;('1. Impostazioni'!$C$9+(43-1)*7+6),'3. Registro ferie'!$D$5:$D$200,"&gt;="&amp;('1. Impostazioni'!$C$9+(43-1)*7)))</f>
        <v/>
      </c>
      <c r="AS31" s="106">
        <f>IF($A31="","",COUNTIFS('3. Registro ferie'!$A$5:$A$200,$A31,'3. Registro ferie'!$F$5:$F$200,"Approvato",'3. Registro ferie'!$C$5:$C$200,"&lt;="&amp;('1. Impostazioni'!$C$9+(44-1)*7+6),'3. Registro ferie'!$D$5:$D$200,"&gt;="&amp;('1. Impostazioni'!$C$9+(44-1)*7)))</f>
        <v/>
      </c>
      <c r="AT31" s="106">
        <f>IF($A31="","",COUNTIFS('3. Registro ferie'!$A$5:$A$200,$A31,'3. Registro ferie'!$F$5:$F$200,"Approvato",'3. Registro ferie'!$C$5:$C$200,"&lt;="&amp;('1. Impostazioni'!$C$9+(45-1)*7+6),'3. Registro ferie'!$D$5:$D$200,"&gt;="&amp;('1. Impostazioni'!$C$9+(45-1)*7)))</f>
        <v/>
      </c>
      <c r="AU31" s="106">
        <f>IF($A31="","",COUNTIFS('3. Registro ferie'!$A$5:$A$200,$A31,'3. Registro ferie'!$F$5:$F$200,"Approvato",'3. Registro ferie'!$C$5:$C$200,"&lt;="&amp;('1. Impostazioni'!$C$9+(46-1)*7+6),'3. Registro ferie'!$D$5:$D$200,"&gt;="&amp;('1. Impostazioni'!$C$9+(46-1)*7)))</f>
        <v/>
      </c>
      <c r="AV31" s="106">
        <f>IF($A31="","",COUNTIFS('3. Registro ferie'!$A$5:$A$200,$A31,'3. Registro ferie'!$F$5:$F$200,"Approvato",'3. Registro ferie'!$C$5:$C$200,"&lt;="&amp;('1. Impostazioni'!$C$9+(47-1)*7+6),'3. Registro ferie'!$D$5:$D$200,"&gt;="&amp;('1. Impostazioni'!$C$9+(47-1)*7)))</f>
        <v/>
      </c>
      <c r="AW31" s="106">
        <f>IF($A31="","",COUNTIFS('3. Registro ferie'!$A$5:$A$200,$A31,'3. Registro ferie'!$F$5:$F$200,"Approvato",'3. Registro ferie'!$C$5:$C$200,"&lt;="&amp;('1. Impostazioni'!$C$9+(48-1)*7+6),'3. Registro ferie'!$D$5:$D$200,"&gt;="&amp;('1. Impostazioni'!$C$9+(48-1)*7)))</f>
        <v/>
      </c>
      <c r="AX31" s="106">
        <f>IF($A31="","",COUNTIFS('3. Registro ferie'!$A$5:$A$200,$A31,'3. Registro ferie'!$F$5:$F$200,"Approvato",'3. Registro ferie'!$C$5:$C$200,"&lt;="&amp;('1. Impostazioni'!$C$9+(49-1)*7+6),'3. Registro ferie'!$D$5:$D$200,"&gt;="&amp;('1. Impostazioni'!$C$9+(49-1)*7)))</f>
        <v/>
      </c>
      <c r="AY31" s="106">
        <f>IF($A31="","",COUNTIFS('3. Registro ferie'!$A$5:$A$200,$A31,'3. Registro ferie'!$F$5:$F$200,"Approvato",'3. Registro ferie'!$C$5:$C$200,"&lt;="&amp;('1. Impostazioni'!$C$9+(50-1)*7+6),'3. Registro ferie'!$D$5:$D$200,"&gt;="&amp;('1. Impostazioni'!$C$9+(50-1)*7)))</f>
        <v/>
      </c>
      <c r="AZ31" s="106">
        <f>IF($A31="","",COUNTIFS('3. Registro ferie'!$A$5:$A$200,$A31,'3. Registro ferie'!$F$5:$F$200,"Approvato",'3. Registro ferie'!$C$5:$C$200,"&lt;="&amp;('1. Impostazioni'!$C$9+(51-1)*7+6),'3. Registro ferie'!$D$5:$D$200,"&gt;="&amp;('1. Impostazioni'!$C$9+(51-1)*7)))</f>
        <v/>
      </c>
      <c r="BA31" s="106">
        <f>IF($A31="","",COUNTIFS('3. Registro ferie'!$A$5:$A$200,$A31,'3. Registro ferie'!$F$5:$F$200,"Approvato",'3. Registro ferie'!$C$5:$C$200,"&lt;="&amp;('1. Impostazioni'!$C$9+(52-1)*7+6),'3. Registro ferie'!$D$5:$D$200,"&gt;="&amp;('1. Impostazioni'!$C$9+(52-1)*7)))</f>
        <v/>
      </c>
    </row>
    <row r="32" ht="18" customHeight="1" s="55">
      <c r="A32" s="105">
        <f>IF('2. Dipendenti'!A32="","",'2. Dipendenti'!A32)</f>
        <v/>
      </c>
      <c r="B32" s="106">
        <f>IF($A32="","",COUNTIFS('3. Registro ferie'!$A$5:$A$200,$A32,'3. Registro ferie'!$F$5:$F$200,"Approvato",'3. Registro ferie'!$C$5:$C$200,"&lt;="&amp;('1. Impostazioni'!$C$9+(1-1)*7+6),'3. Registro ferie'!$D$5:$D$200,"&gt;="&amp;('1. Impostazioni'!$C$9+(1-1)*7)))</f>
        <v/>
      </c>
      <c r="C32" s="106">
        <f>IF($A32="","",COUNTIFS('3. Registro ferie'!$A$5:$A$200,$A32,'3. Registro ferie'!$F$5:$F$200,"Approvato",'3. Registro ferie'!$C$5:$C$200,"&lt;="&amp;('1. Impostazioni'!$C$9+(2-1)*7+6),'3. Registro ferie'!$D$5:$D$200,"&gt;="&amp;('1. Impostazioni'!$C$9+(2-1)*7)))</f>
        <v/>
      </c>
      <c r="D32" s="106">
        <f>IF($A32="","",COUNTIFS('3. Registro ferie'!$A$5:$A$200,$A32,'3. Registro ferie'!$F$5:$F$200,"Approvato",'3. Registro ferie'!$C$5:$C$200,"&lt;="&amp;('1. Impostazioni'!$C$9+(3-1)*7+6),'3. Registro ferie'!$D$5:$D$200,"&gt;="&amp;('1. Impostazioni'!$C$9+(3-1)*7)))</f>
        <v/>
      </c>
      <c r="E32" s="106">
        <f>IF($A32="","",COUNTIFS('3. Registro ferie'!$A$5:$A$200,$A32,'3. Registro ferie'!$F$5:$F$200,"Approvato",'3. Registro ferie'!$C$5:$C$200,"&lt;="&amp;('1. Impostazioni'!$C$9+(4-1)*7+6),'3. Registro ferie'!$D$5:$D$200,"&gt;="&amp;('1. Impostazioni'!$C$9+(4-1)*7)))</f>
        <v/>
      </c>
      <c r="F32" s="106">
        <f>IF($A32="","",COUNTIFS('3. Registro ferie'!$A$5:$A$200,$A32,'3. Registro ferie'!$F$5:$F$200,"Approvato",'3. Registro ferie'!$C$5:$C$200,"&lt;="&amp;('1. Impostazioni'!$C$9+(5-1)*7+6),'3. Registro ferie'!$D$5:$D$200,"&gt;="&amp;('1. Impostazioni'!$C$9+(5-1)*7)))</f>
        <v/>
      </c>
      <c r="G32" s="106">
        <f>IF($A32="","",COUNTIFS('3. Registro ferie'!$A$5:$A$200,$A32,'3. Registro ferie'!$F$5:$F$200,"Approvato",'3. Registro ferie'!$C$5:$C$200,"&lt;="&amp;('1. Impostazioni'!$C$9+(6-1)*7+6),'3. Registro ferie'!$D$5:$D$200,"&gt;="&amp;('1. Impostazioni'!$C$9+(6-1)*7)))</f>
        <v/>
      </c>
      <c r="H32" s="106">
        <f>IF($A32="","",COUNTIFS('3. Registro ferie'!$A$5:$A$200,$A32,'3. Registro ferie'!$F$5:$F$200,"Approvato",'3. Registro ferie'!$C$5:$C$200,"&lt;="&amp;('1. Impostazioni'!$C$9+(7-1)*7+6),'3. Registro ferie'!$D$5:$D$200,"&gt;="&amp;('1. Impostazioni'!$C$9+(7-1)*7)))</f>
        <v/>
      </c>
      <c r="I32" s="106">
        <f>IF($A32="","",COUNTIFS('3. Registro ferie'!$A$5:$A$200,$A32,'3. Registro ferie'!$F$5:$F$200,"Approvato",'3. Registro ferie'!$C$5:$C$200,"&lt;="&amp;('1. Impostazioni'!$C$9+(8-1)*7+6),'3. Registro ferie'!$D$5:$D$200,"&gt;="&amp;('1. Impostazioni'!$C$9+(8-1)*7)))</f>
        <v/>
      </c>
      <c r="J32" s="106">
        <f>IF($A32="","",COUNTIFS('3. Registro ferie'!$A$5:$A$200,$A32,'3. Registro ferie'!$F$5:$F$200,"Approvato",'3. Registro ferie'!$C$5:$C$200,"&lt;="&amp;('1. Impostazioni'!$C$9+(9-1)*7+6),'3. Registro ferie'!$D$5:$D$200,"&gt;="&amp;('1. Impostazioni'!$C$9+(9-1)*7)))</f>
        <v/>
      </c>
      <c r="K32" s="106">
        <f>IF($A32="","",COUNTIFS('3. Registro ferie'!$A$5:$A$200,$A32,'3. Registro ferie'!$F$5:$F$200,"Approvato",'3. Registro ferie'!$C$5:$C$200,"&lt;="&amp;('1. Impostazioni'!$C$9+(10-1)*7+6),'3. Registro ferie'!$D$5:$D$200,"&gt;="&amp;('1. Impostazioni'!$C$9+(10-1)*7)))</f>
        <v/>
      </c>
      <c r="L32" s="106">
        <f>IF($A32="","",COUNTIFS('3. Registro ferie'!$A$5:$A$200,$A32,'3. Registro ferie'!$F$5:$F$200,"Approvato",'3. Registro ferie'!$C$5:$C$200,"&lt;="&amp;('1. Impostazioni'!$C$9+(11-1)*7+6),'3. Registro ferie'!$D$5:$D$200,"&gt;="&amp;('1. Impostazioni'!$C$9+(11-1)*7)))</f>
        <v/>
      </c>
      <c r="M32" s="106">
        <f>IF($A32="","",COUNTIFS('3. Registro ferie'!$A$5:$A$200,$A32,'3. Registro ferie'!$F$5:$F$200,"Approvato",'3. Registro ferie'!$C$5:$C$200,"&lt;="&amp;('1. Impostazioni'!$C$9+(12-1)*7+6),'3. Registro ferie'!$D$5:$D$200,"&gt;="&amp;('1. Impostazioni'!$C$9+(12-1)*7)))</f>
        <v/>
      </c>
      <c r="N32" s="106">
        <f>IF($A32="","",COUNTIFS('3. Registro ferie'!$A$5:$A$200,$A32,'3. Registro ferie'!$F$5:$F$200,"Approvato",'3. Registro ferie'!$C$5:$C$200,"&lt;="&amp;('1. Impostazioni'!$C$9+(13-1)*7+6),'3. Registro ferie'!$D$5:$D$200,"&gt;="&amp;('1. Impostazioni'!$C$9+(13-1)*7)))</f>
        <v/>
      </c>
      <c r="O32" s="106">
        <f>IF($A32="","",COUNTIFS('3. Registro ferie'!$A$5:$A$200,$A32,'3. Registro ferie'!$F$5:$F$200,"Approvato",'3. Registro ferie'!$C$5:$C$200,"&lt;="&amp;('1. Impostazioni'!$C$9+(14-1)*7+6),'3. Registro ferie'!$D$5:$D$200,"&gt;="&amp;('1. Impostazioni'!$C$9+(14-1)*7)))</f>
        <v/>
      </c>
      <c r="P32" s="106">
        <f>IF($A32="","",COUNTIFS('3. Registro ferie'!$A$5:$A$200,$A32,'3. Registro ferie'!$F$5:$F$200,"Approvato",'3. Registro ferie'!$C$5:$C$200,"&lt;="&amp;('1. Impostazioni'!$C$9+(15-1)*7+6),'3. Registro ferie'!$D$5:$D$200,"&gt;="&amp;('1. Impostazioni'!$C$9+(15-1)*7)))</f>
        <v/>
      </c>
      <c r="Q32" s="106">
        <f>IF($A32="","",COUNTIFS('3. Registro ferie'!$A$5:$A$200,$A32,'3. Registro ferie'!$F$5:$F$200,"Approvato",'3. Registro ferie'!$C$5:$C$200,"&lt;="&amp;('1. Impostazioni'!$C$9+(16-1)*7+6),'3. Registro ferie'!$D$5:$D$200,"&gt;="&amp;('1. Impostazioni'!$C$9+(16-1)*7)))</f>
        <v/>
      </c>
      <c r="R32" s="106">
        <f>IF($A32="","",COUNTIFS('3. Registro ferie'!$A$5:$A$200,$A32,'3. Registro ferie'!$F$5:$F$200,"Approvato",'3. Registro ferie'!$C$5:$C$200,"&lt;="&amp;('1. Impostazioni'!$C$9+(17-1)*7+6),'3. Registro ferie'!$D$5:$D$200,"&gt;="&amp;('1. Impostazioni'!$C$9+(17-1)*7)))</f>
        <v/>
      </c>
      <c r="S32" s="106">
        <f>IF($A32="","",COUNTIFS('3. Registro ferie'!$A$5:$A$200,$A32,'3. Registro ferie'!$F$5:$F$200,"Approvato",'3. Registro ferie'!$C$5:$C$200,"&lt;="&amp;('1. Impostazioni'!$C$9+(18-1)*7+6),'3. Registro ferie'!$D$5:$D$200,"&gt;="&amp;('1. Impostazioni'!$C$9+(18-1)*7)))</f>
        <v/>
      </c>
      <c r="T32" s="106">
        <f>IF($A32="","",COUNTIFS('3. Registro ferie'!$A$5:$A$200,$A32,'3. Registro ferie'!$F$5:$F$200,"Approvato",'3. Registro ferie'!$C$5:$C$200,"&lt;="&amp;('1. Impostazioni'!$C$9+(19-1)*7+6),'3. Registro ferie'!$D$5:$D$200,"&gt;="&amp;('1. Impostazioni'!$C$9+(19-1)*7)))</f>
        <v/>
      </c>
      <c r="U32" s="106">
        <f>IF($A32="","",COUNTIFS('3. Registro ferie'!$A$5:$A$200,$A32,'3. Registro ferie'!$F$5:$F$200,"Approvato",'3. Registro ferie'!$C$5:$C$200,"&lt;="&amp;('1. Impostazioni'!$C$9+(20-1)*7+6),'3. Registro ferie'!$D$5:$D$200,"&gt;="&amp;('1. Impostazioni'!$C$9+(20-1)*7)))</f>
        <v/>
      </c>
      <c r="V32" s="106">
        <f>IF($A32="","",COUNTIFS('3. Registro ferie'!$A$5:$A$200,$A32,'3. Registro ferie'!$F$5:$F$200,"Approvato",'3. Registro ferie'!$C$5:$C$200,"&lt;="&amp;('1. Impostazioni'!$C$9+(21-1)*7+6),'3. Registro ferie'!$D$5:$D$200,"&gt;="&amp;('1. Impostazioni'!$C$9+(21-1)*7)))</f>
        <v/>
      </c>
      <c r="W32" s="106">
        <f>IF($A32="","",COUNTIFS('3. Registro ferie'!$A$5:$A$200,$A32,'3. Registro ferie'!$F$5:$F$200,"Approvato",'3. Registro ferie'!$C$5:$C$200,"&lt;="&amp;('1. Impostazioni'!$C$9+(22-1)*7+6),'3. Registro ferie'!$D$5:$D$200,"&gt;="&amp;('1. Impostazioni'!$C$9+(22-1)*7)))</f>
        <v/>
      </c>
      <c r="X32" s="106">
        <f>IF($A32="","",COUNTIFS('3. Registro ferie'!$A$5:$A$200,$A32,'3. Registro ferie'!$F$5:$F$200,"Approvato",'3. Registro ferie'!$C$5:$C$200,"&lt;="&amp;('1. Impostazioni'!$C$9+(23-1)*7+6),'3. Registro ferie'!$D$5:$D$200,"&gt;="&amp;('1. Impostazioni'!$C$9+(23-1)*7)))</f>
        <v/>
      </c>
      <c r="Y32" s="106">
        <f>IF($A32="","",COUNTIFS('3. Registro ferie'!$A$5:$A$200,$A32,'3. Registro ferie'!$F$5:$F$200,"Approvato",'3. Registro ferie'!$C$5:$C$200,"&lt;="&amp;('1. Impostazioni'!$C$9+(24-1)*7+6),'3. Registro ferie'!$D$5:$D$200,"&gt;="&amp;('1. Impostazioni'!$C$9+(24-1)*7)))</f>
        <v/>
      </c>
      <c r="Z32" s="106">
        <f>IF($A32="","",COUNTIFS('3. Registro ferie'!$A$5:$A$200,$A32,'3. Registro ferie'!$F$5:$F$200,"Approvato",'3. Registro ferie'!$C$5:$C$200,"&lt;="&amp;('1. Impostazioni'!$C$9+(25-1)*7+6),'3. Registro ferie'!$D$5:$D$200,"&gt;="&amp;('1. Impostazioni'!$C$9+(25-1)*7)))</f>
        <v/>
      </c>
      <c r="AA32" s="106">
        <f>IF($A32="","",COUNTIFS('3. Registro ferie'!$A$5:$A$200,$A32,'3. Registro ferie'!$F$5:$F$200,"Approvato",'3. Registro ferie'!$C$5:$C$200,"&lt;="&amp;('1. Impostazioni'!$C$9+(26-1)*7+6),'3. Registro ferie'!$D$5:$D$200,"&gt;="&amp;('1. Impostazioni'!$C$9+(26-1)*7)))</f>
        <v/>
      </c>
      <c r="AB32" s="106">
        <f>IF($A32="","",COUNTIFS('3. Registro ferie'!$A$5:$A$200,$A32,'3. Registro ferie'!$F$5:$F$200,"Approvato",'3. Registro ferie'!$C$5:$C$200,"&lt;="&amp;('1. Impostazioni'!$C$9+(27-1)*7+6),'3. Registro ferie'!$D$5:$D$200,"&gt;="&amp;('1. Impostazioni'!$C$9+(27-1)*7)))</f>
        <v/>
      </c>
      <c r="AC32" s="106">
        <f>IF($A32="","",COUNTIFS('3. Registro ferie'!$A$5:$A$200,$A32,'3. Registro ferie'!$F$5:$F$200,"Approvato",'3. Registro ferie'!$C$5:$C$200,"&lt;="&amp;('1. Impostazioni'!$C$9+(28-1)*7+6),'3. Registro ferie'!$D$5:$D$200,"&gt;="&amp;('1. Impostazioni'!$C$9+(28-1)*7)))</f>
        <v/>
      </c>
      <c r="AD32" s="106">
        <f>IF($A32="","",COUNTIFS('3. Registro ferie'!$A$5:$A$200,$A32,'3. Registro ferie'!$F$5:$F$200,"Approvato",'3. Registro ferie'!$C$5:$C$200,"&lt;="&amp;('1. Impostazioni'!$C$9+(29-1)*7+6),'3. Registro ferie'!$D$5:$D$200,"&gt;="&amp;('1. Impostazioni'!$C$9+(29-1)*7)))</f>
        <v/>
      </c>
      <c r="AE32" s="106">
        <f>IF($A32="","",COUNTIFS('3. Registro ferie'!$A$5:$A$200,$A32,'3. Registro ferie'!$F$5:$F$200,"Approvato",'3. Registro ferie'!$C$5:$C$200,"&lt;="&amp;('1. Impostazioni'!$C$9+(30-1)*7+6),'3. Registro ferie'!$D$5:$D$200,"&gt;="&amp;('1. Impostazioni'!$C$9+(30-1)*7)))</f>
        <v/>
      </c>
      <c r="AF32" s="106">
        <f>IF($A32="","",COUNTIFS('3. Registro ferie'!$A$5:$A$200,$A32,'3. Registro ferie'!$F$5:$F$200,"Approvato",'3. Registro ferie'!$C$5:$C$200,"&lt;="&amp;('1. Impostazioni'!$C$9+(31-1)*7+6),'3. Registro ferie'!$D$5:$D$200,"&gt;="&amp;('1. Impostazioni'!$C$9+(31-1)*7)))</f>
        <v/>
      </c>
      <c r="AG32" s="106">
        <f>IF($A32="","",COUNTIFS('3. Registro ferie'!$A$5:$A$200,$A32,'3. Registro ferie'!$F$5:$F$200,"Approvato",'3. Registro ferie'!$C$5:$C$200,"&lt;="&amp;('1. Impostazioni'!$C$9+(32-1)*7+6),'3. Registro ferie'!$D$5:$D$200,"&gt;="&amp;('1. Impostazioni'!$C$9+(32-1)*7)))</f>
        <v/>
      </c>
      <c r="AH32" s="106">
        <f>IF($A32="","",COUNTIFS('3. Registro ferie'!$A$5:$A$200,$A32,'3. Registro ferie'!$F$5:$F$200,"Approvato",'3. Registro ferie'!$C$5:$C$200,"&lt;="&amp;('1. Impostazioni'!$C$9+(33-1)*7+6),'3. Registro ferie'!$D$5:$D$200,"&gt;="&amp;('1. Impostazioni'!$C$9+(33-1)*7)))</f>
        <v/>
      </c>
      <c r="AI32" s="106">
        <f>IF($A32="","",COUNTIFS('3. Registro ferie'!$A$5:$A$200,$A32,'3. Registro ferie'!$F$5:$F$200,"Approvato",'3. Registro ferie'!$C$5:$C$200,"&lt;="&amp;('1. Impostazioni'!$C$9+(34-1)*7+6),'3. Registro ferie'!$D$5:$D$200,"&gt;="&amp;('1. Impostazioni'!$C$9+(34-1)*7)))</f>
        <v/>
      </c>
      <c r="AJ32" s="106">
        <f>IF($A32="","",COUNTIFS('3. Registro ferie'!$A$5:$A$200,$A32,'3. Registro ferie'!$F$5:$F$200,"Approvato",'3. Registro ferie'!$C$5:$C$200,"&lt;="&amp;('1. Impostazioni'!$C$9+(35-1)*7+6),'3. Registro ferie'!$D$5:$D$200,"&gt;="&amp;('1. Impostazioni'!$C$9+(35-1)*7)))</f>
        <v/>
      </c>
      <c r="AK32" s="106">
        <f>IF($A32="","",COUNTIFS('3. Registro ferie'!$A$5:$A$200,$A32,'3. Registro ferie'!$F$5:$F$200,"Approvato",'3. Registro ferie'!$C$5:$C$200,"&lt;="&amp;('1. Impostazioni'!$C$9+(36-1)*7+6),'3. Registro ferie'!$D$5:$D$200,"&gt;="&amp;('1. Impostazioni'!$C$9+(36-1)*7)))</f>
        <v/>
      </c>
      <c r="AL32" s="106">
        <f>IF($A32="","",COUNTIFS('3. Registro ferie'!$A$5:$A$200,$A32,'3. Registro ferie'!$F$5:$F$200,"Approvato",'3. Registro ferie'!$C$5:$C$200,"&lt;="&amp;('1. Impostazioni'!$C$9+(37-1)*7+6),'3. Registro ferie'!$D$5:$D$200,"&gt;="&amp;('1. Impostazioni'!$C$9+(37-1)*7)))</f>
        <v/>
      </c>
      <c r="AM32" s="106">
        <f>IF($A32="","",COUNTIFS('3. Registro ferie'!$A$5:$A$200,$A32,'3. Registro ferie'!$F$5:$F$200,"Approvato",'3. Registro ferie'!$C$5:$C$200,"&lt;="&amp;('1. Impostazioni'!$C$9+(38-1)*7+6),'3. Registro ferie'!$D$5:$D$200,"&gt;="&amp;('1. Impostazioni'!$C$9+(38-1)*7)))</f>
        <v/>
      </c>
      <c r="AN32" s="106">
        <f>IF($A32="","",COUNTIFS('3. Registro ferie'!$A$5:$A$200,$A32,'3. Registro ferie'!$F$5:$F$200,"Approvato",'3. Registro ferie'!$C$5:$C$200,"&lt;="&amp;('1. Impostazioni'!$C$9+(39-1)*7+6),'3. Registro ferie'!$D$5:$D$200,"&gt;="&amp;('1. Impostazioni'!$C$9+(39-1)*7)))</f>
        <v/>
      </c>
      <c r="AO32" s="106">
        <f>IF($A32="","",COUNTIFS('3. Registro ferie'!$A$5:$A$200,$A32,'3. Registro ferie'!$F$5:$F$200,"Approvato",'3. Registro ferie'!$C$5:$C$200,"&lt;="&amp;('1. Impostazioni'!$C$9+(40-1)*7+6),'3. Registro ferie'!$D$5:$D$200,"&gt;="&amp;('1. Impostazioni'!$C$9+(40-1)*7)))</f>
        <v/>
      </c>
      <c r="AP32" s="106">
        <f>IF($A32="","",COUNTIFS('3. Registro ferie'!$A$5:$A$200,$A32,'3. Registro ferie'!$F$5:$F$200,"Approvato",'3. Registro ferie'!$C$5:$C$200,"&lt;="&amp;('1. Impostazioni'!$C$9+(41-1)*7+6),'3. Registro ferie'!$D$5:$D$200,"&gt;="&amp;('1. Impostazioni'!$C$9+(41-1)*7)))</f>
        <v/>
      </c>
      <c r="AQ32" s="106">
        <f>IF($A32="","",COUNTIFS('3. Registro ferie'!$A$5:$A$200,$A32,'3. Registro ferie'!$F$5:$F$200,"Approvato",'3. Registro ferie'!$C$5:$C$200,"&lt;="&amp;('1. Impostazioni'!$C$9+(42-1)*7+6),'3. Registro ferie'!$D$5:$D$200,"&gt;="&amp;('1. Impostazioni'!$C$9+(42-1)*7)))</f>
        <v/>
      </c>
      <c r="AR32" s="106">
        <f>IF($A32="","",COUNTIFS('3. Registro ferie'!$A$5:$A$200,$A32,'3. Registro ferie'!$F$5:$F$200,"Approvato",'3. Registro ferie'!$C$5:$C$200,"&lt;="&amp;('1. Impostazioni'!$C$9+(43-1)*7+6),'3. Registro ferie'!$D$5:$D$200,"&gt;="&amp;('1. Impostazioni'!$C$9+(43-1)*7)))</f>
        <v/>
      </c>
      <c r="AS32" s="106">
        <f>IF($A32="","",COUNTIFS('3. Registro ferie'!$A$5:$A$200,$A32,'3. Registro ferie'!$F$5:$F$200,"Approvato",'3. Registro ferie'!$C$5:$C$200,"&lt;="&amp;('1. Impostazioni'!$C$9+(44-1)*7+6),'3. Registro ferie'!$D$5:$D$200,"&gt;="&amp;('1. Impostazioni'!$C$9+(44-1)*7)))</f>
        <v/>
      </c>
      <c r="AT32" s="106">
        <f>IF($A32="","",COUNTIFS('3. Registro ferie'!$A$5:$A$200,$A32,'3. Registro ferie'!$F$5:$F$200,"Approvato",'3. Registro ferie'!$C$5:$C$200,"&lt;="&amp;('1. Impostazioni'!$C$9+(45-1)*7+6),'3. Registro ferie'!$D$5:$D$200,"&gt;="&amp;('1. Impostazioni'!$C$9+(45-1)*7)))</f>
        <v/>
      </c>
      <c r="AU32" s="106">
        <f>IF($A32="","",COUNTIFS('3. Registro ferie'!$A$5:$A$200,$A32,'3. Registro ferie'!$F$5:$F$200,"Approvato",'3. Registro ferie'!$C$5:$C$200,"&lt;="&amp;('1. Impostazioni'!$C$9+(46-1)*7+6),'3. Registro ferie'!$D$5:$D$200,"&gt;="&amp;('1. Impostazioni'!$C$9+(46-1)*7)))</f>
        <v/>
      </c>
      <c r="AV32" s="106">
        <f>IF($A32="","",COUNTIFS('3. Registro ferie'!$A$5:$A$200,$A32,'3. Registro ferie'!$F$5:$F$200,"Approvato",'3. Registro ferie'!$C$5:$C$200,"&lt;="&amp;('1. Impostazioni'!$C$9+(47-1)*7+6),'3. Registro ferie'!$D$5:$D$200,"&gt;="&amp;('1. Impostazioni'!$C$9+(47-1)*7)))</f>
        <v/>
      </c>
      <c r="AW32" s="106">
        <f>IF($A32="","",COUNTIFS('3. Registro ferie'!$A$5:$A$200,$A32,'3. Registro ferie'!$F$5:$F$200,"Approvato",'3. Registro ferie'!$C$5:$C$200,"&lt;="&amp;('1. Impostazioni'!$C$9+(48-1)*7+6),'3. Registro ferie'!$D$5:$D$200,"&gt;="&amp;('1. Impostazioni'!$C$9+(48-1)*7)))</f>
        <v/>
      </c>
      <c r="AX32" s="106">
        <f>IF($A32="","",COUNTIFS('3. Registro ferie'!$A$5:$A$200,$A32,'3. Registro ferie'!$F$5:$F$200,"Approvato",'3. Registro ferie'!$C$5:$C$200,"&lt;="&amp;('1. Impostazioni'!$C$9+(49-1)*7+6),'3. Registro ferie'!$D$5:$D$200,"&gt;="&amp;('1. Impostazioni'!$C$9+(49-1)*7)))</f>
        <v/>
      </c>
      <c r="AY32" s="106">
        <f>IF($A32="","",COUNTIFS('3. Registro ferie'!$A$5:$A$200,$A32,'3. Registro ferie'!$F$5:$F$200,"Approvato",'3. Registro ferie'!$C$5:$C$200,"&lt;="&amp;('1. Impostazioni'!$C$9+(50-1)*7+6),'3. Registro ferie'!$D$5:$D$200,"&gt;="&amp;('1. Impostazioni'!$C$9+(50-1)*7)))</f>
        <v/>
      </c>
      <c r="AZ32" s="106">
        <f>IF($A32="","",COUNTIFS('3. Registro ferie'!$A$5:$A$200,$A32,'3. Registro ferie'!$F$5:$F$200,"Approvato",'3. Registro ferie'!$C$5:$C$200,"&lt;="&amp;('1. Impostazioni'!$C$9+(51-1)*7+6),'3. Registro ferie'!$D$5:$D$200,"&gt;="&amp;('1. Impostazioni'!$C$9+(51-1)*7)))</f>
        <v/>
      </c>
      <c r="BA32" s="106">
        <f>IF($A32="","",COUNTIFS('3. Registro ferie'!$A$5:$A$200,$A32,'3. Registro ferie'!$F$5:$F$200,"Approvato",'3. Registro ferie'!$C$5:$C$200,"&lt;="&amp;('1. Impostazioni'!$C$9+(52-1)*7+6),'3. Registro ferie'!$D$5:$D$200,"&gt;="&amp;('1. Impostazioni'!$C$9+(52-1)*7)))</f>
        <v/>
      </c>
    </row>
    <row r="33" ht="18" customHeight="1" s="55">
      <c r="A33" s="105">
        <f>IF('2. Dipendenti'!A33="","",'2. Dipendenti'!A33)</f>
        <v/>
      </c>
      <c r="B33" s="106">
        <f>IF($A33="","",COUNTIFS('3. Registro ferie'!$A$5:$A$200,$A33,'3. Registro ferie'!$F$5:$F$200,"Approvato",'3. Registro ferie'!$C$5:$C$200,"&lt;="&amp;('1. Impostazioni'!$C$9+(1-1)*7+6),'3. Registro ferie'!$D$5:$D$200,"&gt;="&amp;('1. Impostazioni'!$C$9+(1-1)*7)))</f>
        <v/>
      </c>
      <c r="C33" s="106">
        <f>IF($A33="","",COUNTIFS('3. Registro ferie'!$A$5:$A$200,$A33,'3. Registro ferie'!$F$5:$F$200,"Approvato",'3. Registro ferie'!$C$5:$C$200,"&lt;="&amp;('1. Impostazioni'!$C$9+(2-1)*7+6),'3. Registro ferie'!$D$5:$D$200,"&gt;="&amp;('1. Impostazioni'!$C$9+(2-1)*7)))</f>
        <v/>
      </c>
      <c r="D33" s="106">
        <f>IF($A33="","",COUNTIFS('3. Registro ferie'!$A$5:$A$200,$A33,'3. Registro ferie'!$F$5:$F$200,"Approvato",'3. Registro ferie'!$C$5:$C$200,"&lt;="&amp;('1. Impostazioni'!$C$9+(3-1)*7+6),'3. Registro ferie'!$D$5:$D$200,"&gt;="&amp;('1. Impostazioni'!$C$9+(3-1)*7)))</f>
        <v/>
      </c>
      <c r="E33" s="106">
        <f>IF($A33="","",COUNTIFS('3. Registro ferie'!$A$5:$A$200,$A33,'3. Registro ferie'!$F$5:$F$200,"Approvato",'3. Registro ferie'!$C$5:$C$200,"&lt;="&amp;('1. Impostazioni'!$C$9+(4-1)*7+6),'3. Registro ferie'!$D$5:$D$200,"&gt;="&amp;('1. Impostazioni'!$C$9+(4-1)*7)))</f>
        <v/>
      </c>
      <c r="F33" s="106">
        <f>IF($A33="","",COUNTIFS('3. Registro ferie'!$A$5:$A$200,$A33,'3. Registro ferie'!$F$5:$F$200,"Approvato",'3. Registro ferie'!$C$5:$C$200,"&lt;="&amp;('1. Impostazioni'!$C$9+(5-1)*7+6),'3. Registro ferie'!$D$5:$D$200,"&gt;="&amp;('1. Impostazioni'!$C$9+(5-1)*7)))</f>
        <v/>
      </c>
      <c r="G33" s="106">
        <f>IF($A33="","",COUNTIFS('3. Registro ferie'!$A$5:$A$200,$A33,'3. Registro ferie'!$F$5:$F$200,"Approvato",'3. Registro ferie'!$C$5:$C$200,"&lt;="&amp;('1. Impostazioni'!$C$9+(6-1)*7+6),'3. Registro ferie'!$D$5:$D$200,"&gt;="&amp;('1. Impostazioni'!$C$9+(6-1)*7)))</f>
        <v/>
      </c>
      <c r="H33" s="106">
        <f>IF($A33="","",COUNTIFS('3. Registro ferie'!$A$5:$A$200,$A33,'3. Registro ferie'!$F$5:$F$200,"Approvato",'3. Registro ferie'!$C$5:$C$200,"&lt;="&amp;('1. Impostazioni'!$C$9+(7-1)*7+6),'3. Registro ferie'!$D$5:$D$200,"&gt;="&amp;('1. Impostazioni'!$C$9+(7-1)*7)))</f>
        <v/>
      </c>
      <c r="I33" s="106">
        <f>IF($A33="","",COUNTIFS('3. Registro ferie'!$A$5:$A$200,$A33,'3. Registro ferie'!$F$5:$F$200,"Approvato",'3. Registro ferie'!$C$5:$C$200,"&lt;="&amp;('1. Impostazioni'!$C$9+(8-1)*7+6),'3. Registro ferie'!$D$5:$D$200,"&gt;="&amp;('1. Impostazioni'!$C$9+(8-1)*7)))</f>
        <v/>
      </c>
      <c r="J33" s="106">
        <f>IF($A33="","",COUNTIFS('3. Registro ferie'!$A$5:$A$200,$A33,'3. Registro ferie'!$F$5:$F$200,"Approvato",'3. Registro ferie'!$C$5:$C$200,"&lt;="&amp;('1. Impostazioni'!$C$9+(9-1)*7+6),'3. Registro ferie'!$D$5:$D$200,"&gt;="&amp;('1. Impostazioni'!$C$9+(9-1)*7)))</f>
        <v/>
      </c>
      <c r="K33" s="106">
        <f>IF($A33="","",COUNTIFS('3. Registro ferie'!$A$5:$A$200,$A33,'3. Registro ferie'!$F$5:$F$200,"Approvato",'3. Registro ferie'!$C$5:$C$200,"&lt;="&amp;('1. Impostazioni'!$C$9+(10-1)*7+6),'3. Registro ferie'!$D$5:$D$200,"&gt;="&amp;('1. Impostazioni'!$C$9+(10-1)*7)))</f>
        <v/>
      </c>
      <c r="L33" s="106">
        <f>IF($A33="","",COUNTIFS('3. Registro ferie'!$A$5:$A$200,$A33,'3. Registro ferie'!$F$5:$F$200,"Approvato",'3. Registro ferie'!$C$5:$C$200,"&lt;="&amp;('1. Impostazioni'!$C$9+(11-1)*7+6),'3. Registro ferie'!$D$5:$D$200,"&gt;="&amp;('1. Impostazioni'!$C$9+(11-1)*7)))</f>
        <v/>
      </c>
      <c r="M33" s="106">
        <f>IF($A33="","",COUNTIFS('3. Registro ferie'!$A$5:$A$200,$A33,'3. Registro ferie'!$F$5:$F$200,"Approvato",'3. Registro ferie'!$C$5:$C$200,"&lt;="&amp;('1. Impostazioni'!$C$9+(12-1)*7+6),'3. Registro ferie'!$D$5:$D$200,"&gt;="&amp;('1. Impostazioni'!$C$9+(12-1)*7)))</f>
        <v/>
      </c>
      <c r="N33" s="106">
        <f>IF($A33="","",COUNTIFS('3. Registro ferie'!$A$5:$A$200,$A33,'3. Registro ferie'!$F$5:$F$200,"Approvato",'3. Registro ferie'!$C$5:$C$200,"&lt;="&amp;('1. Impostazioni'!$C$9+(13-1)*7+6),'3. Registro ferie'!$D$5:$D$200,"&gt;="&amp;('1. Impostazioni'!$C$9+(13-1)*7)))</f>
        <v/>
      </c>
      <c r="O33" s="106">
        <f>IF($A33="","",COUNTIFS('3. Registro ferie'!$A$5:$A$200,$A33,'3. Registro ferie'!$F$5:$F$200,"Approvato",'3. Registro ferie'!$C$5:$C$200,"&lt;="&amp;('1. Impostazioni'!$C$9+(14-1)*7+6),'3. Registro ferie'!$D$5:$D$200,"&gt;="&amp;('1. Impostazioni'!$C$9+(14-1)*7)))</f>
        <v/>
      </c>
      <c r="P33" s="106">
        <f>IF($A33="","",COUNTIFS('3. Registro ferie'!$A$5:$A$200,$A33,'3. Registro ferie'!$F$5:$F$200,"Approvato",'3. Registro ferie'!$C$5:$C$200,"&lt;="&amp;('1. Impostazioni'!$C$9+(15-1)*7+6),'3. Registro ferie'!$D$5:$D$200,"&gt;="&amp;('1. Impostazioni'!$C$9+(15-1)*7)))</f>
        <v/>
      </c>
      <c r="Q33" s="106">
        <f>IF($A33="","",COUNTIFS('3. Registro ferie'!$A$5:$A$200,$A33,'3. Registro ferie'!$F$5:$F$200,"Approvato",'3. Registro ferie'!$C$5:$C$200,"&lt;="&amp;('1. Impostazioni'!$C$9+(16-1)*7+6),'3. Registro ferie'!$D$5:$D$200,"&gt;="&amp;('1. Impostazioni'!$C$9+(16-1)*7)))</f>
        <v/>
      </c>
      <c r="R33" s="106">
        <f>IF($A33="","",COUNTIFS('3. Registro ferie'!$A$5:$A$200,$A33,'3. Registro ferie'!$F$5:$F$200,"Approvato",'3. Registro ferie'!$C$5:$C$200,"&lt;="&amp;('1. Impostazioni'!$C$9+(17-1)*7+6),'3. Registro ferie'!$D$5:$D$200,"&gt;="&amp;('1. Impostazioni'!$C$9+(17-1)*7)))</f>
        <v/>
      </c>
      <c r="S33" s="106">
        <f>IF($A33="","",COUNTIFS('3. Registro ferie'!$A$5:$A$200,$A33,'3. Registro ferie'!$F$5:$F$200,"Approvato",'3. Registro ferie'!$C$5:$C$200,"&lt;="&amp;('1. Impostazioni'!$C$9+(18-1)*7+6),'3. Registro ferie'!$D$5:$D$200,"&gt;="&amp;('1. Impostazioni'!$C$9+(18-1)*7)))</f>
        <v/>
      </c>
      <c r="T33" s="106">
        <f>IF($A33="","",COUNTIFS('3. Registro ferie'!$A$5:$A$200,$A33,'3. Registro ferie'!$F$5:$F$200,"Approvato",'3. Registro ferie'!$C$5:$C$200,"&lt;="&amp;('1. Impostazioni'!$C$9+(19-1)*7+6),'3. Registro ferie'!$D$5:$D$200,"&gt;="&amp;('1. Impostazioni'!$C$9+(19-1)*7)))</f>
        <v/>
      </c>
      <c r="U33" s="106">
        <f>IF($A33="","",COUNTIFS('3. Registro ferie'!$A$5:$A$200,$A33,'3. Registro ferie'!$F$5:$F$200,"Approvato",'3. Registro ferie'!$C$5:$C$200,"&lt;="&amp;('1. Impostazioni'!$C$9+(20-1)*7+6),'3. Registro ferie'!$D$5:$D$200,"&gt;="&amp;('1. Impostazioni'!$C$9+(20-1)*7)))</f>
        <v/>
      </c>
      <c r="V33" s="106">
        <f>IF($A33="","",COUNTIFS('3. Registro ferie'!$A$5:$A$200,$A33,'3. Registro ferie'!$F$5:$F$200,"Approvato",'3. Registro ferie'!$C$5:$C$200,"&lt;="&amp;('1. Impostazioni'!$C$9+(21-1)*7+6),'3. Registro ferie'!$D$5:$D$200,"&gt;="&amp;('1. Impostazioni'!$C$9+(21-1)*7)))</f>
        <v/>
      </c>
      <c r="W33" s="106">
        <f>IF($A33="","",COUNTIFS('3. Registro ferie'!$A$5:$A$200,$A33,'3. Registro ferie'!$F$5:$F$200,"Approvato",'3. Registro ferie'!$C$5:$C$200,"&lt;="&amp;('1. Impostazioni'!$C$9+(22-1)*7+6),'3. Registro ferie'!$D$5:$D$200,"&gt;="&amp;('1. Impostazioni'!$C$9+(22-1)*7)))</f>
        <v/>
      </c>
      <c r="X33" s="106">
        <f>IF($A33="","",COUNTIFS('3. Registro ferie'!$A$5:$A$200,$A33,'3. Registro ferie'!$F$5:$F$200,"Approvato",'3. Registro ferie'!$C$5:$C$200,"&lt;="&amp;('1. Impostazioni'!$C$9+(23-1)*7+6),'3. Registro ferie'!$D$5:$D$200,"&gt;="&amp;('1. Impostazioni'!$C$9+(23-1)*7)))</f>
        <v/>
      </c>
      <c r="Y33" s="106">
        <f>IF($A33="","",COUNTIFS('3. Registro ferie'!$A$5:$A$200,$A33,'3. Registro ferie'!$F$5:$F$200,"Approvato",'3. Registro ferie'!$C$5:$C$200,"&lt;="&amp;('1. Impostazioni'!$C$9+(24-1)*7+6),'3. Registro ferie'!$D$5:$D$200,"&gt;="&amp;('1. Impostazioni'!$C$9+(24-1)*7)))</f>
        <v/>
      </c>
      <c r="Z33" s="106">
        <f>IF($A33="","",COUNTIFS('3. Registro ferie'!$A$5:$A$200,$A33,'3. Registro ferie'!$F$5:$F$200,"Approvato",'3. Registro ferie'!$C$5:$C$200,"&lt;="&amp;('1. Impostazioni'!$C$9+(25-1)*7+6),'3. Registro ferie'!$D$5:$D$200,"&gt;="&amp;('1. Impostazioni'!$C$9+(25-1)*7)))</f>
        <v/>
      </c>
      <c r="AA33" s="106">
        <f>IF($A33="","",COUNTIFS('3. Registro ferie'!$A$5:$A$200,$A33,'3. Registro ferie'!$F$5:$F$200,"Approvato",'3. Registro ferie'!$C$5:$C$200,"&lt;="&amp;('1. Impostazioni'!$C$9+(26-1)*7+6),'3. Registro ferie'!$D$5:$D$200,"&gt;="&amp;('1. Impostazioni'!$C$9+(26-1)*7)))</f>
        <v/>
      </c>
      <c r="AB33" s="106">
        <f>IF($A33="","",COUNTIFS('3. Registro ferie'!$A$5:$A$200,$A33,'3. Registro ferie'!$F$5:$F$200,"Approvato",'3. Registro ferie'!$C$5:$C$200,"&lt;="&amp;('1. Impostazioni'!$C$9+(27-1)*7+6),'3. Registro ferie'!$D$5:$D$200,"&gt;="&amp;('1. Impostazioni'!$C$9+(27-1)*7)))</f>
        <v/>
      </c>
      <c r="AC33" s="106">
        <f>IF($A33="","",COUNTIFS('3. Registro ferie'!$A$5:$A$200,$A33,'3. Registro ferie'!$F$5:$F$200,"Approvato",'3. Registro ferie'!$C$5:$C$200,"&lt;="&amp;('1. Impostazioni'!$C$9+(28-1)*7+6),'3. Registro ferie'!$D$5:$D$200,"&gt;="&amp;('1. Impostazioni'!$C$9+(28-1)*7)))</f>
        <v/>
      </c>
      <c r="AD33" s="106">
        <f>IF($A33="","",COUNTIFS('3. Registro ferie'!$A$5:$A$200,$A33,'3. Registro ferie'!$F$5:$F$200,"Approvato",'3. Registro ferie'!$C$5:$C$200,"&lt;="&amp;('1. Impostazioni'!$C$9+(29-1)*7+6),'3. Registro ferie'!$D$5:$D$200,"&gt;="&amp;('1. Impostazioni'!$C$9+(29-1)*7)))</f>
        <v/>
      </c>
      <c r="AE33" s="106">
        <f>IF($A33="","",COUNTIFS('3. Registro ferie'!$A$5:$A$200,$A33,'3. Registro ferie'!$F$5:$F$200,"Approvato",'3. Registro ferie'!$C$5:$C$200,"&lt;="&amp;('1. Impostazioni'!$C$9+(30-1)*7+6),'3. Registro ferie'!$D$5:$D$200,"&gt;="&amp;('1. Impostazioni'!$C$9+(30-1)*7)))</f>
        <v/>
      </c>
      <c r="AF33" s="106">
        <f>IF($A33="","",COUNTIFS('3. Registro ferie'!$A$5:$A$200,$A33,'3. Registro ferie'!$F$5:$F$200,"Approvato",'3. Registro ferie'!$C$5:$C$200,"&lt;="&amp;('1. Impostazioni'!$C$9+(31-1)*7+6),'3. Registro ferie'!$D$5:$D$200,"&gt;="&amp;('1. Impostazioni'!$C$9+(31-1)*7)))</f>
        <v/>
      </c>
      <c r="AG33" s="106">
        <f>IF($A33="","",COUNTIFS('3. Registro ferie'!$A$5:$A$200,$A33,'3. Registro ferie'!$F$5:$F$200,"Approvato",'3. Registro ferie'!$C$5:$C$200,"&lt;="&amp;('1. Impostazioni'!$C$9+(32-1)*7+6),'3. Registro ferie'!$D$5:$D$200,"&gt;="&amp;('1. Impostazioni'!$C$9+(32-1)*7)))</f>
        <v/>
      </c>
      <c r="AH33" s="106">
        <f>IF($A33="","",COUNTIFS('3. Registro ferie'!$A$5:$A$200,$A33,'3. Registro ferie'!$F$5:$F$200,"Approvato",'3. Registro ferie'!$C$5:$C$200,"&lt;="&amp;('1. Impostazioni'!$C$9+(33-1)*7+6),'3. Registro ferie'!$D$5:$D$200,"&gt;="&amp;('1. Impostazioni'!$C$9+(33-1)*7)))</f>
        <v/>
      </c>
      <c r="AI33" s="106">
        <f>IF($A33="","",COUNTIFS('3. Registro ferie'!$A$5:$A$200,$A33,'3. Registro ferie'!$F$5:$F$200,"Approvato",'3. Registro ferie'!$C$5:$C$200,"&lt;="&amp;('1. Impostazioni'!$C$9+(34-1)*7+6),'3. Registro ferie'!$D$5:$D$200,"&gt;="&amp;('1. Impostazioni'!$C$9+(34-1)*7)))</f>
        <v/>
      </c>
      <c r="AJ33" s="106">
        <f>IF($A33="","",COUNTIFS('3. Registro ferie'!$A$5:$A$200,$A33,'3. Registro ferie'!$F$5:$F$200,"Approvato",'3. Registro ferie'!$C$5:$C$200,"&lt;="&amp;('1. Impostazioni'!$C$9+(35-1)*7+6),'3. Registro ferie'!$D$5:$D$200,"&gt;="&amp;('1. Impostazioni'!$C$9+(35-1)*7)))</f>
        <v/>
      </c>
      <c r="AK33" s="106">
        <f>IF($A33="","",COUNTIFS('3. Registro ferie'!$A$5:$A$200,$A33,'3. Registro ferie'!$F$5:$F$200,"Approvato",'3. Registro ferie'!$C$5:$C$200,"&lt;="&amp;('1. Impostazioni'!$C$9+(36-1)*7+6),'3. Registro ferie'!$D$5:$D$200,"&gt;="&amp;('1. Impostazioni'!$C$9+(36-1)*7)))</f>
        <v/>
      </c>
      <c r="AL33" s="106">
        <f>IF($A33="","",COUNTIFS('3. Registro ferie'!$A$5:$A$200,$A33,'3. Registro ferie'!$F$5:$F$200,"Approvato",'3. Registro ferie'!$C$5:$C$200,"&lt;="&amp;('1. Impostazioni'!$C$9+(37-1)*7+6),'3. Registro ferie'!$D$5:$D$200,"&gt;="&amp;('1. Impostazioni'!$C$9+(37-1)*7)))</f>
        <v/>
      </c>
      <c r="AM33" s="106">
        <f>IF($A33="","",COUNTIFS('3. Registro ferie'!$A$5:$A$200,$A33,'3. Registro ferie'!$F$5:$F$200,"Approvato",'3. Registro ferie'!$C$5:$C$200,"&lt;="&amp;('1. Impostazioni'!$C$9+(38-1)*7+6),'3. Registro ferie'!$D$5:$D$200,"&gt;="&amp;('1. Impostazioni'!$C$9+(38-1)*7)))</f>
        <v/>
      </c>
      <c r="AN33" s="106">
        <f>IF($A33="","",COUNTIFS('3. Registro ferie'!$A$5:$A$200,$A33,'3. Registro ferie'!$F$5:$F$200,"Approvato",'3. Registro ferie'!$C$5:$C$200,"&lt;="&amp;('1. Impostazioni'!$C$9+(39-1)*7+6),'3. Registro ferie'!$D$5:$D$200,"&gt;="&amp;('1. Impostazioni'!$C$9+(39-1)*7)))</f>
        <v/>
      </c>
      <c r="AO33" s="106">
        <f>IF($A33="","",COUNTIFS('3. Registro ferie'!$A$5:$A$200,$A33,'3. Registro ferie'!$F$5:$F$200,"Approvato",'3. Registro ferie'!$C$5:$C$200,"&lt;="&amp;('1. Impostazioni'!$C$9+(40-1)*7+6),'3. Registro ferie'!$D$5:$D$200,"&gt;="&amp;('1. Impostazioni'!$C$9+(40-1)*7)))</f>
        <v/>
      </c>
      <c r="AP33" s="106">
        <f>IF($A33="","",COUNTIFS('3. Registro ferie'!$A$5:$A$200,$A33,'3. Registro ferie'!$F$5:$F$200,"Approvato",'3. Registro ferie'!$C$5:$C$200,"&lt;="&amp;('1. Impostazioni'!$C$9+(41-1)*7+6),'3. Registro ferie'!$D$5:$D$200,"&gt;="&amp;('1. Impostazioni'!$C$9+(41-1)*7)))</f>
        <v/>
      </c>
      <c r="AQ33" s="106">
        <f>IF($A33="","",COUNTIFS('3. Registro ferie'!$A$5:$A$200,$A33,'3. Registro ferie'!$F$5:$F$200,"Approvato",'3. Registro ferie'!$C$5:$C$200,"&lt;="&amp;('1. Impostazioni'!$C$9+(42-1)*7+6),'3. Registro ferie'!$D$5:$D$200,"&gt;="&amp;('1. Impostazioni'!$C$9+(42-1)*7)))</f>
        <v/>
      </c>
      <c r="AR33" s="106">
        <f>IF($A33="","",COUNTIFS('3. Registro ferie'!$A$5:$A$200,$A33,'3. Registro ferie'!$F$5:$F$200,"Approvato",'3. Registro ferie'!$C$5:$C$200,"&lt;="&amp;('1. Impostazioni'!$C$9+(43-1)*7+6),'3. Registro ferie'!$D$5:$D$200,"&gt;="&amp;('1. Impostazioni'!$C$9+(43-1)*7)))</f>
        <v/>
      </c>
      <c r="AS33" s="106">
        <f>IF($A33="","",COUNTIFS('3. Registro ferie'!$A$5:$A$200,$A33,'3. Registro ferie'!$F$5:$F$200,"Approvato",'3. Registro ferie'!$C$5:$C$200,"&lt;="&amp;('1. Impostazioni'!$C$9+(44-1)*7+6),'3. Registro ferie'!$D$5:$D$200,"&gt;="&amp;('1. Impostazioni'!$C$9+(44-1)*7)))</f>
        <v/>
      </c>
      <c r="AT33" s="106">
        <f>IF($A33="","",COUNTIFS('3. Registro ferie'!$A$5:$A$200,$A33,'3. Registro ferie'!$F$5:$F$200,"Approvato",'3. Registro ferie'!$C$5:$C$200,"&lt;="&amp;('1. Impostazioni'!$C$9+(45-1)*7+6),'3. Registro ferie'!$D$5:$D$200,"&gt;="&amp;('1. Impostazioni'!$C$9+(45-1)*7)))</f>
        <v/>
      </c>
      <c r="AU33" s="106">
        <f>IF($A33="","",COUNTIFS('3. Registro ferie'!$A$5:$A$200,$A33,'3. Registro ferie'!$F$5:$F$200,"Approvato",'3. Registro ferie'!$C$5:$C$200,"&lt;="&amp;('1. Impostazioni'!$C$9+(46-1)*7+6),'3. Registro ferie'!$D$5:$D$200,"&gt;="&amp;('1. Impostazioni'!$C$9+(46-1)*7)))</f>
        <v/>
      </c>
      <c r="AV33" s="106">
        <f>IF($A33="","",COUNTIFS('3. Registro ferie'!$A$5:$A$200,$A33,'3. Registro ferie'!$F$5:$F$200,"Approvato",'3. Registro ferie'!$C$5:$C$200,"&lt;="&amp;('1. Impostazioni'!$C$9+(47-1)*7+6),'3. Registro ferie'!$D$5:$D$200,"&gt;="&amp;('1. Impostazioni'!$C$9+(47-1)*7)))</f>
        <v/>
      </c>
      <c r="AW33" s="106">
        <f>IF($A33="","",COUNTIFS('3. Registro ferie'!$A$5:$A$200,$A33,'3. Registro ferie'!$F$5:$F$200,"Approvato",'3. Registro ferie'!$C$5:$C$200,"&lt;="&amp;('1. Impostazioni'!$C$9+(48-1)*7+6),'3. Registro ferie'!$D$5:$D$200,"&gt;="&amp;('1. Impostazioni'!$C$9+(48-1)*7)))</f>
        <v/>
      </c>
      <c r="AX33" s="106">
        <f>IF($A33="","",COUNTIFS('3. Registro ferie'!$A$5:$A$200,$A33,'3. Registro ferie'!$F$5:$F$200,"Approvato",'3. Registro ferie'!$C$5:$C$200,"&lt;="&amp;('1. Impostazioni'!$C$9+(49-1)*7+6),'3. Registro ferie'!$D$5:$D$200,"&gt;="&amp;('1. Impostazioni'!$C$9+(49-1)*7)))</f>
        <v/>
      </c>
      <c r="AY33" s="106">
        <f>IF($A33="","",COUNTIFS('3. Registro ferie'!$A$5:$A$200,$A33,'3. Registro ferie'!$F$5:$F$200,"Approvato",'3. Registro ferie'!$C$5:$C$200,"&lt;="&amp;('1. Impostazioni'!$C$9+(50-1)*7+6),'3. Registro ferie'!$D$5:$D$200,"&gt;="&amp;('1. Impostazioni'!$C$9+(50-1)*7)))</f>
        <v/>
      </c>
      <c r="AZ33" s="106">
        <f>IF($A33="","",COUNTIFS('3. Registro ferie'!$A$5:$A$200,$A33,'3. Registro ferie'!$F$5:$F$200,"Approvato",'3. Registro ferie'!$C$5:$C$200,"&lt;="&amp;('1. Impostazioni'!$C$9+(51-1)*7+6),'3. Registro ferie'!$D$5:$D$200,"&gt;="&amp;('1. Impostazioni'!$C$9+(51-1)*7)))</f>
        <v/>
      </c>
      <c r="BA33" s="106">
        <f>IF($A33="","",COUNTIFS('3. Registro ferie'!$A$5:$A$200,$A33,'3. Registro ferie'!$F$5:$F$200,"Approvato",'3. Registro ferie'!$C$5:$C$200,"&lt;="&amp;('1. Impostazioni'!$C$9+(52-1)*7+6),'3. Registro ferie'!$D$5:$D$200,"&gt;="&amp;('1. Impostazioni'!$C$9+(52-1)*7)))</f>
        <v/>
      </c>
    </row>
    <row r="34" ht="18" customHeight="1" s="55">
      <c r="A34" s="105">
        <f>IF('2. Dipendenti'!A34="","",'2. Dipendenti'!A34)</f>
        <v/>
      </c>
      <c r="B34" s="106">
        <f>IF($A34="","",COUNTIFS('3. Registro ferie'!$A$5:$A$200,$A34,'3. Registro ferie'!$F$5:$F$200,"Approvato",'3. Registro ferie'!$C$5:$C$200,"&lt;="&amp;('1. Impostazioni'!$C$9+(1-1)*7+6),'3. Registro ferie'!$D$5:$D$200,"&gt;="&amp;('1. Impostazioni'!$C$9+(1-1)*7)))</f>
        <v/>
      </c>
      <c r="C34" s="106">
        <f>IF($A34="","",COUNTIFS('3. Registro ferie'!$A$5:$A$200,$A34,'3. Registro ferie'!$F$5:$F$200,"Approvato",'3. Registro ferie'!$C$5:$C$200,"&lt;="&amp;('1. Impostazioni'!$C$9+(2-1)*7+6),'3. Registro ferie'!$D$5:$D$200,"&gt;="&amp;('1. Impostazioni'!$C$9+(2-1)*7)))</f>
        <v/>
      </c>
      <c r="D34" s="106">
        <f>IF($A34="","",COUNTIFS('3. Registro ferie'!$A$5:$A$200,$A34,'3. Registro ferie'!$F$5:$F$200,"Approvato",'3. Registro ferie'!$C$5:$C$200,"&lt;="&amp;('1. Impostazioni'!$C$9+(3-1)*7+6),'3. Registro ferie'!$D$5:$D$200,"&gt;="&amp;('1. Impostazioni'!$C$9+(3-1)*7)))</f>
        <v/>
      </c>
      <c r="E34" s="106">
        <f>IF($A34="","",COUNTIFS('3. Registro ferie'!$A$5:$A$200,$A34,'3. Registro ferie'!$F$5:$F$200,"Approvato",'3. Registro ferie'!$C$5:$C$200,"&lt;="&amp;('1. Impostazioni'!$C$9+(4-1)*7+6),'3. Registro ferie'!$D$5:$D$200,"&gt;="&amp;('1. Impostazioni'!$C$9+(4-1)*7)))</f>
        <v/>
      </c>
      <c r="F34" s="106">
        <f>IF($A34="","",COUNTIFS('3. Registro ferie'!$A$5:$A$200,$A34,'3. Registro ferie'!$F$5:$F$200,"Approvato",'3. Registro ferie'!$C$5:$C$200,"&lt;="&amp;('1. Impostazioni'!$C$9+(5-1)*7+6),'3. Registro ferie'!$D$5:$D$200,"&gt;="&amp;('1. Impostazioni'!$C$9+(5-1)*7)))</f>
        <v/>
      </c>
      <c r="G34" s="106">
        <f>IF($A34="","",COUNTIFS('3. Registro ferie'!$A$5:$A$200,$A34,'3. Registro ferie'!$F$5:$F$200,"Approvato",'3. Registro ferie'!$C$5:$C$200,"&lt;="&amp;('1. Impostazioni'!$C$9+(6-1)*7+6),'3. Registro ferie'!$D$5:$D$200,"&gt;="&amp;('1. Impostazioni'!$C$9+(6-1)*7)))</f>
        <v/>
      </c>
      <c r="H34" s="106">
        <f>IF($A34="","",COUNTIFS('3. Registro ferie'!$A$5:$A$200,$A34,'3. Registro ferie'!$F$5:$F$200,"Approvato",'3. Registro ferie'!$C$5:$C$200,"&lt;="&amp;('1. Impostazioni'!$C$9+(7-1)*7+6),'3. Registro ferie'!$D$5:$D$200,"&gt;="&amp;('1. Impostazioni'!$C$9+(7-1)*7)))</f>
        <v/>
      </c>
      <c r="I34" s="106">
        <f>IF($A34="","",COUNTIFS('3. Registro ferie'!$A$5:$A$200,$A34,'3. Registro ferie'!$F$5:$F$200,"Approvato",'3. Registro ferie'!$C$5:$C$200,"&lt;="&amp;('1. Impostazioni'!$C$9+(8-1)*7+6),'3. Registro ferie'!$D$5:$D$200,"&gt;="&amp;('1. Impostazioni'!$C$9+(8-1)*7)))</f>
        <v/>
      </c>
      <c r="J34" s="106">
        <f>IF($A34="","",COUNTIFS('3. Registro ferie'!$A$5:$A$200,$A34,'3. Registro ferie'!$F$5:$F$200,"Approvato",'3. Registro ferie'!$C$5:$C$200,"&lt;="&amp;('1. Impostazioni'!$C$9+(9-1)*7+6),'3. Registro ferie'!$D$5:$D$200,"&gt;="&amp;('1. Impostazioni'!$C$9+(9-1)*7)))</f>
        <v/>
      </c>
      <c r="K34" s="106">
        <f>IF($A34="","",COUNTIFS('3. Registro ferie'!$A$5:$A$200,$A34,'3. Registro ferie'!$F$5:$F$200,"Approvato",'3. Registro ferie'!$C$5:$C$200,"&lt;="&amp;('1. Impostazioni'!$C$9+(10-1)*7+6),'3. Registro ferie'!$D$5:$D$200,"&gt;="&amp;('1. Impostazioni'!$C$9+(10-1)*7)))</f>
        <v/>
      </c>
      <c r="L34" s="106">
        <f>IF($A34="","",COUNTIFS('3. Registro ferie'!$A$5:$A$200,$A34,'3. Registro ferie'!$F$5:$F$200,"Approvato",'3. Registro ferie'!$C$5:$C$200,"&lt;="&amp;('1. Impostazioni'!$C$9+(11-1)*7+6),'3. Registro ferie'!$D$5:$D$200,"&gt;="&amp;('1. Impostazioni'!$C$9+(11-1)*7)))</f>
        <v/>
      </c>
      <c r="M34" s="106">
        <f>IF($A34="","",COUNTIFS('3. Registro ferie'!$A$5:$A$200,$A34,'3. Registro ferie'!$F$5:$F$200,"Approvato",'3. Registro ferie'!$C$5:$C$200,"&lt;="&amp;('1. Impostazioni'!$C$9+(12-1)*7+6),'3. Registro ferie'!$D$5:$D$200,"&gt;="&amp;('1. Impostazioni'!$C$9+(12-1)*7)))</f>
        <v/>
      </c>
      <c r="N34" s="106">
        <f>IF($A34="","",COUNTIFS('3. Registro ferie'!$A$5:$A$200,$A34,'3. Registro ferie'!$F$5:$F$200,"Approvato",'3. Registro ferie'!$C$5:$C$200,"&lt;="&amp;('1. Impostazioni'!$C$9+(13-1)*7+6),'3. Registro ferie'!$D$5:$D$200,"&gt;="&amp;('1. Impostazioni'!$C$9+(13-1)*7)))</f>
        <v/>
      </c>
      <c r="O34" s="106">
        <f>IF($A34="","",COUNTIFS('3. Registro ferie'!$A$5:$A$200,$A34,'3. Registro ferie'!$F$5:$F$200,"Approvato",'3. Registro ferie'!$C$5:$C$200,"&lt;="&amp;('1. Impostazioni'!$C$9+(14-1)*7+6),'3. Registro ferie'!$D$5:$D$200,"&gt;="&amp;('1. Impostazioni'!$C$9+(14-1)*7)))</f>
        <v/>
      </c>
      <c r="P34" s="106">
        <f>IF($A34="","",COUNTIFS('3. Registro ferie'!$A$5:$A$200,$A34,'3. Registro ferie'!$F$5:$F$200,"Approvato",'3. Registro ferie'!$C$5:$C$200,"&lt;="&amp;('1. Impostazioni'!$C$9+(15-1)*7+6),'3. Registro ferie'!$D$5:$D$200,"&gt;="&amp;('1. Impostazioni'!$C$9+(15-1)*7)))</f>
        <v/>
      </c>
      <c r="Q34" s="106">
        <f>IF($A34="","",COUNTIFS('3. Registro ferie'!$A$5:$A$200,$A34,'3. Registro ferie'!$F$5:$F$200,"Approvato",'3. Registro ferie'!$C$5:$C$200,"&lt;="&amp;('1. Impostazioni'!$C$9+(16-1)*7+6),'3. Registro ferie'!$D$5:$D$200,"&gt;="&amp;('1. Impostazioni'!$C$9+(16-1)*7)))</f>
        <v/>
      </c>
      <c r="R34" s="106">
        <f>IF($A34="","",COUNTIFS('3. Registro ferie'!$A$5:$A$200,$A34,'3. Registro ferie'!$F$5:$F$200,"Approvato",'3. Registro ferie'!$C$5:$C$200,"&lt;="&amp;('1. Impostazioni'!$C$9+(17-1)*7+6),'3. Registro ferie'!$D$5:$D$200,"&gt;="&amp;('1. Impostazioni'!$C$9+(17-1)*7)))</f>
        <v/>
      </c>
      <c r="S34" s="106">
        <f>IF($A34="","",COUNTIFS('3. Registro ferie'!$A$5:$A$200,$A34,'3. Registro ferie'!$F$5:$F$200,"Approvato",'3. Registro ferie'!$C$5:$C$200,"&lt;="&amp;('1. Impostazioni'!$C$9+(18-1)*7+6),'3. Registro ferie'!$D$5:$D$200,"&gt;="&amp;('1. Impostazioni'!$C$9+(18-1)*7)))</f>
        <v/>
      </c>
      <c r="T34" s="106">
        <f>IF($A34="","",COUNTIFS('3. Registro ferie'!$A$5:$A$200,$A34,'3. Registro ferie'!$F$5:$F$200,"Approvato",'3. Registro ferie'!$C$5:$C$200,"&lt;="&amp;('1. Impostazioni'!$C$9+(19-1)*7+6),'3. Registro ferie'!$D$5:$D$200,"&gt;="&amp;('1. Impostazioni'!$C$9+(19-1)*7)))</f>
        <v/>
      </c>
      <c r="U34" s="106">
        <f>IF($A34="","",COUNTIFS('3. Registro ferie'!$A$5:$A$200,$A34,'3. Registro ferie'!$F$5:$F$200,"Approvato",'3. Registro ferie'!$C$5:$C$200,"&lt;="&amp;('1. Impostazioni'!$C$9+(20-1)*7+6),'3. Registro ferie'!$D$5:$D$200,"&gt;="&amp;('1. Impostazioni'!$C$9+(20-1)*7)))</f>
        <v/>
      </c>
      <c r="V34" s="106">
        <f>IF($A34="","",COUNTIFS('3. Registro ferie'!$A$5:$A$200,$A34,'3. Registro ferie'!$F$5:$F$200,"Approvato",'3. Registro ferie'!$C$5:$C$200,"&lt;="&amp;('1. Impostazioni'!$C$9+(21-1)*7+6),'3. Registro ferie'!$D$5:$D$200,"&gt;="&amp;('1. Impostazioni'!$C$9+(21-1)*7)))</f>
        <v/>
      </c>
      <c r="W34" s="106">
        <f>IF($A34="","",COUNTIFS('3. Registro ferie'!$A$5:$A$200,$A34,'3. Registro ferie'!$F$5:$F$200,"Approvato",'3. Registro ferie'!$C$5:$C$200,"&lt;="&amp;('1. Impostazioni'!$C$9+(22-1)*7+6),'3. Registro ferie'!$D$5:$D$200,"&gt;="&amp;('1. Impostazioni'!$C$9+(22-1)*7)))</f>
        <v/>
      </c>
      <c r="X34" s="106">
        <f>IF($A34="","",COUNTIFS('3. Registro ferie'!$A$5:$A$200,$A34,'3. Registro ferie'!$F$5:$F$200,"Approvato",'3. Registro ferie'!$C$5:$C$200,"&lt;="&amp;('1. Impostazioni'!$C$9+(23-1)*7+6),'3. Registro ferie'!$D$5:$D$200,"&gt;="&amp;('1. Impostazioni'!$C$9+(23-1)*7)))</f>
        <v/>
      </c>
      <c r="Y34" s="106">
        <f>IF($A34="","",COUNTIFS('3. Registro ferie'!$A$5:$A$200,$A34,'3. Registro ferie'!$F$5:$F$200,"Approvato",'3. Registro ferie'!$C$5:$C$200,"&lt;="&amp;('1. Impostazioni'!$C$9+(24-1)*7+6),'3. Registro ferie'!$D$5:$D$200,"&gt;="&amp;('1. Impostazioni'!$C$9+(24-1)*7)))</f>
        <v/>
      </c>
      <c r="Z34" s="106">
        <f>IF($A34="","",COUNTIFS('3. Registro ferie'!$A$5:$A$200,$A34,'3. Registro ferie'!$F$5:$F$200,"Approvato",'3. Registro ferie'!$C$5:$C$200,"&lt;="&amp;('1. Impostazioni'!$C$9+(25-1)*7+6),'3. Registro ferie'!$D$5:$D$200,"&gt;="&amp;('1. Impostazioni'!$C$9+(25-1)*7)))</f>
        <v/>
      </c>
      <c r="AA34" s="106">
        <f>IF($A34="","",COUNTIFS('3. Registro ferie'!$A$5:$A$200,$A34,'3. Registro ferie'!$F$5:$F$200,"Approvato",'3. Registro ferie'!$C$5:$C$200,"&lt;="&amp;('1. Impostazioni'!$C$9+(26-1)*7+6),'3. Registro ferie'!$D$5:$D$200,"&gt;="&amp;('1. Impostazioni'!$C$9+(26-1)*7)))</f>
        <v/>
      </c>
      <c r="AB34" s="106">
        <f>IF($A34="","",COUNTIFS('3. Registro ferie'!$A$5:$A$200,$A34,'3. Registro ferie'!$F$5:$F$200,"Approvato",'3. Registro ferie'!$C$5:$C$200,"&lt;="&amp;('1. Impostazioni'!$C$9+(27-1)*7+6),'3. Registro ferie'!$D$5:$D$200,"&gt;="&amp;('1. Impostazioni'!$C$9+(27-1)*7)))</f>
        <v/>
      </c>
      <c r="AC34" s="106">
        <f>IF($A34="","",COUNTIFS('3. Registro ferie'!$A$5:$A$200,$A34,'3. Registro ferie'!$F$5:$F$200,"Approvato",'3. Registro ferie'!$C$5:$C$200,"&lt;="&amp;('1. Impostazioni'!$C$9+(28-1)*7+6),'3. Registro ferie'!$D$5:$D$200,"&gt;="&amp;('1. Impostazioni'!$C$9+(28-1)*7)))</f>
        <v/>
      </c>
      <c r="AD34" s="106">
        <f>IF($A34="","",COUNTIFS('3. Registro ferie'!$A$5:$A$200,$A34,'3. Registro ferie'!$F$5:$F$200,"Approvato",'3. Registro ferie'!$C$5:$C$200,"&lt;="&amp;('1. Impostazioni'!$C$9+(29-1)*7+6),'3. Registro ferie'!$D$5:$D$200,"&gt;="&amp;('1. Impostazioni'!$C$9+(29-1)*7)))</f>
        <v/>
      </c>
      <c r="AE34" s="106">
        <f>IF($A34="","",COUNTIFS('3. Registro ferie'!$A$5:$A$200,$A34,'3. Registro ferie'!$F$5:$F$200,"Approvato",'3. Registro ferie'!$C$5:$C$200,"&lt;="&amp;('1. Impostazioni'!$C$9+(30-1)*7+6),'3. Registro ferie'!$D$5:$D$200,"&gt;="&amp;('1. Impostazioni'!$C$9+(30-1)*7)))</f>
        <v/>
      </c>
      <c r="AF34" s="106">
        <f>IF($A34="","",COUNTIFS('3. Registro ferie'!$A$5:$A$200,$A34,'3. Registro ferie'!$F$5:$F$200,"Approvato",'3. Registro ferie'!$C$5:$C$200,"&lt;="&amp;('1. Impostazioni'!$C$9+(31-1)*7+6),'3. Registro ferie'!$D$5:$D$200,"&gt;="&amp;('1. Impostazioni'!$C$9+(31-1)*7)))</f>
        <v/>
      </c>
      <c r="AG34" s="106">
        <f>IF($A34="","",COUNTIFS('3. Registro ferie'!$A$5:$A$200,$A34,'3. Registro ferie'!$F$5:$F$200,"Approvato",'3. Registro ferie'!$C$5:$C$200,"&lt;="&amp;('1. Impostazioni'!$C$9+(32-1)*7+6),'3. Registro ferie'!$D$5:$D$200,"&gt;="&amp;('1. Impostazioni'!$C$9+(32-1)*7)))</f>
        <v/>
      </c>
      <c r="AH34" s="106">
        <f>IF($A34="","",COUNTIFS('3. Registro ferie'!$A$5:$A$200,$A34,'3. Registro ferie'!$F$5:$F$200,"Approvato",'3. Registro ferie'!$C$5:$C$200,"&lt;="&amp;('1. Impostazioni'!$C$9+(33-1)*7+6),'3. Registro ferie'!$D$5:$D$200,"&gt;="&amp;('1. Impostazioni'!$C$9+(33-1)*7)))</f>
        <v/>
      </c>
      <c r="AI34" s="106">
        <f>IF($A34="","",COUNTIFS('3. Registro ferie'!$A$5:$A$200,$A34,'3. Registro ferie'!$F$5:$F$200,"Approvato",'3. Registro ferie'!$C$5:$C$200,"&lt;="&amp;('1. Impostazioni'!$C$9+(34-1)*7+6),'3. Registro ferie'!$D$5:$D$200,"&gt;="&amp;('1. Impostazioni'!$C$9+(34-1)*7)))</f>
        <v/>
      </c>
      <c r="AJ34" s="106">
        <f>IF($A34="","",COUNTIFS('3. Registro ferie'!$A$5:$A$200,$A34,'3. Registro ferie'!$F$5:$F$200,"Approvato",'3. Registro ferie'!$C$5:$C$200,"&lt;="&amp;('1. Impostazioni'!$C$9+(35-1)*7+6),'3. Registro ferie'!$D$5:$D$200,"&gt;="&amp;('1. Impostazioni'!$C$9+(35-1)*7)))</f>
        <v/>
      </c>
      <c r="AK34" s="106">
        <f>IF($A34="","",COUNTIFS('3. Registro ferie'!$A$5:$A$200,$A34,'3. Registro ferie'!$F$5:$F$200,"Approvato",'3. Registro ferie'!$C$5:$C$200,"&lt;="&amp;('1. Impostazioni'!$C$9+(36-1)*7+6),'3. Registro ferie'!$D$5:$D$200,"&gt;="&amp;('1. Impostazioni'!$C$9+(36-1)*7)))</f>
        <v/>
      </c>
      <c r="AL34" s="106">
        <f>IF($A34="","",COUNTIFS('3. Registro ferie'!$A$5:$A$200,$A34,'3. Registro ferie'!$F$5:$F$200,"Approvato",'3. Registro ferie'!$C$5:$C$200,"&lt;="&amp;('1. Impostazioni'!$C$9+(37-1)*7+6),'3. Registro ferie'!$D$5:$D$200,"&gt;="&amp;('1. Impostazioni'!$C$9+(37-1)*7)))</f>
        <v/>
      </c>
      <c r="AM34" s="106">
        <f>IF($A34="","",COUNTIFS('3. Registro ferie'!$A$5:$A$200,$A34,'3. Registro ferie'!$F$5:$F$200,"Approvato",'3. Registro ferie'!$C$5:$C$200,"&lt;="&amp;('1. Impostazioni'!$C$9+(38-1)*7+6),'3. Registro ferie'!$D$5:$D$200,"&gt;="&amp;('1. Impostazioni'!$C$9+(38-1)*7)))</f>
        <v/>
      </c>
      <c r="AN34" s="106">
        <f>IF($A34="","",COUNTIFS('3. Registro ferie'!$A$5:$A$200,$A34,'3. Registro ferie'!$F$5:$F$200,"Approvato",'3. Registro ferie'!$C$5:$C$200,"&lt;="&amp;('1. Impostazioni'!$C$9+(39-1)*7+6),'3. Registro ferie'!$D$5:$D$200,"&gt;="&amp;('1. Impostazioni'!$C$9+(39-1)*7)))</f>
        <v/>
      </c>
      <c r="AO34" s="106">
        <f>IF($A34="","",COUNTIFS('3. Registro ferie'!$A$5:$A$200,$A34,'3. Registro ferie'!$F$5:$F$200,"Approvato",'3. Registro ferie'!$C$5:$C$200,"&lt;="&amp;('1. Impostazioni'!$C$9+(40-1)*7+6),'3. Registro ferie'!$D$5:$D$200,"&gt;="&amp;('1. Impostazioni'!$C$9+(40-1)*7)))</f>
        <v/>
      </c>
      <c r="AP34" s="106">
        <f>IF($A34="","",COUNTIFS('3. Registro ferie'!$A$5:$A$200,$A34,'3. Registro ferie'!$F$5:$F$200,"Approvato",'3. Registro ferie'!$C$5:$C$200,"&lt;="&amp;('1. Impostazioni'!$C$9+(41-1)*7+6),'3. Registro ferie'!$D$5:$D$200,"&gt;="&amp;('1. Impostazioni'!$C$9+(41-1)*7)))</f>
        <v/>
      </c>
      <c r="AQ34" s="106">
        <f>IF($A34="","",COUNTIFS('3. Registro ferie'!$A$5:$A$200,$A34,'3. Registro ferie'!$F$5:$F$200,"Approvato",'3. Registro ferie'!$C$5:$C$200,"&lt;="&amp;('1. Impostazioni'!$C$9+(42-1)*7+6),'3. Registro ferie'!$D$5:$D$200,"&gt;="&amp;('1. Impostazioni'!$C$9+(42-1)*7)))</f>
        <v/>
      </c>
      <c r="AR34" s="106">
        <f>IF($A34="","",COUNTIFS('3. Registro ferie'!$A$5:$A$200,$A34,'3. Registro ferie'!$F$5:$F$200,"Approvato",'3. Registro ferie'!$C$5:$C$200,"&lt;="&amp;('1. Impostazioni'!$C$9+(43-1)*7+6),'3. Registro ferie'!$D$5:$D$200,"&gt;="&amp;('1. Impostazioni'!$C$9+(43-1)*7)))</f>
        <v/>
      </c>
      <c r="AS34" s="106">
        <f>IF($A34="","",COUNTIFS('3. Registro ferie'!$A$5:$A$200,$A34,'3. Registro ferie'!$F$5:$F$200,"Approvato",'3. Registro ferie'!$C$5:$C$200,"&lt;="&amp;('1. Impostazioni'!$C$9+(44-1)*7+6),'3. Registro ferie'!$D$5:$D$200,"&gt;="&amp;('1. Impostazioni'!$C$9+(44-1)*7)))</f>
        <v/>
      </c>
      <c r="AT34" s="106">
        <f>IF($A34="","",COUNTIFS('3. Registro ferie'!$A$5:$A$200,$A34,'3. Registro ferie'!$F$5:$F$200,"Approvato",'3. Registro ferie'!$C$5:$C$200,"&lt;="&amp;('1. Impostazioni'!$C$9+(45-1)*7+6),'3. Registro ferie'!$D$5:$D$200,"&gt;="&amp;('1. Impostazioni'!$C$9+(45-1)*7)))</f>
        <v/>
      </c>
      <c r="AU34" s="106">
        <f>IF($A34="","",COUNTIFS('3. Registro ferie'!$A$5:$A$200,$A34,'3. Registro ferie'!$F$5:$F$200,"Approvato",'3. Registro ferie'!$C$5:$C$200,"&lt;="&amp;('1. Impostazioni'!$C$9+(46-1)*7+6),'3. Registro ferie'!$D$5:$D$200,"&gt;="&amp;('1. Impostazioni'!$C$9+(46-1)*7)))</f>
        <v/>
      </c>
      <c r="AV34" s="106">
        <f>IF($A34="","",COUNTIFS('3. Registro ferie'!$A$5:$A$200,$A34,'3. Registro ferie'!$F$5:$F$200,"Approvato",'3. Registro ferie'!$C$5:$C$200,"&lt;="&amp;('1. Impostazioni'!$C$9+(47-1)*7+6),'3. Registro ferie'!$D$5:$D$200,"&gt;="&amp;('1. Impostazioni'!$C$9+(47-1)*7)))</f>
        <v/>
      </c>
      <c r="AW34" s="106">
        <f>IF($A34="","",COUNTIFS('3. Registro ferie'!$A$5:$A$200,$A34,'3. Registro ferie'!$F$5:$F$200,"Approvato",'3. Registro ferie'!$C$5:$C$200,"&lt;="&amp;('1. Impostazioni'!$C$9+(48-1)*7+6),'3. Registro ferie'!$D$5:$D$200,"&gt;="&amp;('1. Impostazioni'!$C$9+(48-1)*7)))</f>
        <v/>
      </c>
      <c r="AX34" s="106">
        <f>IF($A34="","",COUNTIFS('3. Registro ferie'!$A$5:$A$200,$A34,'3. Registro ferie'!$F$5:$F$200,"Approvato",'3. Registro ferie'!$C$5:$C$200,"&lt;="&amp;('1. Impostazioni'!$C$9+(49-1)*7+6),'3. Registro ferie'!$D$5:$D$200,"&gt;="&amp;('1. Impostazioni'!$C$9+(49-1)*7)))</f>
        <v/>
      </c>
      <c r="AY34" s="106">
        <f>IF($A34="","",COUNTIFS('3. Registro ferie'!$A$5:$A$200,$A34,'3. Registro ferie'!$F$5:$F$200,"Approvato",'3. Registro ferie'!$C$5:$C$200,"&lt;="&amp;('1. Impostazioni'!$C$9+(50-1)*7+6),'3. Registro ferie'!$D$5:$D$200,"&gt;="&amp;('1. Impostazioni'!$C$9+(50-1)*7)))</f>
        <v/>
      </c>
      <c r="AZ34" s="106">
        <f>IF($A34="","",COUNTIFS('3. Registro ferie'!$A$5:$A$200,$A34,'3. Registro ferie'!$F$5:$F$200,"Approvato",'3. Registro ferie'!$C$5:$C$200,"&lt;="&amp;('1. Impostazioni'!$C$9+(51-1)*7+6),'3. Registro ferie'!$D$5:$D$200,"&gt;="&amp;('1. Impostazioni'!$C$9+(51-1)*7)))</f>
        <v/>
      </c>
      <c r="BA34" s="106">
        <f>IF($A34="","",COUNTIFS('3. Registro ferie'!$A$5:$A$200,$A34,'3. Registro ferie'!$F$5:$F$200,"Approvato",'3. Registro ferie'!$C$5:$C$200,"&lt;="&amp;('1. Impostazioni'!$C$9+(52-1)*7+6),'3. Registro ferie'!$D$5:$D$200,"&gt;="&amp;('1. Impostazioni'!$C$9+(52-1)*7)))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Festività</t>
        </is>
      </c>
    </row>
    <row r="2" ht="15" customHeight="1" s="55">
      <c r="A2" s="64" t="inlineStr">
        <is>
          <t>Tutte le festività di San Marino per il 2026 e il 2027 (calendario delle festività, Banca Centrale della Repubblica di San Marino). Alimentano in automatico i conteggi dei giorni.</t>
        </is>
      </c>
    </row>
    <row r="4" ht="30" customHeight="1" s="55">
      <c r="A4" s="74" t="inlineStr">
        <is>
          <t>Data</t>
        </is>
      </c>
      <c r="B4" s="74" t="inlineStr">
        <is>
          <t>Nome</t>
        </is>
      </c>
    </row>
    <row r="5" ht="15" customHeight="1" s="55">
      <c r="A5" s="107" t="n">
        <v>46023</v>
      </c>
      <c r="B5" s="108" t="inlineStr">
        <is>
          <t>Capodanno</t>
        </is>
      </c>
    </row>
    <row r="6" ht="15" customHeight="1" s="55">
      <c r="A6" s="107" t="n">
        <v>46028</v>
      </c>
      <c r="B6" s="108" t="inlineStr">
        <is>
          <t>Epifania</t>
        </is>
      </c>
    </row>
    <row r="7" ht="15" customHeight="1" s="55">
      <c r="A7" s="107" t="n">
        <v>46058</v>
      </c>
      <c r="B7" s="108" t="inlineStr">
        <is>
          <t>Festa di Sant'Agata</t>
        </is>
      </c>
    </row>
    <row r="8" ht="15" customHeight="1" s="55">
      <c r="A8" s="107" t="n">
        <v>46106</v>
      </c>
      <c r="B8" s="108" t="inlineStr">
        <is>
          <t>Anniversario dell'Arengo</t>
        </is>
      </c>
    </row>
    <row r="9" ht="15" customHeight="1" s="55">
      <c r="A9" s="107" t="n">
        <v>46113</v>
      </c>
      <c r="B9" s="108" t="inlineStr">
        <is>
          <t>Insediamento dei Capitani Reggenti</t>
        </is>
      </c>
    </row>
    <row r="10" ht="15" customHeight="1" s="55">
      <c r="A10" s="107" t="n">
        <v>46117</v>
      </c>
      <c r="B10" s="108" t="inlineStr">
        <is>
          <t>Pasqua</t>
        </is>
      </c>
    </row>
    <row r="11" ht="15" customHeight="1" s="55">
      <c r="A11" s="107" t="n">
        <v>46118</v>
      </c>
      <c r="B11" s="108" t="inlineStr">
        <is>
          <t>Lunedì dell'Angelo</t>
        </is>
      </c>
    </row>
    <row r="12" ht="15" customHeight="1" s="55">
      <c r="A12" s="107" t="n">
        <v>46143</v>
      </c>
      <c r="B12" s="108" t="inlineStr">
        <is>
          <t>Festa del Lavoro</t>
        </is>
      </c>
    </row>
    <row r="13" ht="15" customHeight="1" s="55">
      <c r="A13" s="107" t="n">
        <v>46177</v>
      </c>
      <c r="B13" s="108" t="inlineStr">
        <is>
          <t>Corpus Domini</t>
        </is>
      </c>
    </row>
    <row r="14" ht="15" customHeight="1" s="55">
      <c r="A14" s="107" t="n">
        <v>46231</v>
      </c>
      <c r="B14" s="108" t="inlineStr">
        <is>
          <t>Anniversario della caduta del Fascismo</t>
        </is>
      </c>
    </row>
    <row r="15" ht="15" customHeight="1" s="55">
      <c r="A15" s="107" t="n">
        <v>46249</v>
      </c>
      <c r="B15" s="108" t="inlineStr">
        <is>
          <t>Ferragosto (Assunzione)</t>
        </is>
      </c>
    </row>
    <row r="16" ht="15" customHeight="1" s="55">
      <c r="A16" s="107" t="n">
        <v>46268</v>
      </c>
      <c r="B16" s="108" t="inlineStr">
        <is>
          <t>Festa di San Marino e della Repubblica</t>
        </is>
      </c>
    </row>
    <row r="17" ht="15" customHeight="1" s="55">
      <c r="A17" s="107" t="n">
        <v>46296</v>
      </c>
      <c r="B17" s="108" t="inlineStr">
        <is>
          <t>Insediamento dei Capitani Reggenti</t>
        </is>
      </c>
    </row>
    <row r="18" ht="15" customHeight="1" s="55">
      <c r="A18" s="107" t="n">
        <v>46327</v>
      </c>
      <c r="B18" s="108" t="inlineStr">
        <is>
          <t>Ognissanti</t>
        </is>
      </c>
    </row>
    <row r="19" ht="15" customHeight="1" s="55">
      <c r="A19" s="107" t="n">
        <v>46328</v>
      </c>
      <c r="B19" s="108" t="inlineStr">
        <is>
          <t>Commemorazione dei defunti</t>
        </is>
      </c>
    </row>
    <row r="20" ht="15" customHeight="1" s="55">
      <c r="A20" s="107" t="n">
        <v>46364</v>
      </c>
      <c r="B20" s="108" t="inlineStr">
        <is>
          <t>Immacolata Concezione</t>
        </is>
      </c>
    </row>
    <row r="21" ht="15" customHeight="1" s="55">
      <c r="A21" s="107" t="n">
        <v>46380</v>
      </c>
      <c r="B21" s="108" t="inlineStr">
        <is>
          <t>Vigilia di Natale</t>
        </is>
      </c>
    </row>
    <row r="22" ht="15" customHeight="1" s="55">
      <c r="A22" s="107" t="n">
        <v>46381</v>
      </c>
      <c r="B22" s="108" t="inlineStr">
        <is>
          <t>Natale</t>
        </is>
      </c>
    </row>
    <row r="23" ht="15" customHeight="1" s="55">
      <c r="A23" s="107" t="n">
        <v>46382</v>
      </c>
      <c r="B23" s="108" t="inlineStr">
        <is>
          <t>Santo Stefano</t>
        </is>
      </c>
    </row>
    <row r="24" ht="15" customHeight="1" s="55">
      <c r="A24" s="107" t="n">
        <v>46387</v>
      </c>
      <c r="B24" s="108" t="inlineStr">
        <is>
          <t>San Silvestro</t>
        </is>
      </c>
    </row>
    <row r="25" ht="15" customHeight="1" s="55">
      <c r="A25" s="107" t="n">
        <v>46388</v>
      </c>
      <c r="B25" s="108" t="inlineStr">
        <is>
          <t>Capodanno</t>
        </is>
      </c>
    </row>
    <row r="26" ht="15" customHeight="1" s="55">
      <c r="A26" s="107" t="n">
        <v>46393</v>
      </c>
      <c r="B26" s="108" t="inlineStr">
        <is>
          <t>Epifania</t>
        </is>
      </c>
    </row>
    <row r="27" ht="15" customHeight="1" s="55">
      <c r="A27" s="107" t="n">
        <v>46423</v>
      </c>
      <c r="B27" s="108" t="inlineStr">
        <is>
          <t>Festa di Sant'Agata</t>
        </is>
      </c>
    </row>
    <row r="28" ht="15" customHeight="1" s="55">
      <c r="A28" s="107" t="n">
        <v>46471</v>
      </c>
      <c r="B28" s="108" t="inlineStr">
        <is>
          <t>Anniversario dell'Arengo</t>
        </is>
      </c>
    </row>
    <row r="29" ht="15" customHeight="1" s="55">
      <c r="A29" s="107" t="n">
        <v>46474</v>
      </c>
      <c r="B29" s="108" t="inlineStr">
        <is>
          <t>Pasqua</t>
        </is>
      </c>
    </row>
    <row r="30" ht="15" customHeight="1" s="55">
      <c r="A30" s="107" t="n">
        <v>46475</v>
      </c>
      <c r="B30" s="108" t="inlineStr">
        <is>
          <t>Lunedì dell'Angelo</t>
        </is>
      </c>
    </row>
    <row r="31" ht="15" customHeight="1" s="55">
      <c r="A31" s="107" t="n">
        <v>46478</v>
      </c>
      <c r="B31" s="108" t="inlineStr">
        <is>
          <t>Insediamento dei Capitani Reggenti</t>
        </is>
      </c>
    </row>
    <row r="32">
      <c r="A32" s="107" t="n">
        <v>46508</v>
      </c>
      <c r="B32" s="108" t="inlineStr">
        <is>
          <t>Festa del Lavoro</t>
        </is>
      </c>
    </row>
    <row r="33">
      <c r="A33" s="107" t="n">
        <v>46534</v>
      </c>
      <c r="B33" s="108" t="inlineStr">
        <is>
          <t>Corpus Domini</t>
        </is>
      </c>
    </row>
    <row r="34">
      <c r="A34" s="107" t="n">
        <v>46596</v>
      </c>
      <c r="B34" s="108" t="inlineStr">
        <is>
          <t>Anniversario della caduta del Fascismo</t>
        </is>
      </c>
    </row>
    <row r="35">
      <c r="A35" s="107" t="n">
        <v>46614</v>
      </c>
      <c r="B35" s="108" t="inlineStr">
        <is>
          <t>Ferragosto (Assunzione)</t>
        </is>
      </c>
    </row>
    <row r="36">
      <c r="A36" s="107" t="n">
        <v>46633</v>
      </c>
      <c r="B36" s="108" t="inlineStr">
        <is>
          <t>Festa di San Marino e della Repubblica</t>
        </is>
      </c>
    </row>
    <row r="37">
      <c r="A37" s="107" t="n">
        <v>46661</v>
      </c>
      <c r="B37" s="108" t="inlineStr">
        <is>
          <t>Insediamento dei Capitani Reggenti</t>
        </is>
      </c>
    </row>
    <row r="38">
      <c r="A38" s="107" t="n">
        <v>46692</v>
      </c>
      <c r="B38" s="108" t="inlineStr">
        <is>
          <t>Ognissanti</t>
        </is>
      </c>
    </row>
    <row r="39">
      <c r="A39" s="107" t="n">
        <v>46693</v>
      </c>
      <c r="B39" s="108" t="inlineStr">
        <is>
          <t>Commemorazione dei defunti</t>
        </is>
      </c>
    </row>
    <row r="40">
      <c r="A40" s="107" t="n">
        <v>46729</v>
      </c>
      <c r="B40" s="108" t="inlineStr">
        <is>
          <t>Immacolata Concezione</t>
        </is>
      </c>
    </row>
    <row r="41">
      <c r="A41" s="107" t="n">
        <v>46745</v>
      </c>
      <c r="B41" s="108" t="inlineStr">
        <is>
          <t>Vigilia di Natale</t>
        </is>
      </c>
    </row>
    <row r="42">
      <c r="A42" s="107" t="n">
        <v>46746</v>
      </c>
      <c r="B42" s="108" t="inlineStr">
        <is>
          <t>Natale</t>
        </is>
      </c>
    </row>
    <row r="43">
      <c r="A43" s="107" t="n">
        <v>46747</v>
      </c>
      <c r="B43" s="108" t="inlineStr">
        <is>
          <t>Santo Stefano</t>
        </is>
      </c>
    </row>
    <row r="44">
      <c r="A44" s="107" t="n">
        <v>46752</v>
      </c>
      <c r="B44" s="108" t="inlineStr">
        <is>
          <t>San Silvestro</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2026-07-30T14:48:28Z</dcterms:modified>
  <cp:revision>0</cp:revision>
</cp:coreProperties>
</file>