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Leggimi" sheetId="1" state="visible" r:id="rId1"/>
    <sheet name="1. Impostazioni" sheetId="2" state="visible" r:id="rId2"/>
    <sheet name="2. Dipendenti" sheetId="3" state="visible" r:id="rId3"/>
    <sheet name="3. Registro ferie" sheetId="4" state="visible" r:id="rId4"/>
    <sheet name="4. Riepilogo" sheetId="5" state="visible" r:id="rId5"/>
    <sheet name="5. Calendario annuale" sheetId="6" state="visible" r:id="rId6"/>
    <sheet name="Festività" sheetId="7" state="visible" r:id="rId7"/>
  </sheets>
  <definedNames>
    <definedName name="Festivita">'Festività'!$A$5:$A$30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dd\ mmm\ yyyy"/>
    <numFmt numFmtId="165" formatCode="0.0;\-0.0;\-"/>
    <numFmt numFmtId="166" formatCode="0;0;;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1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164" fontId="16" fillId="3" borderId="2" applyAlignment="1" pivotButton="0" quotePrefix="0" xfId="0">
      <alignment horizontal="center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B2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2" ht="31.5" customHeight="1" s="55">
      <c r="B2" s="56" t="inlineStr">
        <is>
          <t>Book Time Off · Registro ferie e permessi</t>
        </is>
      </c>
    </row>
    <row r="3" ht="15" customHeight="1" s="55">
      <c r="B3" s="57" t="inlineStr">
        <is>
          <t>Modello gratuito • Gestione ferie per l'Italia • Compatibile con Excel e Fogli Google</t>
        </is>
      </c>
    </row>
    <row r="5" ht="15" customHeight="1" s="55">
      <c r="B5" s="58" t="inlineStr">
        <is>
          <t>COS'È QUESTO MODELLO</t>
        </is>
      </c>
    </row>
    <row r="6" ht="45" customHeight="1" s="55">
      <c r="B6" s="59" t="inlineStr">
        <is>
          <t>Un foglio semplice e basato su formule per gestire le ferie nelle piccole aziende italiane. Calcola i giorni lavorativi di assenza (esclusi weekend e festività), tiene il conto di ferie spettanti, godute e residue di ogni dipendente e ti mostra tutto l'anno in un colpo d'occhio.</t>
        </is>
      </c>
    </row>
    <row r="8" ht="15" customHeight="1" s="55">
      <c r="B8" s="58" t="inlineStr">
        <is>
          <t>COME USARLO · NELL'ORDINE</t>
        </is>
      </c>
    </row>
    <row r="9" ht="15" customHeight="1" s="55">
      <c r="B9" s="60" t="inlineStr">
        <is>
          <t>1. Impostazioni</t>
        </is>
      </c>
    </row>
    <row r="10" ht="36" customHeight="1" s="55">
      <c r="B10" s="61" t="inlineStr">
        <is>
          <t>Inserisci il nome dell'azienda, la data di inizio dell'anno di riferimento e le ferie annue predefinite. Le celle gialle sono input: modificale. Le celle bianche sono formule: non toccarle.</t>
        </is>
      </c>
    </row>
    <row r="12" ht="15" customHeight="1" s="55">
      <c r="B12" s="60" t="inlineStr">
        <is>
          <t>2. Dipendenti</t>
        </is>
      </c>
    </row>
    <row r="13" ht="36" customHeight="1" s="55">
      <c r="B13" s="61" t="inlineStr">
        <is>
          <t>Aggiungi ogni persona: nome, data di assunzione, giorni lavorativi a settimana, ferie annue (giorni) e l'eventuale residuo dell'anno scorso. La colonna "Spettanti quest'anno" si riproporziona da sola per chi entra o esce durante l'anno.</t>
        </is>
      </c>
    </row>
    <row r="15" ht="15" customHeight="1" s="55">
      <c r="B15" s="60" t="inlineStr">
        <is>
          <t>3. Registro ferie</t>
        </is>
      </c>
    </row>
    <row r="16" ht="36" customHeight="1" s="55">
      <c r="B16" s="61" t="inlineStr">
        <is>
          <t>Registra ogni assenza: scegli il dipendente, il tipo di assenza e le date di inizio e fine. La colonna "Giorni" calcola da sola i giorni lavorativi lun-ven escluse le festività.</t>
        </is>
      </c>
    </row>
    <row r="18" ht="15" customHeight="1" s="55">
      <c r="B18" s="60" t="inlineStr">
        <is>
          <t>4. Riepilogo</t>
        </is>
      </c>
    </row>
    <row r="19" ht="36" customHeight="1" s="55">
      <c r="B19" s="61" t="inlineStr">
        <is>
          <t>Riepilogo per dipendente: spettanti, godute (approvate), prenotate (in attesa), residue. Le celle diventano rosse se il residuo scende sotto zero.</t>
        </is>
      </c>
    </row>
    <row r="21" ht="15" customHeight="1" s="55">
      <c r="B21" s="60" t="inlineStr">
        <is>
          <t>5. Calendario annuale</t>
        </is>
      </c>
    </row>
    <row r="22" ht="36" customHeight="1" s="55">
      <c r="B22" s="61" t="inlineStr">
        <is>
          <t>Tutto l'anno su una schermata. Righe = dipendenti, colonne = settimane dell'anno. La cella diventa blu quando in quella settimana ci sono ferie registrate, con il numero di giorni.</t>
        </is>
      </c>
    </row>
    <row r="24" ht="15" customHeight="1" s="55">
      <c r="B24" s="60" t="inlineStr">
        <is>
          <t>Festività</t>
        </is>
      </c>
    </row>
    <row r="25" ht="36" customHeight="1" s="55">
      <c r="B25" s="61" t="inlineStr">
        <is>
          <t>Dati di riferimento. Le 12 festività nazionali italiane per il 2026 e il 2027 sono precaricate ed escluse dal conteggio dei giorni; aggiungi il santo patrono della tua città nelle due righe gialle.</t>
        </is>
      </c>
    </row>
    <row r="27" ht="15" customHeight="1" s="55">
      <c r="B27" s="58" t="inlineStr">
        <is>
          <t>USARE IL FILE IN FOGLI GOOGLE</t>
        </is>
      </c>
    </row>
    <row r="28" ht="36" customHeight="1" s="55">
      <c r="B28" s="61" t="inlineStr">
        <is>
          <t>1. Salva questo file sul computer.  2. Vai su drive.google.com e caricalo.  3. Clic destro sul file caricato &gt; Apri con &gt; Fogli Google.  Fogli Google lo convertirà. Tutte le formule e i menu a tendina funzionano anche lì.</t>
        </is>
      </c>
    </row>
    <row r="30" ht="15" customHeight="1" s="55">
      <c r="B30" s="58" t="inlineStr">
        <is>
          <t>NOTE IMPORTANTI</t>
        </is>
      </c>
    </row>
    <row r="31" ht="21.75" customHeight="1" s="55">
      <c r="B31" s="61" t="inlineStr">
        <is>
          <t>• Non eliminare né inserire colonne: le formule puntano a colonne precise.</t>
        </is>
      </c>
    </row>
    <row r="32" ht="21.75" customHeight="1" s="55">
      <c r="B32" s="61" t="inlineStr">
        <is>
          <t>• Aggiungi nuovi dipendenti copiando una riga esistente (conserva le formule).</t>
        </is>
      </c>
    </row>
    <row r="33" ht="21.75" customHeight="1" s="55">
      <c r="B33" s="61" t="inlineStr">
        <is>
          <t>• Registra le nuove assenze nella prima riga vuota del Registro ferie.</t>
        </is>
      </c>
    </row>
    <row r="34" ht="21.75" customHeight="1" s="55">
      <c r="B34" s="61" t="inlineStr">
        <is>
          <t>• A fine anno: fai una copia del file, rinominala con il nuovo anno, aggiorna le date sul foglio Impostazioni e svuota il Registro ferie.</t>
        </is>
      </c>
    </row>
    <row r="35" ht="21.75" customHeight="1" s="55">
      <c r="B35" s="61" t="inlineStr">
        <is>
          <t>• Questo modello serve solo alla registrazione. Non sostituisce la consulenza HR né quella legale. Il minimo di legge in Italia sono 4 settimane di ferie all'anno (art. 10, D.Lgs. 66/2003), pari a 20 giorni su una settimana di 5 giorni; il CCNL quasi sempre dà di più, oltre a permessi e ROL separati.</t>
        </is>
      </c>
    </row>
    <row r="37" ht="15" customHeight="1" s="55">
      <c r="B37" s="62" t="inlineStr">
        <is>
          <t>Vuoi approvazioni, accesso da mobile, notifiche automatiche e uno storico affidabile?</t>
        </is>
      </c>
    </row>
    <row r="38" ht="15" customHeight="1" s="55">
      <c r="B38" s="60" t="inlineStr">
        <is>
          <t>Prova Book Time Off · gestione ferie per le aziende italiane a 1 € per utente al mese.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B2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2" ht="27.75" customHeight="1" s="55">
      <c r="B2" s="63" t="inlineStr">
        <is>
          <t>Impostazioni</t>
        </is>
      </c>
    </row>
    <row r="3" ht="15" customHeight="1" s="55">
      <c r="B3" s="64" t="inlineStr">
        <is>
          <t>Celle gialle = input (modificale). Celle blu = calcolate.</t>
        </is>
      </c>
    </row>
    <row r="5" ht="21.75" customHeight="1" s="55">
      <c r="B5" s="65" t="inlineStr">
        <is>
          <t>Azienda</t>
        </is>
      </c>
      <c r="C5" s="66" t="n"/>
    </row>
    <row r="6" ht="27.75" customHeight="1" s="55">
      <c r="B6" s="67" t="inlineStr">
        <is>
          <t>Nome dell'azienda</t>
        </is>
      </c>
      <c r="C6" s="68" t="inlineStr">
        <is>
          <t>Acme S.r.l.</t>
        </is>
      </c>
      <c r="D6" s="69" t="inlineStr">
        <is>
          <t>Sostituisci con il nome della tua azienda.</t>
        </is>
      </c>
    </row>
    <row r="8" ht="21.75" customHeight="1" s="55">
      <c r="B8" s="65" t="inlineStr">
        <is>
          <t>Anno di riferimento</t>
        </is>
      </c>
      <c r="C8" s="66" t="n"/>
    </row>
    <row r="9" ht="27.75" customHeight="1" s="55">
      <c r="B9" s="67" t="inlineStr">
        <is>
          <t>Inizio dell'anno di riferimento</t>
        </is>
      </c>
      <c r="C9" s="70" t="n">
        <v>46023</v>
      </c>
      <c r="D9" s="69" t="inlineStr">
        <is>
          <t>In Italia ferie e permessi si contano sull'anno civile: lascia il 1° gennaio.</t>
        </is>
      </c>
    </row>
    <row r="10" ht="27.75" customHeight="1" s="55">
      <c r="B10" s="67" t="inlineStr">
        <is>
          <t>Fine dell'anno di riferimento</t>
        </is>
      </c>
      <c r="C10" s="71">
        <f>EDATE(C9,12)-1</f>
        <v/>
      </c>
      <c r="D10" s="69" t="inlineStr">
        <is>
          <t>Calcolata in automatico: 12 mesi dopo l'inizio, meno un giorno.</t>
        </is>
      </c>
    </row>
    <row r="12" ht="21.75" customHeight="1" s="55">
      <c r="B12" s="65" t="inlineStr">
        <is>
          <t>Festività</t>
        </is>
      </c>
      <c r="C12" s="66" t="n"/>
    </row>
    <row r="13" ht="27.75" customHeight="1" s="55">
      <c r="B13" s="67" t="inlineStr">
        <is>
          <t>Elenco delle festività</t>
        </is>
      </c>
      <c r="C13" s="68" t="inlineStr">
        <is>
          <t>Italia (elenco nazionale + santo patrono)</t>
        </is>
      </c>
      <c r="D13" s="69" t="inlineStr">
        <is>
          <t>Le 12 festività nazionali 2026-27 sono precaricate sul foglio Festività; aggiungi il santo patrono della tua città nelle righe gialle.</t>
        </is>
      </c>
    </row>
    <row r="15" ht="21.75" customHeight="1" s="55">
      <c r="B15" s="65" t="inlineStr">
        <is>
          <t>Ferie predefinite</t>
        </is>
      </c>
      <c r="C15" s="66" t="n"/>
    </row>
    <row r="16" ht="27.75" customHeight="1" s="55">
      <c r="B16" s="67" t="inlineStr">
        <is>
          <t>Ferie annue predefinite (giorni)</t>
        </is>
      </c>
      <c r="C16" s="68" t="n">
        <v>20</v>
      </c>
      <c r="D16" s="69" t="inlineStr">
        <is>
          <t>Giorni all'anno per un dipendente a tempo pieno (5 giorni a settimana), escluse le festività. Il minimo di legge sono 4 settimane = 20 giorni; controlla il tuo CCNL, quasi sempre dà di più (oltre a permessi e ROL).</t>
        </is>
      </c>
    </row>
    <row r="17" ht="27.75" customHeight="1" s="55">
      <c r="B17" s="67" t="inlineStr">
        <is>
          <t>Settimana lavorativa standard (giorni)</t>
        </is>
      </c>
      <c r="C17" s="68" t="n">
        <v>5</v>
      </c>
      <c r="D17" s="69" t="inlineStr">
        <is>
          <t>Usata per i calcoli pro-rata. Quasi sempre 5.</t>
        </is>
      </c>
    </row>
    <row r="18" ht="27.75" customHeight="1" s="55">
      <c r="B18" s="67" t="inlineStr">
        <is>
          <t>Le festività contano come giorni di ferie?</t>
        </is>
      </c>
      <c r="C18" s="68" t="inlineStr">
        <is>
          <t>No</t>
        </is>
      </c>
      <c r="D18" s="69" t="inlineStr">
        <is>
          <t>Con "No" le festività vengono escluse in automatico dal conteggio (il caso normale: le festività non si scalano dalle ferie). Con "Sì" si lavora anche nei giorni festivi.</t>
        </is>
      </c>
    </row>
    <row r="20" ht="36" customHeight="1" s="55">
      <c r="B20" s="72" t="inlineStr">
        <is>
          <t>Suggerimento:</t>
        </is>
      </c>
      <c r="C20" s="73" t="inlineStr">
        <is>
          <t>Il foglio Festività alimenta in automatico tutti i conteggi dei giorni.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"Sì,No"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Dipendenti</t>
        </is>
      </c>
    </row>
    <row r="2" ht="15" customHeight="1" s="55">
      <c r="A2" s="64" t="inlineStr">
        <is>
          <t>Una riga per dipendente. Le celle gialle sono input. Quelle blu si calcolano da sole. Non cancellare le formule.</t>
        </is>
      </c>
    </row>
    <row r="4" ht="36" customHeight="1" s="55">
      <c r="A4" s="74" t="inlineStr">
        <is>
          <t>Nome</t>
        </is>
      </c>
      <c r="B4" s="74" t="inlineStr">
        <is>
          <t>Data di assunzione</t>
        </is>
      </c>
      <c r="C4" s="74" t="inlineStr">
        <is>
          <t>Data di uscita</t>
        </is>
      </c>
      <c r="D4" s="74" t="inlineStr">
        <is>
          <t>Giorni lavorativi/settimana</t>
        </is>
      </c>
      <c r="E4" s="74" t="inlineStr">
        <is>
          <t>Ferie annue (giorni)</t>
        </is>
      </c>
      <c r="F4" s="74" t="inlineStr">
        <is>
          <t>Residuo anno scorso</t>
        </is>
      </c>
      <c r="G4" s="74" t="inlineStr">
        <is>
          <t>Spettanti quest'anno</t>
        </is>
      </c>
      <c r="H4" s="74" t="inlineStr">
        <is>
          <t>Godute</t>
        </is>
      </c>
      <c r="I4" s="74" t="inlineStr">
        <is>
          <t>Prenotate</t>
        </is>
      </c>
      <c r="J4" s="74" t="inlineStr">
        <is>
          <t>Residue</t>
        </is>
      </c>
    </row>
    <row r="5" ht="21.75" customHeight="1" s="55">
      <c r="A5" s="75" t="inlineStr">
        <is>
          <t>Giulia Ricci</t>
        </is>
      </c>
      <c r="B5" s="76" t="n">
        <v>44634</v>
      </c>
      <c r="C5" s="77" t="n"/>
      <c r="D5" s="78" t="n">
        <v>5</v>
      </c>
      <c r="E5" s="78" t="n">
        <v>25</v>
      </c>
      <c r="F5" s="78" t="n">
        <v>2</v>
      </c>
      <c r="G5" s="79">
        <f>IF($A5="","",ROUND($E5*MAX(0,MIN('1. Impostazioni'!$C$10,IF($C5="",'1. Impostazioni'!$C$10,$C5))-MAX('1. Impostazioni'!$C$9,$B5)+1)/('1. Impostazioni'!$C$10-'1. Impostazioni'!$C$9+1),1)+IF(AND($A5&lt;&gt;"",$B5&lt;='1. Impostazioni'!$C$9),$F5,0))</f>
        <v/>
      </c>
      <c r="H5" s="79">
        <f>IF($A5="","",SUMIFS('3. Registro ferie'!$E:$E,'3. Registro ferie'!$A:$A,$A5,'3. Registro ferie'!$B:$B,"Ferie",'3. Registro ferie'!$F:$F,"Approvato",'3. Registro ferie'!$C:$C,"&gt;="&amp;'1. Impostazioni'!$C$9,'3. Registro ferie'!$C:$C,"&lt;="&amp;'1. Impostazioni'!$C$10))</f>
        <v/>
      </c>
      <c r="I5" s="79">
        <f>IF($A5="","",SUMIFS('3. Registro ferie'!$E:$E,'3. Registro ferie'!$A:$A,$A5,'3. Registro ferie'!$B:$B,"Ferie",'3. Registro ferie'!$F:$F,"In attesa",'3. Registro ferie'!$C:$C,"&gt;="&amp;'1. Impostazioni'!$C$9,'3. Registro ferie'!$C:$C,"&lt;="&amp;'1. Impostazioni'!$C$10))</f>
        <v/>
      </c>
      <c r="J5" s="79">
        <f>IF($A5="","",$G5-$H5-$I5)</f>
        <v/>
      </c>
    </row>
    <row r="6" ht="21.75" customHeight="1" s="55">
      <c r="A6" s="75" t="inlineStr">
        <is>
          <t>Marco Colombo</t>
        </is>
      </c>
      <c r="B6" s="76" t="n">
        <v>45444</v>
      </c>
      <c r="C6" s="77" t="n"/>
      <c r="D6" s="78" t="n">
        <v>5</v>
      </c>
      <c r="E6" s="78" t="n">
        <v>20</v>
      </c>
      <c r="F6" s="78" t="n">
        <v>0</v>
      </c>
      <c r="G6" s="79">
        <f>IF($A6="","",ROUND($E6*MAX(0,MIN('1. Impostazioni'!$C$10,IF($C6="",'1. Impostazioni'!$C$10,$C6))-MAX('1. Impostazioni'!$C$9,$B6)+1)/('1. Impostazioni'!$C$10-'1. Impostazioni'!$C$9+1),1)+IF(AND($A6&lt;&gt;"",$B6&lt;='1. Impostazioni'!$C$9),$F6,0))</f>
        <v/>
      </c>
      <c r="H6" s="79">
        <f>IF($A6="","",SUMIFS('3. Registro ferie'!$E:$E,'3. Registro ferie'!$A:$A,$A6,'3. Registro ferie'!$B:$B,"Ferie",'3. Registro ferie'!$F:$F,"Approvato",'3. Registro ferie'!$C:$C,"&gt;="&amp;'1. Impostazioni'!$C$9,'3. Registro ferie'!$C:$C,"&lt;="&amp;'1. Impostazioni'!$C$10))</f>
        <v/>
      </c>
      <c r="I6" s="79">
        <f>IF($A6="","",SUMIFS('3. Registro ferie'!$E:$E,'3. Registro ferie'!$A:$A,$A6,'3. Registro ferie'!$B:$B,"Ferie",'3. Registro ferie'!$F:$F,"In attesa",'3. Registro ferie'!$C:$C,"&gt;="&amp;'1. Impostazioni'!$C$9,'3. Registro ferie'!$C:$C,"&lt;="&amp;'1. Impostazioni'!$C$10))</f>
        <v/>
      </c>
      <c r="J6" s="79">
        <f>IF($A6="","",$G6-$H6-$I6)</f>
        <v/>
      </c>
    </row>
    <row r="7" ht="21.75" customHeight="1" s="55">
      <c r="A7" s="75" t="inlineStr">
        <is>
          <t>Elena Greco</t>
        </is>
      </c>
      <c r="B7" s="76" t="n">
        <v>46068</v>
      </c>
      <c r="C7" s="77" t="n"/>
      <c r="D7" s="78" t="n">
        <v>5</v>
      </c>
      <c r="E7" s="78" t="n">
        <v>20</v>
      </c>
      <c r="F7" s="78" t="n">
        <v>0</v>
      </c>
      <c r="G7" s="79">
        <f>IF($A7="","",ROUND($E7*MAX(0,MIN('1. Impostazioni'!$C$10,IF($C7="",'1. Impostazioni'!$C$10,$C7))-MAX('1. Impostazioni'!$C$9,$B7)+1)/('1. Impostazioni'!$C$10-'1. Impostazioni'!$C$9+1),1)+IF(AND($A7&lt;&gt;"",$B7&lt;='1. Impostazioni'!$C$9),$F7,0))</f>
        <v/>
      </c>
      <c r="H7" s="79">
        <f>IF($A7="","",SUMIFS('3. Registro ferie'!$E:$E,'3. Registro ferie'!$A:$A,$A7,'3. Registro ferie'!$B:$B,"Ferie",'3. Registro ferie'!$F:$F,"Approvato",'3. Registro ferie'!$C:$C,"&gt;="&amp;'1. Impostazioni'!$C$9,'3. Registro ferie'!$C:$C,"&lt;="&amp;'1. Impostazioni'!$C$10))</f>
        <v/>
      </c>
      <c r="I7" s="79">
        <f>IF($A7="","",SUMIFS('3. Registro ferie'!$E:$E,'3. Registro ferie'!$A:$A,$A7,'3. Registro ferie'!$B:$B,"Ferie",'3. Registro ferie'!$F:$F,"In attesa",'3. Registro ferie'!$C:$C,"&gt;="&amp;'1. Impostazioni'!$C$9,'3. Registro ferie'!$C:$C,"&lt;="&amp;'1. Impostazioni'!$C$10))</f>
        <v/>
      </c>
      <c r="J7" s="79">
        <f>IF($A7="","",$G7-$H7-$I7)</f>
        <v/>
      </c>
    </row>
    <row r="8" ht="21.75" customHeight="1" s="55">
      <c r="A8" s="75" t="inlineStr">
        <is>
          <t>Luca Moretti</t>
        </is>
      </c>
      <c r="B8" s="76" t="n">
        <v>44417</v>
      </c>
      <c r="C8" s="77" t="n"/>
      <c r="D8" s="78" t="n">
        <v>3</v>
      </c>
      <c r="E8" s="78" t="n">
        <v>12</v>
      </c>
      <c r="F8" s="78" t="n">
        <v>1</v>
      </c>
      <c r="G8" s="79">
        <f>IF($A8="","",ROUND($E8*MAX(0,MIN('1. Impostazioni'!$C$10,IF($C8="",'1. Impostazioni'!$C$10,$C8))-MAX('1. Impostazioni'!$C$9,$B8)+1)/('1. Impostazioni'!$C$10-'1. Impostazioni'!$C$9+1),1)+IF(AND($A8&lt;&gt;"",$B8&lt;='1. Impostazioni'!$C$9),$F8,0))</f>
        <v/>
      </c>
      <c r="H8" s="79">
        <f>IF($A8="","",SUMIFS('3. Registro ferie'!$E:$E,'3. Registro ferie'!$A:$A,$A8,'3. Registro ferie'!$B:$B,"Ferie",'3. Registro ferie'!$F:$F,"Approvato",'3. Registro ferie'!$C:$C,"&gt;="&amp;'1. Impostazioni'!$C$9,'3. Registro ferie'!$C:$C,"&lt;="&amp;'1. Impostazioni'!$C$10))</f>
        <v/>
      </c>
      <c r="I8" s="79">
        <f>IF($A8="","",SUMIFS('3. Registro ferie'!$E:$E,'3. Registro ferie'!$A:$A,$A8,'3. Registro ferie'!$B:$B,"Ferie",'3. Registro ferie'!$F:$F,"In attesa",'3. Registro ferie'!$C:$C,"&gt;="&amp;'1. Impostazioni'!$C$9,'3. Registro ferie'!$C:$C,"&lt;="&amp;'1. Impostazioni'!$C$10))</f>
        <v/>
      </c>
      <c r="J8" s="79">
        <f>IF($A8="","",$G8-$H8-$I8)</f>
        <v/>
      </c>
    </row>
    <row r="9" ht="21.75" customHeight="1" s="55">
      <c r="A9" s="75" t="inlineStr">
        <is>
          <t>Emma Ferrari</t>
        </is>
      </c>
      <c r="B9" s="76" t="n">
        <v>43836</v>
      </c>
      <c r="C9" s="76" t="n">
        <v>46295</v>
      </c>
      <c r="D9" s="78" t="n">
        <v>5</v>
      </c>
      <c r="E9" s="78" t="n">
        <v>25</v>
      </c>
      <c r="F9" s="78" t="n">
        <v>0</v>
      </c>
      <c r="G9" s="79">
        <f>IF($A9="","",ROUND($E9*MAX(0,MIN('1. Impostazioni'!$C$10,IF($C9="",'1. Impostazioni'!$C$10,$C9))-MAX('1. Impostazioni'!$C$9,$B9)+1)/('1. Impostazioni'!$C$10-'1. Impostazioni'!$C$9+1),1)+IF(AND($A9&lt;&gt;"",$B9&lt;='1. Impostazioni'!$C$9),$F9,0))</f>
        <v/>
      </c>
      <c r="H9" s="79">
        <f>IF($A9="","",SUMIFS('3. Registro ferie'!$E:$E,'3. Registro ferie'!$A:$A,$A9,'3. Registro ferie'!$B:$B,"Ferie",'3. Registro ferie'!$F:$F,"Approvato",'3. Registro ferie'!$C:$C,"&gt;="&amp;'1. Impostazioni'!$C$9,'3. Registro ferie'!$C:$C,"&lt;="&amp;'1. Impostazioni'!$C$10))</f>
        <v/>
      </c>
      <c r="I9" s="79">
        <f>IF($A9="","",SUMIFS('3. Registro ferie'!$E:$E,'3. Registro ferie'!$A:$A,$A9,'3. Registro ferie'!$B:$B,"Ferie",'3. Registro ferie'!$F:$F,"In attesa",'3. Registro ferie'!$C:$C,"&gt;="&amp;'1. Impostazioni'!$C$9,'3. Registro ferie'!$C:$C,"&lt;="&amp;'1. Impostazioni'!$C$10))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Impostazioni'!$C$10,IF($C10="",'1. Impostazioni'!$C$10,$C10))-MAX('1. Impostazioni'!$C$9,$B10)+1)/('1. Impostazioni'!$C$10-'1. Impostazioni'!$C$9+1),1)+IF(AND($A10&lt;&gt;"",$B10&lt;='1. Impostazioni'!$C$9),$F10,0))</f>
        <v/>
      </c>
      <c r="H10" s="79">
        <f>IF($A10="","",SUMIFS('3. Registro ferie'!$E:$E,'3. Registro ferie'!$A:$A,$A10,'3. Registro ferie'!$B:$B,"Ferie",'3. Registro ferie'!$F:$F,"Approvato",'3. Registro ferie'!$C:$C,"&gt;="&amp;'1. Impostazioni'!$C$9,'3. Registro ferie'!$C:$C,"&lt;="&amp;'1. Impostazioni'!$C$10))</f>
        <v/>
      </c>
      <c r="I10" s="79">
        <f>IF($A10="","",SUMIFS('3. Registro ferie'!$E:$E,'3. Registro ferie'!$A:$A,$A10,'3. Registro ferie'!$B:$B,"Ferie",'3. Registro ferie'!$F:$F,"In attesa",'3. Registro ferie'!$C:$C,"&gt;="&amp;'1. Impostazioni'!$C$9,'3. Registro ferie'!$C:$C,"&lt;="&amp;'1. Impostazioni'!$C$10))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Impostazioni'!$C$10,IF($C11="",'1. Impostazioni'!$C$10,$C11))-MAX('1. Impostazioni'!$C$9,$B11)+1)/('1. Impostazioni'!$C$10-'1. Impostazioni'!$C$9+1),1)+IF(AND($A11&lt;&gt;"",$B11&lt;='1. Impostazioni'!$C$9),$F11,0))</f>
        <v/>
      </c>
      <c r="H11" s="79">
        <f>IF($A11="","",SUMIFS('3. Registro ferie'!$E:$E,'3. Registro ferie'!$A:$A,$A11,'3. Registro ferie'!$B:$B,"Ferie",'3. Registro ferie'!$F:$F,"Approvato",'3. Registro ferie'!$C:$C,"&gt;="&amp;'1. Impostazioni'!$C$9,'3. Registro ferie'!$C:$C,"&lt;="&amp;'1. Impostazioni'!$C$10))</f>
        <v/>
      </c>
      <c r="I11" s="79">
        <f>IF($A11="","",SUMIFS('3. Registro ferie'!$E:$E,'3. Registro ferie'!$A:$A,$A11,'3. Registro ferie'!$B:$B,"Ferie",'3. Registro ferie'!$F:$F,"In attesa",'3. Registro ferie'!$C:$C,"&gt;="&amp;'1. Impostazioni'!$C$9,'3. Registro ferie'!$C:$C,"&lt;="&amp;'1. Impostazioni'!$C$10))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Impostazioni'!$C$10,IF($C12="",'1. Impostazioni'!$C$10,$C12))-MAX('1. Impostazioni'!$C$9,$B12)+1)/('1. Impostazioni'!$C$10-'1. Impostazioni'!$C$9+1),1)+IF(AND($A12&lt;&gt;"",$B12&lt;='1. Impostazioni'!$C$9),$F12,0))</f>
        <v/>
      </c>
      <c r="H12" s="79">
        <f>IF($A12="","",SUMIFS('3. Registro ferie'!$E:$E,'3. Registro ferie'!$A:$A,$A12,'3. Registro ferie'!$B:$B,"Ferie",'3. Registro ferie'!$F:$F,"Approvato",'3. Registro ferie'!$C:$C,"&gt;="&amp;'1. Impostazioni'!$C$9,'3. Registro ferie'!$C:$C,"&lt;="&amp;'1. Impostazioni'!$C$10))</f>
        <v/>
      </c>
      <c r="I12" s="79">
        <f>IF($A12="","",SUMIFS('3. Registro ferie'!$E:$E,'3. Registro ferie'!$A:$A,$A12,'3. Registro ferie'!$B:$B,"Ferie",'3. Registro ferie'!$F:$F,"In attesa",'3. Registro ferie'!$C:$C,"&gt;="&amp;'1. Impostazioni'!$C$9,'3. Registro ferie'!$C:$C,"&lt;="&amp;'1. Impostazioni'!$C$10))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Impostazioni'!$C$10,IF($C13="",'1. Impostazioni'!$C$10,$C13))-MAX('1. Impostazioni'!$C$9,$B13)+1)/('1. Impostazioni'!$C$10-'1. Impostazioni'!$C$9+1),1)+IF(AND($A13&lt;&gt;"",$B13&lt;='1. Impostazioni'!$C$9),$F13,0))</f>
        <v/>
      </c>
      <c r="H13" s="79">
        <f>IF($A13="","",SUMIFS('3. Registro ferie'!$E:$E,'3. Registro ferie'!$A:$A,$A13,'3. Registro ferie'!$B:$B,"Ferie",'3. Registro ferie'!$F:$F,"Approvato",'3. Registro ferie'!$C:$C,"&gt;="&amp;'1. Impostazioni'!$C$9,'3. Registro ferie'!$C:$C,"&lt;="&amp;'1. Impostazioni'!$C$10))</f>
        <v/>
      </c>
      <c r="I13" s="79">
        <f>IF($A13="","",SUMIFS('3. Registro ferie'!$E:$E,'3. Registro ferie'!$A:$A,$A13,'3. Registro ferie'!$B:$B,"Ferie",'3. Registro ferie'!$F:$F,"In attesa",'3. Registro ferie'!$C:$C,"&gt;="&amp;'1. Impostazioni'!$C$9,'3. Registro ferie'!$C:$C,"&lt;="&amp;'1. Impostazioni'!$C$10))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Impostazioni'!$C$10,IF($C14="",'1. Impostazioni'!$C$10,$C14))-MAX('1. Impostazioni'!$C$9,$B14)+1)/('1. Impostazioni'!$C$10-'1. Impostazioni'!$C$9+1),1)+IF(AND($A14&lt;&gt;"",$B14&lt;='1. Impostazioni'!$C$9),$F14,0))</f>
        <v/>
      </c>
      <c r="H14" s="79">
        <f>IF($A14="","",SUMIFS('3. Registro ferie'!$E:$E,'3. Registro ferie'!$A:$A,$A14,'3. Registro ferie'!$B:$B,"Ferie",'3. Registro ferie'!$F:$F,"Approvato",'3. Registro ferie'!$C:$C,"&gt;="&amp;'1. Impostazioni'!$C$9,'3. Registro ferie'!$C:$C,"&lt;="&amp;'1. Impostazioni'!$C$10))</f>
        <v/>
      </c>
      <c r="I14" s="79">
        <f>IF($A14="","",SUMIFS('3. Registro ferie'!$E:$E,'3. Registro ferie'!$A:$A,$A14,'3. Registro ferie'!$B:$B,"Ferie",'3. Registro ferie'!$F:$F,"In attesa",'3. Registro ferie'!$C:$C,"&gt;="&amp;'1. Impostazioni'!$C$9,'3. Registro ferie'!$C:$C,"&lt;="&amp;'1. Impostazioni'!$C$10))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Impostazioni'!$C$10,IF($C15="",'1. Impostazioni'!$C$10,$C15))-MAX('1. Impostazioni'!$C$9,$B15)+1)/('1. Impostazioni'!$C$10-'1. Impostazioni'!$C$9+1),1)+IF(AND($A15&lt;&gt;"",$B15&lt;='1. Impostazioni'!$C$9),$F15,0))</f>
        <v/>
      </c>
      <c r="H15" s="79">
        <f>IF($A15="","",SUMIFS('3. Registro ferie'!$E:$E,'3. Registro ferie'!$A:$A,$A15,'3. Registro ferie'!$B:$B,"Ferie",'3. Registro ferie'!$F:$F,"Approvato",'3. Registro ferie'!$C:$C,"&gt;="&amp;'1. Impostazioni'!$C$9,'3. Registro ferie'!$C:$C,"&lt;="&amp;'1. Impostazioni'!$C$10))</f>
        <v/>
      </c>
      <c r="I15" s="79">
        <f>IF($A15="","",SUMIFS('3. Registro ferie'!$E:$E,'3. Registro ferie'!$A:$A,$A15,'3. Registro ferie'!$B:$B,"Ferie",'3. Registro ferie'!$F:$F,"In attesa",'3. Registro ferie'!$C:$C,"&gt;="&amp;'1. Impostazioni'!$C$9,'3. Registro ferie'!$C:$C,"&lt;="&amp;'1. Impostazioni'!$C$10))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Impostazioni'!$C$10,IF($C16="",'1. Impostazioni'!$C$10,$C16))-MAX('1. Impostazioni'!$C$9,$B16)+1)/('1. Impostazioni'!$C$10-'1. Impostazioni'!$C$9+1),1)+IF(AND($A16&lt;&gt;"",$B16&lt;='1. Impostazioni'!$C$9),$F16,0))</f>
        <v/>
      </c>
      <c r="H16" s="79">
        <f>IF($A16="","",SUMIFS('3. Registro ferie'!$E:$E,'3. Registro ferie'!$A:$A,$A16,'3. Registro ferie'!$B:$B,"Ferie",'3. Registro ferie'!$F:$F,"Approvato",'3. Registro ferie'!$C:$C,"&gt;="&amp;'1. Impostazioni'!$C$9,'3. Registro ferie'!$C:$C,"&lt;="&amp;'1. Impostazioni'!$C$10))</f>
        <v/>
      </c>
      <c r="I16" s="79">
        <f>IF($A16="","",SUMIFS('3. Registro ferie'!$E:$E,'3. Registro ferie'!$A:$A,$A16,'3. Registro ferie'!$B:$B,"Ferie",'3. Registro ferie'!$F:$F,"In attesa",'3. Registro ferie'!$C:$C,"&gt;="&amp;'1. Impostazioni'!$C$9,'3. Registro ferie'!$C:$C,"&lt;="&amp;'1. Impostazioni'!$C$10))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Impostazioni'!$C$10,IF($C17="",'1. Impostazioni'!$C$10,$C17))-MAX('1. Impostazioni'!$C$9,$B17)+1)/('1. Impostazioni'!$C$10-'1. Impostazioni'!$C$9+1),1)+IF(AND($A17&lt;&gt;"",$B17&lt;='1. Impostazioni'!$C$9),$F17,0))</f>
        <v/>
      </c>
      <c r="H17" s="79">
        <f>IF($A17="","",SUMIFS('3. Registro ferie'!$E:$E,'3. Registro ferie'!$A:$A,$A17,'3. Registro ferie'!$B:$B,"Ferie",'3. Registro ferie'!$F:$F,"Approvato",'3. Registro ferie'!$C:$C,"&gt;="&amp;'1. Impostazioni'!$C$9,'3. Registro ferie'!$C:$C,"&lt;="&amp;'1. Impostazioni'!$C$10))</f>
        <v/>
      </c>
      <c r="I17" s="79">
        <f>IF($A17="","",SUMIFS('3. Registro ferie'!$E:$E,'3. Registro ferie'!$A:$A,$A17,'3. Registro ferie'!$B:$B,"Ferie",'3. Registro ferie'!$F:$F,"In attesa",'3. Registro ferie'!$C:$C,"&gt;="&amp;'1. Impostazioni'!$C$9,'3. Registro ferie'!$C:$C,"&lt;="&amp;'1. Impostazioni'!$C$10))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Impostazioni'!$C$10,IF($C18="",'1. Impostazioni'!$C$10,$C18))-MAX('1. Impostazioni'!$C$9,$B18)+1)/('1. Impostazioni'!$C$10-'1. Impostazioni'!$C$9+1),1)+IF(AND($A18&lt;&gt;"",$B18&lt;='1. Impostazioni'!$C$9),$F18,0))</f>
        <v/>
      </c>
      <c r="H18" s="79">
        <f>IF($A18="","",SUMIFS('3. Registro ferie'!$E:$E,'3. Registro ferie'!$A:$A,$A18,'3. Registro ferie'!$B:$B,"Ferie",'3. Registro ferie'!$F:$F,"Approvato",'3. Registro ferie'!$C:$C,"&gt;="&amp;'1. Impostazioni'!$C$9,'3. Registro ferie'!$C:$C,"&lt;="&amp;'1. Impostazioni'!$C$10))</f>
        <v/>
      </c>
      <c r="I18" s="79">
        <f>IF($A18="","",SUMIFS('3. Registro ferie'!$E:$E,'3. Registro ferie'!$A:$A,$A18,'3. Registro ferie'!$B:$B,"Ferie",'3. Registro ferie'!$F:$F,"In attesa",'3. Registro ferie'!$C:$C,"&gt;="&amp;'1. Impostazioni'!$C$9,'3. Registro ferie'!$C:$C,"&lt;="&amp;'1. Impostazioni'!$C$10))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Impostazioni'!$C$10,IF($C19="",'1. Impostazioni'!$C$10,$C19))-MAX('1. Impostazioni'!$C$9,$B19)+1)/('1. Impostazioni'!$C$10-'1. Impostazioni'!$C$9+1),1)+IF(AND($A19&lt;&gt;"",$B19&lt;='1. Impostazioni'!$C$9),$F19,0))</f>
        <v/>
      </c>
      <c r="H19" s="79">
        <f>IF($A19="","",SUMIFS('3. Registro ferie'!$E:$E,'3. Registro ferie'!$A:$A,$A19,'3. Registro ferie'!$B:$B,"Ferie",'3. Registro ferie'!$F:$F,"Approvato",'3. Registro ferie'!$C:$C,"&gt;="&amp;'1. Impostazioni'!$C$9,'3. Registro ferie'!$C:$C,"&lt;="&amp;'1. Impostazioni'!$C$10))</f>
        <v/>
      </c>
      <c r="I19" s="79">
        <f>IF($A19="","",SUMIFS('3. Registro ferie'!$E:$E,'3. Registro ferie'!$A:$A,$A19,'3. Registro ferie'!$B:$B,"Ferie",'3. Registro ferie'!$F:$F,"In attesa",'3. Registro ferie'!$C:$C,"&gt;="&amp;'1. Impostazioni'!$C$9,'3. Registro ferie'!$C:$C,"&lt;="&amp;'1. Impostazioni'!$C$10))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Impostazioni'!$C$10,IF($C20="",'1. Impostazioni'!$C$10,$C20))-MAX('1. Impostazioni'!$C$9,$B20)+1)/('1. Impostazioni'!$C$10-'1. Impostazioni'!$C$9+1),1)+IF(AND($A20&lt;&gt;"",$B20&lt;='1. Impostazioni'!$C$9),$F20,0))</f>
        <v/>
      </c>
      <c r="H20" s="79">
        <f>IF($A20="","",SUMIFS('3. Registro ferie'!$E:$E,'3. Registro ferie'!$A:$A,$A20,'3. Registro ferie'!$B:$B,"Ferie",'3. Registro ferie'!$F:$F,"Approvato",'3. Registro ferie'!$C:$C,"&gt;="&amp;'1. Impostazioni'!$C$9,'3. Registro ferie'!$C:$C,"&lt;="&amp;'1. Impostazioni'!$C$10))</f>
        <v/>
      </c>
      <c r="I20" s="79">
        <f>IF($A20="","",SUMIFS('3. Registro ferie'!$E:$E,'3. Registro ferie'!$A:$A,$A20,'3. Registro ferie'!$B:$B,"Ferie",'3. Registro ferie'!$F:$F,"In attesa",'3. Registro ferie'!$C:$C,"&gt;="&amp;'1. Impostazioni'!$C$9,'3. Registro ferie'!$C:$C,"&lt;="&amp;'1. Impostazioni'!$C$10))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Impostazioni'!$C$10,IF($C21="",'1. Impostazioni'!$C$10,$C21))-MAX('1. Impostazioni'!$C$9,$B21)+1)/('1. Impostazioni'!$C$10-'1. Impostazioni'!$C$9+1),1)+IF(AND($A21&lt;&gt;"",$B21&lt;='1. Impostazioni'!$C$9),$F21,0))</f>
        <v/>
      </c>
      <c r="H21" s="79">
        <f>IF($A21="","",SUMIFS('3. Registro ferie'!$E:$E,'3. Registro ferie'!$A:$A,$A21,'3. Registro ferie'!$B:$B,"Ferie",'3. Registro ferie'!$F:$F,"Approvato",'3. Registro ferie'!$C:$C,"&gt;="&amp;'1. Impostazioni'!$C$9,'3. Registro ferie'!$C:$C,"&lt;="&amp;'1. Impostazioni'!$C$10))</f>
        <v/>
      </c>
      <c r="I21" s="79">
        <f>IF($A21="","",SUMIFS('3. Registro ferie'!$E:$E,'3. Registro ferie'!$A:$A,$A21,'3. Registro ferie'!$B:$B,"Ferie",'3. Registro ferie'!$F:$F,"In attesa",'3. Registro ferie'!$C:$C,"&gt;="&amp;'1. Impostazioni'!$C$9,'3. Registro ferie'!$C:$C,"&lt;="&amp;'1. Impostazioni'!$C$10))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Impostazioni'!$C$10,IF($C22="",'1. Impostazioni'!$C$10,$C22))-MAX('1. Impostazioni'!$C$9,$B22)+1)/('1. Impostazioni'!$C$10-'1. Impostazioni'!$C$9+1),1)+IF(AND($A22&lt;&gt;"",$B22&lt;='1. Impostazioni'!$C$9),$F22,0))</f>
        <v/>
      </c>
      <c r="H22" s="79">
        <f>IF($A22="","",SUMIFS('3. Registro ferie'!$E:$E,'3. Registro ferie'!$A:$A,$A22,'3. Registro ferie'!$B:$B,"Ferie",'3. Registro ferie'!$F:$F,"Approvato",'3. Registro ferie'!$C:$C,"&gt;="&amp;'1. Impostazioni'!$C$9,'3. Registro ferie'!$C:$C,"&lt;="&amp;'1. Impostazioni'!$C$10))</f>
        <v/>
      </c>
      <c r="I22" s="79">
        <f>IF($A22="","",SUMIFS('3. Registro ferie'!$E:$E,'3. Registro ferie'!$A:$A,$A22,'3. Registro ferie'!$B:$B,"Ferie",'3. Registro ferie'!$F:$F,"In attesa",'3. Registro ferie'!$C:$C,"&gt;="&amp;'1. Impostazioni'!$C$9,'3. Registro ferie'!$C:$C,"&lt;="&amp;'1. Impostazioni'!$C$10))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Impostazioni'!$C$10,IF($C23="",'1. Impostazioni'!$C$10,$C23))-MAX('1. Impostazioni'!$C$9,$B23)+1)/('1. Impostazioni'!$C$10-'1. Impostazioni'!$C$9+1),1)+IF(AND($A23&lt;&gt;"",$B23&lt;='1. Impostazioni'!$C$9),$F23,0))</f>
        <v/>
      </c>
      <c r="H23" s="79">
        <f>IF($A23="","",SUMIFS('3. Registro ferie'!$E:$E,'3. Registro ferie'!$A:$A,$A23,'3. Registro ferie'!$B:$B,"Ferie",'3. Registro ferie'!$F:$F,"Approvato",'3. Registro ferie'!$C:$C,"&gt;="&amp;'1. Impostazioni'!$C$9,'3. Registro ferie'!$C:$C,"&lt;="&amp;'1. Impostazioni'!$C$10))</f>
        <v/>
      </c>
      <c r="I23" s="79">
        <f>IF($A23="","",SUMIFS('3. Registro ferie'!$E:$E,'3. Registro ferie'!$A:$A,$A23,'3. Registro ferie'!$B:$B,"Ferie",'3. Registro ferie'!$F:$F,"In attesa",'3. Registro ferie'!$C:$C,"&gt;="&amp;'1. Impostazioni'!$C$9,'3. Registro ferie'!$C:$C,"&lt;="&amp;'1. Impostazioni'!$C$10))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Impostazioni'!$C$10,IF($C24="",'1. Impostazioni'!$C$10,$C24))-MAX('1. Impostazioni'!$C$9,$B24)+1)/('1. Impostazioni'!$C$10-'1. Impostazioni'!$C$9+1),1)+IF(AND($A24&lt;&gt;"",$B24&lt;='1. Impostazioni'!$C$9),$F24,0))</f>
        <v/>
      </c>
      <c r="H24" s="79">
        <f>IF($A24="","",SUMIFS('3. Registro ferie'!$E:$E,'3. Registro ferie'!$A:$A,$A24,'3. Registro ferie'!$B:$B,"Ferie",'3. Registro ferie'!$F:$F,"Approvato",'3. Registro ferie'!$C:$C,"&gt;="&amp;'1. Impostazioni'!$C$9,'3. Registro ferie'!$C:$C,"&lt;="&amp;'1. Impostazioni'!$C$10))</f>
        <v/>
      </c>
      <c r="I24" s="79">
        <f>IF($A24="","",SUMIFS('3. Registro ferie'!$E:$E,'3. Registro ferie'!$A:$A,$A24,'3. Registro ferie'!$B:$B,"Ferie",'3. Registro ferie'!$F:$F,"In attesa",'3. Registro ferie'!$C:$C,"&gt;="&amp;'1. Impostazioni'!$C$9,'3. Registro ferie'!$C:$C,"&lt;="&amp;'1. Impostazioni'!$C$10))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Impostazioni'!$C$10,IF($C25="",'1. Impostazioni'!$C$10,$C25))-MAX('1. Impostazioni'!$C$9,$B25)+1)/('1. Impostazioni'!$C$10-'1. Impostazioni'!$C$9+1),1)+IF(AND($A25&lt;&gt;"",$B25&lt;='1. Impostazioni'!$C$9),$F25,0))</f>
        <v/>
      </c>
      <c r="H25" s="79">
        <f>IF($A25="","",SUMIFS('3. Registro ferie'!$E:$E,'3. Registro ferie'!$A:$A,$A25,'3. Registro ferie'!$B:$B,"Ferie",'3. Registro ferie'!$F:$F,"Approvato",'3. Registro ferie'!$C:$C,"&gt;="&amp;'1. Impostazioni'!$C$9,'3. Registro ferie'!$C:$C,"&lt;="&amp;'1. Impostazioni'!$C$10))</f>
        <v/>
      </c>
      <c r="I25" s="79">
        <f>IF($A25="","",SUMIFS('3. Registro ferie'!$E:$E,'3. Registro ferie'!$A:$A,$A25,'3. Registro ferie'!$B:$B,"Ferie",'3. Registro ferie'!$F:$F,"In attesa",'3. Registro ferie'!$C:$C,"&gt;="&amp;'1. Impostazioni'!$C$9,'3. Registro ferie'!$C:$C,"&lt;="&amp;'1. Impostazioni'!$C$10))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Impostazioni'!$C$10,IF($C26="",'1. Impostazioni'!$C$10,$C26))-MAX('1. Impostazioni'!$C$9,$B26)+1)/('1. Impostazioni'!$C$10-'1. Impostazioni'!$C$9+1),1)+IF(AND($A26&lt;&gt;"",$B26&lt;='1. Impostazioni'!$C$9),$F26,0))</f>
        <v/>
      </c>
      <c r="H26" s="79">
        <f>IF($A26="","",SUMIFS('3. Registro ferie'!$E:$E,'3. Registro ferie'!$A:$A,$A26,'3. Registro ferie'!$B:$B,"Ferie",'3. Registro ferie'!$F:$F,"Approvato",'3. Registro ferie'!$C:$C,"&gt;="&amp;'1. Impostazioni'!$C$9,'3. Registro ferie'!$C:$C,"&lt;="&amp;'1. Impostazioni'!$C$10))</f>
        <v/>
      </c>
      <c r="I26" s="79">
        <f>IF($A26="","",SUMIFS('3. Registro ferie'!$E:$E,'3. Registro ferie'!$A:$A,$A26,'3. Registro ferie'!$B:$B,"Ferie",'3. Registro ferie'!$F:$F,"In attesa",'3. Registro ferie'!$C:$C,"&gt;="&amp;'1. Impostazioni'!$C$9,'3. Registro ferie'!$C:$C,"&lt;="&amp;'1. Impostazioni'!$C$10))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Impostazioni'!$C$10,IF($C27="",'1. Impostazioni'!$C$10,$C27))-MAX('1. Impostazioni'!$C$9,$B27)+1)/('1. Impostazioni'!$C$10-'1. Impostazioni'!$C$9+1),1)+IF(AND($A27&lt;&gt;"",$B27&lt;='1. Impostazioni'!$C$9),$F27,0))</f>
        <v/>
      </c>
      <c r="H27" s="79">
        <f>IF($A27="","",SUMIFS('3. Registro ferie'!$E:$E,'3. Registro ferie'!$A:$A,$A27,'3. Registro ferie'!$B:$B,"Ferie",'3. Registro ferie'!$F:$F,"Approvato",'3. Registro ferie'!$C:$C,"&gt;="&amp;'1. Impostazioni'!$C$9,'3. Registro ferie'!$C:$C,"&lt;="&amp;'1. Impostazioni'!$C$10))</f>
        <v/>
      </c>
      <c r="I27" s="79">
        <f>IF($A27="","",SUMIFS('3. Registro ferie'!$E:$E,'3. Registro ferie'!$A:$A,$A27,'3. Registro ferie'!$B:$B,"Ferie",'3. Registro ferie'!$F:$F,"In attesa",'3. Registro ferie'!$C:$C,"&gt;="&amp;'1. Impostazioni'!$C$9,'3. Registro ferie'!$C:$C,"&lt;="&amp;'1. Impostazioni'!$C$10))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Impostazioni'!$C$10,IF($C28="",'1. Impostazioni'!$C$10,$C28))-MAX('1. Impostazioni'!$C$9,$B28)+1)/('1. Impostazioni'!$C$10-'1. Impostazioni'!$C$9+1),1)+IF(AND($A28&lt;&gt;"",$B28&lt;='1. Impostazioni'!$C$9),$F28,0))</f>
        <v/>
      </c>
      <c r="H28" s="79">
        <f>IF($A28="","",SUMIFS('3. Registro ferie'!$E:$E,'3. Registro ferie'!$A:$A,$A28,'3. Registro ferie'!$B:$B,"Ferie",'3. Registro ferie'!$F:$F,"Approvato",'3. Registro ferie'!$C:$C,"&gt;="&amp;'1. Impostazioni'!$C$9,'3. Registro ferie'!$C:$C,"&lt;="&amp;'1. Impostazioni'!$C$10))</f>
        <v/>
      </c>
      <c r="I28" s="79">
        <f>IF($A28="","",SUMIFS('3. Registro ferie'!$E:$E,'3. Registro ferie'!$A:$A,$A28,'3. Registro ferie'!$B:$B,"Ferie",'3. Registro ferie'!$F:$F,"In attesa",'3. Registro ferie'!$C:$C,"&gt;="&amp;'1. Impostazioni'!$C$9,'3. Registro ferie'!$C:$C,"&lt;="&amp;'1. Impostazioni'!$C$10))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Impostazioni'!$C$10,IF($C29="",'1. Impostazioni'!$C$10,$C29))-MAX('1. Impostazioni'!$C$9,$B29)+1)/('1. Impostazioni'!$C$10-'1. Impostazioni'!$C$9+1),1)+IF(AND($A29&lt;&gt;"",$B29&lt;='1. Impostazioni'!$C$9),$F29,0))</f>
        <v/>
      </c>
      <c r="H29" s="79">
        <f>IF($A29="","",SUMIFS('3. Registro ferie'!$E:$E,'3. Registro ferie'!$A:$A,$A29,'3. Registro ferie'!$B:$B,"Ferie",'3. Registro ferie'!$F:$F,"Approvato",'3. Registro ferie'!$C:$C,"&gt;="&amp;'1. Impostazioni'!$C$9,'3. Registro ferie'!$C:$C,"&lt;="&amp;'1. Impostazioni'!$C$10))</f>
        <v/>
      </c>
      <c r="I29" s="79">
        <f>IF($A29="","",SUMIFS('3. Registro ferie'!$E:$E,'3. Registro ferie'!$A:$A,$A29,'3. Registro ferie'!$B:$B,"Ferie",'3. Registro ferie'!$F:$F,"In attesa",'3. Registro ferie'!$C:$C,"&gt;="&amp;'1. Impostazioni'!$C$9,'3. Registro ferie'!$C:$C,"&lt;="&amp;'1. Impostazioni'!$C$10))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Impostazioni'!$C$10,IF($C30="",'1. Impostazioni'!$C$10,$C30))-MAX('1. Impostazioni'!$C$9,$B30)+1)/('1. Impostazioni'!$C$10-'1. Impostazioni'!$C$9+1),1)+IF(AND($A30&lt;&gt;"",$B30&lt;='1. Impostazioni'!$C$9),$F30,0))</f>
        <v/>
      </c>
      <c r="H30" s="79">
        <f>IF($A30="","",SUMIFS('3. Registro ferie'!$E:$E,'3. Registro ferie'!$A:$A,$A30,'3. Registro ferie'!$B:$B,"Ferie",'3. Registro ferie'!$F:$F,"Approvato",'3. Registro ferie'!$C:$C,"&gt;="&amp;'1. Impostazioni'!$C$9,'3. Registro ferie'!$C:$C,"&lt;="&amp;'1. Impostazioni'!$C$10))</f>
        <v/>
      </c>
      <c r="I30" s="79">
        <f>IF($A30="","",SUMIFS('3. Registro ferie'!$E:$E,'3. Registro ferie'!$A:$A,$A30,'3. Registro ferie'!$B:$B,"Ferie",'3. Registro ferie'!$F:$F,"In attesa",'3. Registro ferie'!$C:$C,"&gt;="&amp;'1. Impostazioni'!$C$9,'3. Registro ferie'!$C:$C,"&lt;="&amp;'1. Impostazioni'!$C$10))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Impostazioni'!$C$10,IF($C31="",'1. Impostazioni'!$C$10,$C31))-MAX('1. Impostazioni'!$C$9,$B31)+1)/('1. Impostazioni'!$C$10-'1. Impostazioni'!$C$9+1),1)+IF(AND($A31&lt;&gt;"",$B31&lt;='1. Impostazioni'!$C$9),$F31,0))</f>
        <v/>
      </c>
      <c r="H31" s="79">
        <f>IF($A31="","",SUMIFS('3. Registro ferie'!$E:$E,'3. Registro ferie'!$A:$A,$A31,'3. Registro ferie'!$B:$B,"Ferie",'3. Registro ferie'!$F:$F,"Approvato",'3. Registro ferie'!$C:$C,"&gt;="&amp;'1. Impostazioni'!$C$9,'3. Registro ferie'!$C:$C,"&lt;="&amp;'1. Impostazioni'!$C$10))</f>
        <v/>
      </c>
      <c r="I31" s="79">
        <f>IF($A31="","",SUMIFS('3. Registro ferie'!$E:$E,'3. Registro ferie'!$A:$A,$A31,'3. Registro ferie'!$B:$B,"Ferie",'3. Registro ferie'!$F:$F,"In attesa",'3. Registro ferie'!$C:$C,"&gt;="&amp;'1. Impostazioni'!$C$9,'3. Registro ferie'!$C:$C,"&lt;="&amp;'1. Impostazioni'!$C$10))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Impostazioni'!$C$10,IF($C32="",'1. Impostazioni'!$C$10,$C32))-MAX('1. Impostazioni'!$C$9,$B32)+1)/('1. Impostazioni'!$C$10-'1. Impostazioni'!$C$9+1),1)+IF(AND($A32&lt;&gt;"",$B32&lt;='1. Impostazioni'!$C$9),$F32,0))</f>
        <v/>
      </c>
      <c r="H32" s="79">
        <f>IF($A32="","",SUMIFS('3. Registro ferie'!$E:$E,'3. Registro ferie'!$A:$A,$A32,'3. Registro ferie'!$B:$B,"Ferie",'3. Registro ferie'!$F:$F,"Approvato",'3. Registro ferie'!$C:$C,"&gt;="&amp;'1. Impostazioni'!$C$9,'3. Registro ferie'!$C:$C,"&lt;="&amp;'1. Impostazioni'!$C$10))</f>
        <v/>
      </c>
      <c r="I32" s="79">
        <f>IF($A32="","",SUMIFS('3. Registro ferie'!$E:$E,'3. Registro ferie'!$A:$A,$A32,'3. Registro ferie'!$B:$B,"Ferie",'3. Registro ferie'!$F:$F,"In attesa",'3. Registro ferie'!$C:$C,"&gt;="&amp;'1. Impostazioni'!$C$9,'3. Registro ferie'!$C:$C,"&lt;="&amp;'1. Impostazioni'!$C$10))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Impostazioni'!$C$10,IF($C33="",'1. Impostazioni'!$C$10,$C33))-MAX('1. Impostazioni'!$C$9,$B33)+1)/('1. Impostazioni'!$C$10-'1. Impostazioni'!$C$9+1),1)+IF(AND($A33&lt;&gt;"",$B33&lt;='1. Impostazioni'!$C$9),$F33,0))</f>
        <v/>
      </c>
      <c r="H33" s="79">
        <f>IF($A33="","",SUMIFS('3. Registro ferie'!$E:$E,'3. Registro ferie'!$A:$A,$A33,'3. Registro ferie'!$B:$B,"Ferie",'3. Registro ferie'!$F:$F,"Approvato",'3. Registro ferie'!$C:$C,"&gt;="&amp;'1. Impostazioni'!$C$9,'3. Registro ferie'!$C:$C,"&lt;="&amp;'1. Impostazioni'!$C$10))</f>
        <v/>
      </c>
      <c r="I33" s="79">
        <f>IF($A33="","",SUMIFS('3. Registro ferie'!$E:$E,'3. Registro ferie'!$A:$A,$A33,'3. Registro ferie'!$B:$B,"Ferie",'3. Registro ferie'!$F:$F,"In attesa",'3. Registro ferie'!$C:$C,"&gt;="&amp;'1. Impostazioni'!$C$9,'3. Registro ferie'!$C:$C,"&lt;="&amp;'1. Impostazioni'!$C$10))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Impostazioni'!$C$10,IF($C34="",'1. Impostazioni'!$C$10,$C34))-MAX('1. Impostazioni'!$C$9,$B34)+1)/('1. Impostazioni'!$C$10-'1. Impostazioni'!$C$9+1),1)+IF(AND($A34&lt;&gt;"",$B34&lt;='1. Impostazioni'!$C$9),$F34,0))</f>
        <v/>
      </c>
      <c r="H34" s="79">
        <f>IF($A34="","",SUMIFS('3. Registro ferie'!$E:$E,'3. Registro ferie'!$A:$A,$A34,'3. Registro ferie'!$B:$B,"Ferie",'3. Registro ferie'!$F:$F,"Approvato",'3. Registro ferie'!$C:$C,"&gt;="&amp;'1. Impostazioni'!$C$9,'3. Registro ferie'!$C:$C,"&lt;="&amp;'1. Impostazioni'!$C$10))</f>
        <v/>
      </c>
      <c r="I34" s="79">
        <f>IF($A34="","",SUMIFS('3. Registro ferie'!$E:$E,'3. Registro ferie'!$A:$A,$A34,'3. Registro ferie'!$B:$B,"Ferie",'3. Registro ferie'!$F:$F,"In attesa",'3. Registro ferie'!$C:$C,"&gt;="&amp;'1. Impostazioni'!$C$9,'3. Registro ferie'!$C:$C,"&lt;="&amp;'1. Impostazioni'!$C$10))</f>
        <v/>
      </c>
      <c r="J34" s="79">
        <f>IF($A34="","",$G34-$H34-$I34)</f>
        <v/>
      </c>
    </row>
    <row r="36" ht="15" customHeight="1" s="55">
      <c r="A36" s="80" t="inlineStr">
        <is>
          <t>Totale complessivo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Registro ferie</t>
        </is>
      </c>
    </row>
    <row r="2" ht="15" customHeight="1" s="55">
      <c r="A2" s="64" t="inlineStr">
        <is>
          <t>Una riga per ogni assenza. La colonna "Giorni" calcola da sola i giorni lavorativi lun-ven escluse le festività.</t>
        </is>
      </c>
    </row>
    <row r="4" ht="27.75" customHeight="1" s="55">
      <c r="A4" s="74" t="inlineStr">
        <is>
          <t>Dipendente</t>
        </is>
      </c>
      <c r="B4" s="74" t="inlineStr">
        <is>
          <t>Tipo</t>
        </is>
      </c>
      <c r="C4" s="74" t="inlineStr">
        <is>
          <t>Inizio</t>
        </is>
      </c>
      <c r="D4" s="74" t="inlineStr">
        <is>
          <t>Fine</t>
        </is>
      </c>
      <c r="E4" s="74" t="inlineStr">
        <is>
          <t>Giorni</t>
        </is>
      </c>
      <c r="F4" s="74" t="inlineStr">
        <is>
          <t>Stato</t>
        </is>
      </c>
      <c r="G4" s="74" t="inlineStr">
        <is>
          <t>Note</t>
        </is>
      </c>
    </row>
    <row r="5" ht="19.5" customHeight="1" s="55">
      <c r="A5" s="75" t="inlineStr">
        <is>
          <t>Giulia Ricci</t>
        </is>
      </c>
      <c r="B5" s="77" t="inlineStr">
        <is>
          <t>Ferie</t>
        </is>
      </c>
      <c r="C5" s="76" t="n">
        <v>46118</v>
      </c>
      <c r="D5" s="76" t="n">
        <v>46122</v>
      </c>
      <c r="E5" s="79">
        <f>IF(OR($A5="",$C5="",$D5=""),"",IF('1. Impostazioni'!$C$18="Sì",NETWORKDAYS($C5,$D5),NETWORKDAYS($C5,$D5,Festivita)))</f>
        <v/>
      </c>
      <c r="F5" s="77" t="inlineStr">
        <is>
          <t>Approvato</t>
        </is>
      </c>
      <c r="G5" s="75" t="inlineStr">
        <is>
          <t>Ponte di Pasqua</t>
        </is>
      </c>
    </row>
    <row r="6" ht="19.5" customHeight="1" s="55">
      <c r="A6" s="75" t="inlineStr">
        <is>
          <t>Giulia Ricci</t>
        </is>
      </c>
      <c r="B6" s="77" t="inlineStr">
        <is>
          <t>Ferie</t>
        </is>
      </c>
      <c r="C6" s="76" t="n">
        <v>46216</v>
      </c>
      <c r="D6" s="76" t="n">
        <v>46227</v>
      </c>
      <c r="E6" s="79">
        <f>IF(OR($A6="",$C6="",$D6=""),"",IF('1. Impostazioni'!$C$18="Sì",NETWORKDAYS($C6,$D6),NETWORKDAYS($C6,$D6,Festivita)))</f>
        <v/>
      </c>
      <c r="F6" s="77" t="inlineStr">
        <is>
          <t>Approvato</t>
        </is>
      </c>
      <c r="G6" s="75" t="inlineStr">
        <is>
          <t>Ferie estive, 2 settimane</t>
        </is>
      </c>
    </row>
    <row r="7" ht="19.5" customHeight="1" s="55">
      <c r="A7" s="75" t="inlineStr">
        <is>
          <t>Marco Colombo</t>
        </is>
      </c>
      <c r="B7" s="77" t="inlineStr">
        <is>
          <t>Ferie</t>
        </is>
      </c>
      <c r="C7" s="76" t="n">
        <v>46245</v>
      </c>
      <c r="D7" s="76" t="n">
        <v>46248</v>
      </c>
      <c r="E7" s="79">
        <f>IF(OR($A7="",$C7="",$D7=""),"",IF('1. Impostazioni'!$C$18="Sì",NETWORKDAYS($C7,$D7),NETWORKDAYS($C7,$D7,Festivita)))</f>
        <v/>
      </c>
      <c r="F7" s="77" t="inlineStr">
        <is>
          <t>Approvato</t>
        </is>
      </c>
      <c r="G7" s="75" t="inlineStr">
        <is>
          <t>Settimana di Ferragosto</t>
        </is>
      </c>
    </row>
    <row r="8" ht="19.5" customHeight="1" s="55">
      <c r="A8" s="75" t="inlineStr">
        <is>
          <t>Marco Colombo</t>
        </is>
      </c>
      <c r="B8" s="77" t="inlineStr">
        <is>
          <t>Malattia</t>
        </is>
      </c>
      <c r="C8" s="76" t="n">
        <v>46090</v>
      </c>
      <c r="D8" s="76" t="n">
        <v>46092</v>
      </c>
      <c r="E8" s="79">
        <f>IF(OR($A8="",$C8="",$D8=""),"",IF('1. Impostazioni'!$C$18="Sì",NETWORKDAYS($C8,$D8),NETWORKDAYS($C8,$D8,Festivita)))</f>
        <v/>
      </c>
      <c r="F8" s="77" t="inlineStr">
        <is>
          <t>Approvato</t>
        </is>
      </c>
      <c r="G8" s="75" t="inlineStr">
        <is>
          <t>Influenza</t>
        </is>
      </c>
    </row>
    <row r="9" ht="19.5" customHeight="1" s="55">
      <c r="A9" s="75" t="inlineStr">
        <is>
          <t>Luca Moretti</t>
        </is>
      </c>
      <c r="B9" s="77" t="inlineStr">
        <is>
          <t>Ferie</t>
        </is>
      </c>
      <c r="C9" s="76" t="n">
        <v>46188</v>
      </c>
      <c r="D9" s="76" t="n">
        <v>46192</v>
      </c>
      <c r="E9" s="79">
        <f>IF(OR($A9="",$C9="",$D9=""),"",IF('1. Impostazioni'!$C$18="Sì",NETWORKDAYS($C9,$D9),NETWORKDAYS($C9,$D9,Festivita)))</f>
        <v/>
      </c>
      <c r="F9" s="77" t="inlineStr">
        <is>
          <t>Approvato</t>
        </is>
      </c>
      <c r="G9" s="75" t="inlineStr">
        <is>
          <t>Settimana in famiglia</t>
        </is>
      </c>
    </row>
    <row r="10" ht="19.5" customHeight="1" s="55">
      <c r="A10" s="75" t="inlineStr">
        <is>
          <t>Giulia Ricci</t>
        </is>
      </c>
      <c r="B10" s="77" t="inlineStr">
        <is>
          <t>Ferie</t>
        </is>
      </c>
      <c r="C10" s="76" t="n">
        <v>46377</v>
      </c>
      <c r="D10" s="76" t="n">
        <v>46380</v>
      </c>
      <c r="E10" s="79">
        <f>IF(OR($A10="",$C10="",$D10=""),"",IF('1. Impostazioni'!$C$18="Sì",NETWORKDAYS($C10,$D10),NETWORKDAYS($C10,$D10,Festivita)))</f>
        <v/>
      </c>
      <c r="F10" s="77" t="inlineStr">
        <is>
          <t>In attesa</t>
        </is>
      </c>
      <c r="G10" s="75" t="inlineStr">
        <is>
          <t>Richiesta per Natale</t>
        </is>
      </c>
    </row>
    <row r="11" ht="19.5" customHeight="1" s="55">
      <c r="A11" s="75" t="inlineStr">
        <is>
          <t>Elena Greco</t>
        </is>
      </c>
      <c r="B11" s="77" t="inlineStr">
        <is>
          <t>Ferie</t>
        </is>
      </c>
      <c r="C11" s="76" t="n">
        <v>46251</v>
      </c>
      <c r="D11" s="76" t="n">
        <v>46255</v>
      </c>
      <c r="E11" s="79">
        <f>IF(OR($A11="",$C11="",$D11=""),"",IF('1. Impostazioni'!$C$18="Sì",NETWORKDAYS($C11,$D11),NETWORKDAYS($C11,$D11,Festivita)))</f>
        <v/>
      </c>
      <c r="F11" s="77" t="inlineStr">
        <is>
          <t>Approvato</t>
        </is>
      </c>
      <c r="G11" s="75" t="inlineStr">
        <is>
          <t>Prime ferie dopo l'assunzione</t>
        </is>
      </c>
    </row>
    <row r="12" ht="19.5" customHeight="1" s="55">
      <c r="A12" s="75" t="inlineStr">
        <is>
          <t>Emma Ferrari</t>
        </is>
      </c>
      <c r="B12" s="77" t="inlineStr">
        <is>
          <t>Ferie</t>
        </is>
      </c>
      <c r="C12" s="76" t="n">
        <v>46209</v>
      </c>
      <c r="D12" s="76" t="n">
        <v>46220</v>
      </c>
      <c r="E12" s="79">
        <f>IF(OR($A12="",$C12="",$D12=""),"",IF('1. Impostazioni'!$C$18="Sì",NETWORKDAYS($C12,$D12),NETWORKDAYS($C12,$D12,Festivita)))</f>
        <v/>
      </c>
      <c r="F12" s="77" t="inlineStr">
        <is>
          <t>Approvato</t>
        </is>
      </c>
      <c r="G12" s="75" t="inlineStr">
        <is>
          <t>Estate, le ultime con noi</t>
        </is>
      </c>
    </row>
    <row r="13" ht="19.5" customHeight="1" s="55">
      <c r="A13" s="75" t="inlineStr">
        <is>
          <t>Marco Colombo</t>
        </is>
      </c>
      <c r="B13" s="77" t="inlineStr">
        <is>
          <t>Permesso</t>
        </is>
      </c>
      <c r="C13" s="76" t="n">
        <v>46300</v>
      </c>
      <c r="D13" s="76" t="n">
        <v>46304</v>
      </c>
      <c r="E13" s="79">
        <f>IF(OR($A13="",$C13="",$D13=""),"",IF('1. Impostazioni'!$C$18="Sì",NETWORKDAYS($C13,$D13),NETWORKDAYS($C13,$D13,Festivita)))</f>
        <v/>
      </c>
      <c r="F13" s="77" t="inlineStr">
        <is>
          <t>Approvato</t>
        </is>
      </c>
      <c r="G13" s="75" t="inlineStr">
        <is>
          <t>Permesso non retribuito, una settimana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Impostazioni'!$C$18="Sì",NETWORKDAYS($C14,$D14),NETWORKDAYS($C14,$D14,Festivita)))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Impostazioni'!$C$18="Sì",NETWORKDAYS($C15,$D15),NETWORKDAYS($C15,$D15,Festivita)))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Impostazioni'!$C$18="Sì",NETWORKDAYS($C16,$D16),NETWORKDAYS($C16,$D16,Festivita)))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Impostazioni'!$C$18="Sì",NETWORKDAYS($C17,$D17),NETWORKDAYS($C17,$D17,Festivita)))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Impostazioni'!$C$18="Sì",NETWORKDAYS($C18,$D18),NETWORKDAYS($C18,$D18,Festivita)))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Impostazioni'!$C$18="Sì",NETWORKDAYS($C19,$D19),NETWORKDAYS($C19,$D19,Festivita)))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Impostazioni'!$C$18="Sì",NETWORKDAYS($C20,$D20),NETWORKDAYS($C20,$D20,Festivita)))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Impostazioni'!$C$18="Sì",NETWORKDAYS($C21,$D21),NETWORKDAYS($C21,$D21,Festivita)))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Impostazioni'!$C$18="Sì",NETWORKDAYS($C22,$D22),NETWORKDAYS($C22,$D22,Festivita)))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Impostazioni'!$C$18="Sì",NETWORKDAYS($C23,$D23),NETWORKDAYS($C23,$D23,Festivita)))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Impostazioni'!$C$18="Sì",NETWORKDAYS($C24,$D24),NETWORKDAYS($C24,$D24,Festivita)))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Impostazioni'!$C$18="Sì",NETWORKDAYS($C25,$D25),NETWORKDAYS($C25,$D25,Festivita)))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Impostazioni'!$C$18="Sì",NETWORKDAYS($C26,$D26),NETWORKDAYS($C26,$D26,Festivita)))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Impostazioni'!$C$18="Sì",NETWORKDAYS($C27,$D27),NETWORKDAYS($C27,$D27,Festivita)))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Impostazioni'!$C$18="Sì",NETWORKDAYS($C28,$D28),NETWORKDAYS($C28,$D28,Festivita)))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Impostazioni'!$C$18="Sì",NETWORKDAYS($C29,$D29),NETWORKDAYS($C29,$D29,Festivita)))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Impostazioni'!$C$18="Sì",NETWORKDAYS($C30,$D30),NETWORKDAYS($C30,$D30,Festivita)))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Impostazioni'!$C$18="Sì",NETWORKDAYS($C31,$D31),NETWORKDAYS($C31,$D31,Festivita)))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Impostazioni'!$C$18="Sì",NETWORKDAYS($C32,$D32),NETWORKDAYS($C32,$D32,Festivita)))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Impostazioni'!$C$18="Sì",NETWORKDAYS($C33,$D33),NETWORKDAYS($C33,$D33,Festivita)))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Impostazioni'!$C$18="Sì",NETWORKDAYS($C34,$D34),NETWORKDAYS($C34,$D34,Festivita)))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Impostazioni'!$C$18="Sì",NETWORKDAYS($C35,$D35),NETWORKDAYS($C35,$D35,Festivita)))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Impostazioni'!$C$18="Sì",NETWORKDAYS($C36,$D36),NETWORKDAYS($C36,$D36,Festivita)))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Impostazioni'!$C$18="Sì",NETWORKDAYS($C37,$D37),NETWORKDAYS($C37,$D37,Festivita)))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Impostazioni'!$C$18="Sì",NETWORKDAYS($C38,$D38),NETWORKDAYS($C38,$D38,Festivita)))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Impostazioni'!$C$18="Sì",NETWORKDAYS($C39,$D39),NETWORKDAYS($C39,$D39,Festivita)))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Impostazioni'!$C$18="Sì",NETWORKDAYS($C40,$D40),NETWORKDAYS($C40,$D40,Festivita)))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Impostazioni'!$C$18="Sì",NETWORKDAYS($C41,$D41),NETWORKDAYS($C41,$D41,Festivita)))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Impostazioni'!$C$18="Sì",NETWORKDAYS($C42,$D42),NETWORKDAYS($C42,$D42,Festivita)))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Impostazioni'!$C$18="Sì",NETWORKDAYS($C43,$D43),NETWORKDAYS($C43,$D43,Festivita)))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Impostazioni'!$C$18="Sì",NETWORKDAYS($C44,$D44),NETWORKDAYS($C44,$D44,Festivita)))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Impostazioni'!$C$18="Sì",NETWORKDAYS($C45,$D45),NETWORKDAYS($C45,$D45,Festivita)))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Impostazioni'!$C$18="Sì",NETWORKDAYS($C46,$D46),NETWORKDAYS($C46,$D46,Festivita)))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Impostazioni'!$C$18="Sì",NETWORKDAYS($C47,$D47),NETWORKDAYS($C47,$D47,Festivita)))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Impostazioni'!$C$18="Sì",NETWORKDAYS($C48,$D48),NETWORKDAYS($C48,$D48,Festivita)))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Impostazioni'!$C$18="Sì",NETWORKDAYS($C49,$D49),NETWORKDAYS($C49,$D49,Festivita)))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Impostazioni'!$C$18="Sì",NETWORKDAYS($C50,$D50),NETWORKDAYS($C50,$D50,Festivita)))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Impostazioni'!$C$18="Sì",NETWORKDAYS($C51,$D51),NETWORKDAYS($C51,$D51,Festivita)))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Impostazioni'!$C$18="Sì",NETWORKDAYS($C52,$D52),NETWORKDAYS($C52,$D52,Festivita)))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Impostazioni'!$C$18="Sì",NETWORKDAYS($C53,$D53),NETWORKDAYS($C53,$D53,Festivita)))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Impostazioni'!$C$18="Sì",NETWORKDAYS($C54,$D54),NETWORKDAYS($C54,$D54,Festivita)))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Impostazioni'!$C$18="Sì",NETWORKDAYS($C55,$D55),NETWORKDAYS($C55,$D55,Festivita)))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Impostazioni'!$C$18="Sì",NETWORKDAYS($C56,$D56),NETWORKDAYS($C56,$D56,Festivita)))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Impostazioni'!$C$18="Sì",NETWORKDAYS($C57,$D57),NETWORKDAYS($C57,$D57,Festivita)))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Impostazioni'!$C$18="Sì",NETWORKDAYS($C58,$D58),NETWORKDAYS($C58,$D58,Festivita)))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Impostazioni'!$C$18="Sì",NETWORKDAYS($C59,$D59),NETWORKDAYS($C59,$D59,Festivita)))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Impostazioni'!$C$18="Sì",NETWORKDAYS($C60,$D60),NETWORKDAYS($C60,$D60,Festivita)))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Impostazioni'!$C$18="Sì",NETWORKDAYS($C61,$D61),NETWORKDAYS($C61,$D61,Festivita)))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Impostazioni'!$C$18="Sì",NETWORKDAYS($C62,$D62),NETWORKDAYS($C62,$D62,Festivita)))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Impostazioni'!$C$18="Sì",NETWORKDAYS($C63,$D63),NETWORKDAYS($C63,$D63,Festivita)))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Impostazioni'!$C$18="Sì",NETWORKDAYS($C64,$D64),NETWORKDAYS($C64,$D64,Festivita)))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Impostazioni'!$C$18="Sì",NETWORKDAYS($C65,$D65),NETWORKDAYS($C65,$D65,Festivita)))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Impostazioni'!$C$18="Sì",NETWORKDAYS($C66,$D66),NETWORKDAYS($C66,$D66,Festivita)))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Impostazioni'!$C$18="Sì",NETWORKDAYS($C67,$D67),NETWORKDAYS($C67,$D67,Festivita)))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Impostazioni'!$C$18="Sì",NETWORKDAYS($C68,$D68),NETWORKDAYS($C68,$D68,Festivita)))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Impostazioni'!$C$18="Sì",NETWORKDAYS($C69,$D69),NETWORKDAYS($C69,$D69,Festivita)))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Impostazioni'!$C$18="Sì",NETWORKDAYS($C70,$D70),NETWORKDAYS($C70,$D70,Festivita)))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Impostazioni'!$C$18="Sì",NETWORKDAYS($C71,$D71),NETWORKDAYS($C71,$D71,Festivita)))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Impostazioni'!$C$18="Sì",NETWORKDAYS($C72,$D72),NETWORKDAYS($C72,$D72,Festivita)))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Impostazioni'!$C$18="Sì",NETWORKDAYS($C73,$D73),NETWORKDAYS($C73,$D73,Festivita)))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Impostazioni'!$C$18="Sì",NETWORKDAYS($C74,$D74),NETWORKDAYS($C74,$D74,Festivita)))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Impostazioni'!$C$18="Sì",NETWORKDAYS($C75,$D75),NETWORKDAYS($C75,$D75,Festivita)))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Impostazioni'!$C$18="Sì",NETWORKDAYS($C76,$D76),NETWORKDAYS($C76,$D76,Festivita)))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Impostazioni'!$C$18="Sì",NETWORKDAYS($C77,$D77),NETWORKDAYS($C77,$D77,Festivita)))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Impostazioni'!$C$18="Sì",NETWORKDAYS($C78,$D78),NETWORKDAYS($C78,$D78,Festivita)))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Impostazioni'!$C$18="Sì",NETWORKDAYS($C79,$D79),NETWORKDAYS($C79,$D79,Festivita)))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Impostazioni'!$C$18="Sì",NETWORKDAYS($C80,$D80),NETWORKDAYS($C80,$D80,Festivita)))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Impostazioni'!$C$18="Sì",NETWORKDAYS($C81,$D81),NETWORKDAYS($C81,$D81,Festivita)))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Impostazioni'!$C$18="Sì",NETWORKDAYS($C82,$D82),NETWORKDAYS($C82,$D82,Festivita)))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Impostazioni'!$C$18="Sì",NETWORKDAYS($C83,$D83),NETWORKDAYS($C83,$D83,Festivita)))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Impostazioni'!$C$18="Sì",NETWORKDAYS($C84,$D84),NETWORKDAYS($C84,$D84,Festivita)))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Impostazioni'!$C$18="Sì",NETWORKDAYS($C85,$D85),NETWORKDAYS($C85,$D85,Festivita)))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Impostazioni'!$C$18="Sì",NETWORKDAYS($C86,$D86),NETWORKDAYS($C86,$D86,Festivita)))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Impostazioni'!$C$18="Sì",NETWORKDAYS($C87,$D87),NETWORKDAYS($C87,$D87,Festivita)))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Impostazioni'!$C$18="Sì",NETWORKDAYS($C88,$D88),NETWORKDAYS($C88,$D88,Festivita)))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Impostazioni'!$C$18="Sì",NETWORKDAYS($C89,$D89),NETWORKDAYS($C89,$D89,Festivita)))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Impostazioni'!$C$18="Sì",NETWORKDAYS($C90,$D90),NETWORKDAYS($C90,$D90,Festivita)))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Impostazioni'!$C$18="Sì",NETWORKDAYS($C91,$D91),NETWORKDAYS($C91,$D91,Festivita)))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Impostazioni'!$C$18="Sì",NETWORKDAYS($C92,$D92),NETWORKDAYS($C92,$D92,Festivita)))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Impostazioni'!$C$18="Sì",NETWORKDAYS($C93,$D93),NETWORKDAYS($C93,$D93,Festivita)))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Impostazioni'!$C$18="Sì",NETWORKDAYS($C94,$D94),NETWORKDAYS($C94,$D94,Festivita)))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Impostazioni'!$C$18="Sì",NETWORKDAYS($C95,$D95),NETWORKDAYS($C95,$D95,Festivita)))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Impostazioni'!$C$18="Sì",NETWORKDAYS($C96,$D96),NETWORKDAYS($C96,$D96,Festivita)))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Impostazioni'!$C$18="Sì",NETWORKDAYS($C97,$D97),NETWORKDAYS($C97,$D97,Festivita)))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Impostazioni'!$C$18="Sì",NETWORKDAYS($C98,$D98),NETWORKDAYS($C98,$D98,Festivita)))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Impostazioni'!$C$18="Sì",NETWORKDAYS($C99,$D99),NETWORKDAYS($C99,$D99,Festivita)))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Impostazioni'!$C$18="Sì",NETWORKDAYS($C100,$D100),NETWORKDAYS($C100,$D100,Festivita)))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Impostazioni'!$C$18="Sì",NETWORKDAYS($C101,$D101),NETWORKDAYS($C101,$D101,Festivita)))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Impostazioni'!$C$18="Sì",NETWORKDAYS($C102,$D102),NETWORKDAYS($C102,$D102,Festivita)))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Impostazioni'!$C$18="Sì",NETWORKDAYS($C103,$D103),NETWORKDAYS($C103,$D103,Festivita)))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Impostazioni'!$C$18="Sì",NETWORKDAYS($C104,$D104),NETWORKDAYS($C104,$D104,Festivita)))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$B5="Ferie"</formula>
    </cfRule>
    <cfRule type="expression" rank="0" priority="3" equalAverage="0" aboveAverage="0" dxfId="2" text="" percent="0" bottom="0">
      <formula>$B5="Malattia"</formula>
    </cfRule>
    <cfRule type="expression" rank="0" priority="4" equalAverage="0" aboveAverage="0" dxfId="3" text="" percent="0" bottom="0">
      <formula>$B5="Permesso"</formula>
    </cfRule>
    <cfRule type="expression" rank="0" priority="5" equalAverage="0" aboveAverage="0" dxfId="4" text="" percent="0" bottom="0">
      <formula>$B5="Altro"</formula>
    </cfRule>
  </conditionalFormatting>
  <conditionalFormatting sqref="F5:F104">
    <cfRule type="expression" rank="0" priority="6" equalAverage="0" aboveAverage="0" dxfId="4" text="" percent="0" bottom="0">
      <formula>$F5="Approvato"</formula>
    </cfRule>
    <cfRule type="expression" rank="0" priority="7" equalAverage="0" aboveAverage="0" dxfId="3" text="" percent="0" bottom="0">
      <formula>$F5="In attesa"</formula>
    </cfRule>
    <cfRule type="expression" rank="0" priority="8" equalAverage="0" aboveAverage="0" dxfId="5" text="" percent="0" bottom="0">
      <formula>$F5="Annullato"</formula>
    </cfRule>
  </conditionalFormatting>
  <dataValidations count="3">
    <dataValidation sqref="B5:B104" showDropDown="0" showInputMessage="0" showErrorMessage="0" allowBlank="1" type="list" errorStyle="stop" operator="between">
      <formula1>"Ferie,Malattia,Permesso,Altro"</formula1>
      <formula2>0</formula2>
    </dataValidation>
    <dataValidation sqref="F5:F104" showDropDown="0" showInputMessage="0" showErrorMessage="0" allowBlank="1" type="list" errorStyle="stop" operator="between">
      <formula1>"Approvato,In attesa,Annullato"</formula1>
      <formula2>0</formula2>
    </dataValidation>
    <dataValidation sqref="A5:A104" showDropDown="0" showInputMessage="0" showErrorMessage="0" allowBlank="1" type="list" errorStyle="stop" operator="between">
      <formula1>'2. Dipendenti'!$A$5:$A$34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B2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2" ht="27.75" customHeight="1" s="55">
      <c r="B2" s="63" t="inlineStr">
        <is>
          <t>Riepilogo generale</t>
        </is>
      </c>
    </row>
    <row r="3" ht="15" customHeight="1" s="55">
      <c r="B3" s="64" t="inlineStr">
        <is>
          <t>Dati ripresi in automatico da Dipendenti e Registro ferie. La barra mostra la % di ferie godute.</t>
        </is>
      </c>
    </row>
    <row r="5" ht="19.5" customHeight="1" s="55">
      <c r="B5" s="82" t="inlineStr">
        <is>
          <t>FERIE SPETTANTI TOTALI (GIORNI)</t>
        </is>
      </c>
      <c r="C5" s="83" t="n"/>
      <c r="D5" s="84" t="inlineStr">
        <is>
          <t>GODUTE (APPROVATE)</t>
        </is>
      </c>
      <c r="E5" s="85" t="n"/>
      <c r="F5" s="86" t="inlineStr">
        <is>
          <t>PRENOTATE (IN ATTESA)</t>
        </is>
      </c>
      <c r="G5" s="87" t="n"/>
      <c r="H5" s="88" t="inlineStr">
        <is>
          <t>RESIDUE</t>
        </is>
      </c>
    </row>
    <row r="6" ht="36" customHeight="1" s="55">
      <c r="B6" s="89">
        <f>'2. Dipendenti'!G36</f>
        <v/>
      </c>
      <c r="C6" s="83" t="n"/>
      <c r="D6" s="90">
        <f>'2. Dipendenti'!H36</f>
        <v/>
      </c>
      <c r="E6" s="85" t="n"/>
      <c r="F6" s="91">
        <f>'2. Dipendenti'!I36</f>
        <v/>
      </c>
      <c r="G6" s="87" t="n"/>
      <c r="H6" s="92">
        <f>'2. Dipendenti'!J36</f>
        <v/>
      </c>
    </row>
    <row r="9" ht="21.75" customHeight="1" s="55">
      <c r="B9" s="58" t="inlineStr">
        <is>
          <t>Per dipendente</t>
        </is>
      </c>
    </row>
    <row r="10" ht="27.75" customHeight="1" s="55">
      <c r="B10" s="74" t="inlineStr">
        <is>
          <t>Nome</t>
        </is>
      </c>
      <c r="C10" s="74" t="inlineStr">
        <is>
          <t>Orario di lavoro</t>
        </is>
      </c>
      <c r="D10" s="74" t="inlineStr">
        <is>
          <t>Spettanti</t>
        </is>
      </c>
      <c r="E10" s="74" t="inlineStr">
        <is>
          <t>Godute</t>
        </is>
      </c>
      <c r="F10" s="74" t="inlineStr">
        <is>
          <t>Prenotate</t>
        </is>
      </c>
      <c r="G10" s="74" t="inlineStr">
        <is>
          <t>Residue</t>
        </is>
      </c>
      <c r="H10" s="74" t="inlineStr">
        <is>
          <t>% godute</t>
        </is>
      </c>
    </row>
    <row r="11" ht="19.5" customHeight="1" s="55">
      <c r="B11" s="93">
        <f>IF('2. Dipendenti'!A5="","",'2. Dipendenti'!A5)</f>
        <v/>
      </c>
      <c r="C11" s="94">
        <f>IF('2. Dipendenti'!A5="","",'2. Dipendenti'!D5&amp;" giorni/settimana")</f>
        <v/>
      </c>
      <c r="D11" s="95">
        <f>IF('2. Dipendenti'!A5="","",'2. Dipendenti'!G5)</f>
        <v/>
      </c>
      <c r="E11" s="95">
        <f>IF('2. Dipendenti'!A5="","",'2. Dipendenti'!H5)</f>
        <v/>
      </c>
      <c r="F11" s="95">
        <f>IF('2. Dipendenti'!A5="","",'2. Dipendenti'!I5)</f>
        <v/>
      </c>
      <c r="G11" s="95">
        <f>IF('2. Dipendenti'!A5="","",'2. Dipendenti'!J5)</f>
        <v/>
      </c>
      <c r="H11" s="96">
        <f>IFERROR(IF('2. Dipendenti'!A5="","",('2. Dipendenti'!H5+'2. Dipendenti'!I5)/'2. Dipendenti'!G5),"")</f>
        <v/>
      </c>
    </row>
    <row r="12" ht="19.5" customHeight="1" s="55">
      <c r="B12" s="97">
        <f>IF('2. Dipendenti'!A6="","",'2. Dipendenti'!A6)</f>
        <v/>
      </c>
      <c r="C12" s="98">
        <f>IF('2. Dipendenti'!A6="","",'2. Dipendenti'!D6&amp;" giorni/settimana")</f>
        <v/>
      </c>
      <c r="D12" s="99">
        <f>IF('2. Dipendenti'!A6="","",'2. Dipendenti'!G6)</f>
        <v/>
      </c>
      <c r="E12" s="99">
        <f>IF('2. Dipendenti'!A6="","",'2. Dipendenti'!H6)</f>
        <v/>
      </c>
      <c r="F12" s="99">
        <f>IF('2. Dipendenti'!A6="","",'2. Dipendenti'!I6)</f>
        <v/>
      </c>
      <c r="G12" s="99">
        <f>IF('2. Dipendenti'!A6="","",'2. Dipendenti'!J6)</f>
        <v/>
      </c>
      <c r="H12" s="100">
        <f>IFERROR(IF('2. Dipendenti'!A6="","",('2. Dipendenti'!H6+'2. Dipendenti'!I6)/'2. Dipendenti'!G6),"")</f>
        <v/>
      </c>
    </row>
    <row r="13" ht="19.5" customHeight="1" s="55">
      <c r="B13" s="93">
        <f>IF('2. Dipendenti'!A7="","",'2. Dipendenti'!A7)</f>
        <v/>
      </c>
      <c r="C13" s="94">
        <f>IF('2. Dipendenti'!A7="","",'2. Dipendenti'!D7&amp;" giorni/settimana")</f>
        <v/>
      </c>
      <c r="D13" s="95">
        <f>IF('2. Dipendenti'!A7="","",'2. Dipendenti'!G7)</f>
        <v/>
      </c>
      <c r="E13" s="95">
        <f>IF('2. Dipendenti'!A7="","",'2. Dipendenti'!H7)</f>
        <v/>
      </c>
      <c r="F13" s="95">
        <f>IF('2. Dipendenti'!A7="","",'2. Dipendenti'!I7)</f>
        <v/>
      </c>
      <c r="G13" s="95">
        <f>IF('2. Dipendenti'!A7="","",'2. Dipendenti'!J7)</f>
        <v/>
      </c>
      <c r="H13" s="96">
        <f>IFERROR(IF('2. Dipendenti'!A7="","",('2. Dipendenti'!H7+'2. Dipendenti'!I7)/'2. Dipendenti'!G7),"")</f>
        <v/>
      </c>
    </row>
    <row r="14" ht="19.5" customHeight="1" s="55">
      <c r="B14" s="97">
        <f>IF('2. Dipendenti'!A8="","",'2. Dipendenti'!A8)</f>
        <v/>
      </c>
      <c r="C14" s="98">
        <f>IF('2. Dipendenti'!A8="","",'2. Dipendenti'!D8&amp;" giorni/settimana")</f>
        <v/>
      </c>
      <c r="D14" s="99">
        <f>IF('2. Dipendenti'!A8="","",'2. Dipendenti'!G8)</f>
        <v/>
      </c>
      <c r="E14" s="99">
        <f>IF('2. Dipendenti'!A8="","",'2. Dipendenti'!H8)</f>
        <v/>
      </c>
      <c r="F14" s="99">
        <f>IF('2. Dipendenti'!A8="","",'2. Dipendenti'!I8)</f>
        <v/>
      </c>
      <c r="G14" s="99">
        <f>IF('2. Dipendenti'!A8="","",'2. Dipendenti'!J8)</f>
        <v/>
      </c>
      <c r="H14" s="100">
        <f>IFERROR(IF('2. Dipendenti'!A8="","",('2. Dipendenti'!H8+'2. Dipendenti'!I8)/'2. Dipendenti'!G8),"")</f>
        <v/>
      </c>
    </row>
    <row r="15" ht="19.5" customHeight="1" s="55">
      <c r="B15" s="93">
        <f>IF('2. Dipendenti'!A9="","",'2. Dipendenti'!A9)</f>
        <v/>
      </c>
      <c r="C15" s="94">
        <f>IF('2. Dipendenti'!A9="","",'2. Dipendenti'!D9&amp;" giorni/settimana")</f>
        <v/>
      </c>
      <c r="D15" s="95">
        <f>IF('2. Dipendenti'!A9="","",'2. Dipendenti'!G9)</f>
        <v/>
      </c>
      <c r="E15" s="95">
        <f>IF('2. Dipendenti'!A9="","",'2. Dipendenti'!H9)</f>
        <v/>
      </c>
      <c r="F15" s="95">
        <f>IF('2. Dipendenti'!A9="","",'2. Dipendenti'!I9)</f>
        <v/>
      </c>
      <c r="G15" s="95">
        <f>IF('2. Dipendenti'!A9="","",'2. Dipendenti'!J9)</f>
        <v/>
      </c>
      <c r="H15" s="96">
        <f>IFERROR(IF('2. Dipendenti'!A9="","",('2. Dipendenti'!H9+'2. Dipendenti'!I9)/'2. Dipendenti'!G9),"")</f>
        <v/>
      </c>
    </row>
    <row r="16" ht="19.5" customHeight="1" s="55">
      <c r="B16" s="97">
        <f>IF('2. Dipendenti'!A10="","",'2. Dipendenti'!A10)</f>
        <v/>
      </c>
      <c r="C16" s="98">
        <f>IF('2. Dipendenti'!A10="","",'2. Dipendenti'!D10&amp;" giorni/settimana")</f>
        <v/>
      </c>
      <c r="D16" s="99">
        <f>IF('2. Dipendenti'!A10="","",'2. Dipendenti'!G10)</f>
        <v/>
      </c>
      <c r="E16" s="99">
        <f>IF('2. Dipendenti'!A10="","",'2. Dipendenti'!H10)</f>
        <v/>
      </c>
      <c r="F16" s="99">
        <f>IF('2. Dipendenti'!A10="","",'2. Dipendenti'!I10)</f>
        <v/>
      </c>
      <c r="G16" s="99">
        <f>IF('2. Dipendenti'!A10="","",'2. Dipendenti'!J10)</f>
        <v/>
      </c>
      <c r="H16" s="100">
        <f>IFERROR(IF('2. Dipendenti'!A10="","",('2. Dipendenti'!H10+'2. Dipendenti'!I10)/'2. Dipendenti'!G10),"")</f>
        <v/>
      </c>
    </row>
    <row r="17" ht="19.5" customHeight="1" s="55">
      <c r="B17" s="93">
        <f>IF('2. Dipendenti'!A11="","",'2. Dipendenti'!A11)</f>
        <v/>
      </c>
      <c r="C17" s="94">
        <f>IF('2. Dipendenti'!A11="","",'2. Dipendenti'!D11&amp;" giorni/settimana")</f>
        <v/>
      </c>
      <c r="D17" s="95">
        <f>IF('2. Dipendenti'!A11="","",'2. Dipendenti'!G11)</f>
        <v/>
      </c>
      <c r="E17" s="95">
        <f>IF('2. Dipendenti'!A11="","",'2. Dipendenti'!H11)</f>
        <v/>
      </c>
      <c r="F17" s="95">
        <f>IF('2. Dipendenti'!A11="","",'2. Dipendenti'!I11)</f>
        <v/>
      </c>
      <c r="G17" s="95">
        <f>IF('2. Dipendenti'!A11="","",'2. Dipendenti'!J11)</f>
        <v/>
      </c>
      <c r="H17" s="96">
        <f>IFERROR(IF('2. Dipendenti'!A11="","",('2. Dipendenti'!H11+'2. Dipendenti'!I11)/'2. Dipendenti'!G11),"")</f>
        <v/>
      </c>
    </row>
    <row r="18" ht="19.5" customHeight="1" s="55">
      <c r="B18" s="97">
        <f>IF('2. Dipendenti'!A12="","",'2. Dipendenti'!A12)</f>
        <v/>
      </c>
      <c r="C18" s="98">
        <f>IF('2. Dipendenti'!A12="","",'2. Dipendenti'!D12&amp;" giorni/settimana")</f>
        <v/>
      </c>
      <c r="D18" s="99">
        <f>IF('2. Dipendenti'!A12="","",'2. Dipendenti'!G12)</f>
        <v/>
      </c>
      <c r="E18" s="99">
        <f>IF('2. Dipendenti'!A12="","",'2. Dipendenti'!H12)</f>
        <v/>
      </c>
      <c r="F18" s="99">
        <f>IF('2. Dipendenti'!A12="","",'2. Dipendenti'!I12)</f>
        <v/>
      </c>
      <c r="G18" s="99">
        <f>IF('2. Dipendenti'!A12="","",'2. Dipendenti'!J12)</f>
        <v/>
      </c>
      <c r="H18" s="100">
        <f>IFERROR(IF('2. Dipendenti'!A12="","",('2. Dipendenti'!H12+'2. Dipendenti'!I12)/'2. Dipendenti'!G12),"")</f>
        <v/>
      </c>
    </row>
    <row r="19" ht="19.5" customHeight="1" s="55">
      <c r="B19" s="93">
        <f>IF('2. Dipendenti'!A13="","",'2. Dipendenti'!A13)</f>
        <v/>
      </c>
      <c r="C19" s="94">
        <f>IF('2. Dipendenti'!A13="","",'2. Dipendenti'!D13&amp;" giorni/settimana")</f>
        <v/>
      </c>
      <c r="D19" s="95">
        <f>IF('2. Dipendenti'!A13="","",'2. Dipendenti'!G13)</f>
        <v/>
      </c>
      <c r="E19" s="95">
        <f>IF('2. Dipendenti'!A13="","",'2. Dipendenti'!H13)</f>
        <v/>
      </c>
      <c r="F19" s="95">
        <f>IF('2. Dipendenti'!A13="","",'2. Dipendenti'!I13)</f>
        <v/>
      </c>
      <c r="G19" s="95">
        <f>IF('2. Dipendenti'!A13="","",'2. Dipendenti'!J13)</f>
        <v/>
      </c>
      <c r="H19" s="96">
        <f>IFERROR(IF('2. Dipendenti'!A13="","",('2. Dipendenti'!H13+'2. Dipendenti'!I13)/'2. Dipendenti'!G13),"")</f>
        <v/>
      </c>
    </row>
    <row r="20" ht="19.5" customHeight="1" s="55">
      <c r="B20" s="97">
        <f>IF('2. Dipendenti'!A14="","",'2. Dipendenti'!A14)</f>
        <v/>
      </c>
      <c r="C20" s="98">
        <f>IF('2. Dipendenti'!A14="","",'2. Dipendenti'!D14&amp;" giorni/settimana")</f>
        <v/>
      </c>
      <c r="D20" s="99">
        <f>IF('2. Dipendenti'!A14="","",'2. Dipendenti'!G14)</f>
        <v/>
      </c>
      <c r="E20" s="99">
        <f>IF('2. Dipendenti'!A14="","",'2. Dipendenti'!H14)</f>
        <v/>
      </c>
      <c r="F20" s="99">
        <f>IF('2. Dipendenti'!A14="","",'2. Dipendenti'!I14)</f>
        <v/>
      </c>
      <c r="G20" s="99">
        <f>IF('2. Dipendenti'!A14="","",'2. Dipendenti'!J14)</f>
        <v/>
      </c>
      <c r="H20" s="100">
        <f>IFERROR(IF('2. Dipendenti'!A14="","",('2. Dipendenti'!H14+'2. Dipendenti'!I14)/'2. Dipendenti'!G14),"")</f>
        <v/>
      </c>
    </row>
    <row r="21" ht="19.5" customHeight="1" s="55">
      <c r="B21" s="93">
        <f>IF('2. Dipendenti'!A15="","",'2. Dipendenti'!A15)</f>
        <v/>
      </c>
      <c r="C21" s="94">
        <f>IF('2. Dipendenti'!A15="","",'2. Dipendenti'!D15&amp;" giorni/settimana")</f>
        <v/>
      </c>
      <c r="D21" s="95">
        <f>IF('2. Dipendenti'!A15="","",'2. Dipendenti'!G15)</f>
        <v/>
      </c>
      <c r="E21" s="95">
        <f>IF('2. Dipendenti'!A15="","",'2. Dipendenti'!H15)</f>
        <v/>
      </c>
      <c r="F21" s="95">
        <f>IF('2. Dipendenti'!A15="","",'2. Dipendenti'!I15)</f>
        <v/>
      </c>
      <c r="G21" s="95">
        <f>IF('2. Dipendenti'!A15="","",'2. Dipendenti'!J15)</f>
        <v/>
      </c>
      <c r="H21" s="96">
        <f>IFERROR(IF('2. Dipendenti'!A15="","",('2. Dipendenti'!H15+'2. Dipendenti'!I15)/'2. Dipendenti'!G15),"")</f>
        <v/>
      </c>
    </row>
    <row r="22" ht="19.5" customHeight="1" s="55">
      <c r="B22" s="97">
        <f>IF('2. Dipendenti'!A16="","",'2. Dipendenti'!A16)</f>
        <v/>
      </c>
      <c r="C22" s="98">
        <f>IF('2. Dipendenti'!A16="","",'2. Dipendenti'!D16&amp;" giorni/settimana")</f>
        <v/>
      </c>
      <c r="D22" s="99">
        <f>IF('2. Dipendenti'!A16="","",'2. Dipendenti'!G16)</f>
        <v/>
      </c>
      <c r="E22" s="99">
        <f>IF('2. Dipendenti'!A16="","",'2. Dipendenti'!H16)</f>
        <v/>
      </c>
      <c r="F22" s="99">
        <f>IF('2. Dipendenti'!A16="","",'2. Dipendenti'!I16)</f>
        <v/>
      </c>
      <c r="G22" s="99">
        <f>IF('2. Dipendenti'!A16="","",'2. Dipendenti'!J16)</f>
        <v/>
      </c>
      <c r="H22" s="100">
        <f>IFERROR(IF('2. Dipendenti'!A16="","",('2. Dipendenti'!H16+'2. Dipendenti'!I16)/'2. Dipendenti'!G16),"")</f>
        <v/>
      </c>
    </row>
    <row r="23" ht="19.5" customHeight="1" s="55">
      <c r="B23" s="93">
        <f>IF('2. Dipendenti'!A17="","",'2. Dipendenti'!A17)</f>
        <v/>
      </c>
      <c r="C23" s="94">
        <f>IF('2. Dipendenti'!A17="","",'2. Dipendenti'!D17&amp;" giorni/settimana")</f>
        <v/>
      </c>
      <c r="D23" s="95">
        <f>IF('2. Dipendenti'!A17="","",'2. Dipendenti'!G17)</f>
        <v/>
      </c>
      <c r="E23" s="95">
        <f>IF('2. Dipendenti'!A17="","",'2. Dipendenti'!H17)</f>
        <v/>
      </c>
      <c r="F23" s="95">
        <f>IF('2. Dipendenti'!A17="","",'2. Dipendenti'!I17)</f>
        <v/>
      </c>
      <c r="G23" s="95">
        <f>IF('2. Dipendenti'!A17="","",'2. Dipendenti'!J17)</f>
        <v/>
      </c>
      <c r="H23" s="96">
        <f>IFERROR(IF('2. Dipendenti'!A17="","",('2. Dipendenti'!H17+'2. Dipendenti'!I17)/'2. Dipendenti'!G17),"")</f>
        <v/>
      </c>
    </row>
    <row r="24" ht="19.5" customHeight="1" s="55">
      <c r="B24" s="97">
        <f>IF('2. Dipendenti'!A18="","",'2. Dipendenti'!A18)</f>
        <v/>
      </c>
      <c r="C24" s="98">
        <f>IF('2. Dipendenti'!A18="","",'2. Dipendenti'!D18&amp;" giorni/settimana")</f>
        <v/>
      </c>
      <c r="D24" s="99">
        <f>IF('2. Dipendenti'!A18="","",'2. Dipendenti'!G18)</f>
        <v/>
      </c>
      <c r="E24" s="99">
        <f>IF('2. Dipendenti'!A18="","",'2. Dipendenti'!H18)</f>
        <v/>
      </c>
      <c r="F24" s="99">
        <f>IF('2. Dipendenti'!A18="","",'2. Dipendenti'!I18)</f>
        <v/>
      </c>
      <c r="G24" s="99">
        <f>IF('2. Dipendenti'!A18="","",'2. Dipendenti'!J18)</f>
        <v/>
      </c>
      <c r="H24" s="100">
        <f>IFERROR(IF('2. Dipendenti'!A18="","",('2. Dipendenti'!H18+'2. Dipendenti'!I18)/'2. Dipendenti'!G18),"")</f>
        <v/>
      </c>
    </row>
    <row r="25" ht="19.5" customHeight="1" s="55">
      <c r="B25" s="93">
        <f>IF('2. Dipendenti'!A19="","",'2. Dipendenti'!A19)</f>
        <v/>
      </c>
      <c r="C25" s="94">
        <f>IF('2. Dipendenti'!A19="","",'2. Dipendenti'!D19&amp;" giorni/settimana")</f>
        <v/>
      </c>
      <c r="D25" s="95">
        <f>IF('2. Dipendenti'!A19="","",'2. Dipendenti'!G19)</f>
        <v/>
      </c>
      <c r="E25" s="95">
        <f>IF('2. Dipendenti'!A19="","",'2. Dipendenti'!H19)</f>
        <v/>
      </c>
      <c r="F25" s="95">
        <f>IF('2. Dipendenti'!A19="","",'2. Dipendenti'!I19)</f>
        <v/>
      </c>
      <c r="G25" s="95">
        <f>IF('2. Dipendenti'!A19="","",'2. Dipendenti'!J19)</f>
        <v/>
      </c>
      <c r="H25" s="96">
        <f>IFERROR(IF('2. Dipendenti'!A19="","",('2. Dipendenti'!H19+'2. Dipendenti'!I19)/'2. Dipendenti'!G19),"")</f>
        <v/>
      </c>
    </row>
    <row r="26" ht="19.5" customHeight="1" s="55">
      <c r="B26" s="97">
        <f>IF('2. Dipendenti'!A20="","",'2. Dipendenti'!A20)</f>
        <v/>
      </c>
      <c r="C26" s="98">
        <f>IF('2. Dipendenti'!A20="","",'2. Dipendenti'!D20&amp;" giorni/settimana")</f>
        <v/>
      </c>
      <c r="D26" s="99">
        <f>IF('2. Dipendenti'!A20="","",'2. Dipendenti'!G20)</f>
        <v/>
      </c>
      <c r="E26" s="99">
        <f>IF('2. Dipendenti'!A20="","",'2. Dipendenti'!H20)</f>
        <v/>
      </c>
      <c r="F26" s="99">
        <f>IF('2. Dipendenti'!A20="","",'2. Dipendenti'!I20)</f>
        <v/>
      </c>
      <c r="G26" s="99">
        <f>IF('2. Dipendenti'!A20="","",'2. Dipendenti'!J20)</f>
        <v/>
      </c>
      <c r="H26" s="100">
        <f>IFERROR(IF('2. Dipendenti'!A20="","",('2. Dipendenti'!H20+'2. Dipendenti'!I20)/'2. Dipendenti'!G20),"")</f>
        <v/>
      </c>
    </row>
    <row r="27" ht="19.5" customHeight="1" s="55">
      <c r="B27" s="93">
        <f>IF('2. Dipendenti'!A21="","",'2. Dipendenti'!A21)</f>
        <v/>
      </c>
      <c r="C27" s="94">
        <f>IF('2. Dipendenti'!A21="","",'2. Dipendenti'!D21&amp;" giorni/settimana")</f>
        <v/>
      </c>
      <c r="D27" s="95">
        <f>IF('2. Dipendenti'!A21="","",'2. Dipendenti'!G21)</f>
        <v/>
      </c>
      <c r="E27" s="95">
        <f>IF('2. Dipendenti'!A21="","",'2. Dipendenti'!H21)</f>
        <v/>
      </c>
      <c r="F27" s="95">
        <f>IF('2. Dipendenti'!A21="","",'2. Dipendenti'!I21)</f>
        <v/>
      </c>
      <c r="G27" s="95">
        <f>IF('2. Dipendenti'!A21="","",'2. Dipendenti'!J21)</f>
        <v/>
      </c>
      <c r="H27" s="96">
        <f>IFERROR(IF('2. Dipendenti'!A21="","",('2. Dipendenti'!H21+'2. Dipendenti'!I21)/'2. Dipendenti'!G21),"")</f>
        <v/>
      </c>
    </row>
    <row r="28" ht="19.5" customHeight="1" s="55">
      <c r="B28" s="97">
        <f>IF('2. Dipendenti'!A22="","",'2. Dipendenti'!A22)</f>
        <v/>
      </c>
      <c r="C28" s="98">
        <f>IF('2. Dipendenti'!A22="","",'2. Dipendenti'!D22&amp;" giorni/settimana")</f>
        <v/>
      </c>
      <c r="D28" s="99">
        <f>IF('2. Dipendenti'!A22="","",'2. Dipendenti'!G22)</f>
        <v/>
      </c>
      <c r="E28" s="99">
        <f>IF('2. Dipendenti'!A22="","",'2. Dipendenti'!H22)</f>
        <v/>
      </c>
      <c r="F28" s="99">
        <f>IF('2. Dipendenti'!A22="","",'2. Dipendenti'!I22)</f>
        <v/>
      </c>
      <c r="G28" s="99">
        <f>IF('2. Dipendenti'!A22="","",'2. Dipendenti'!J22)</f>
        <v/>
      </c>
      <c r="H28" s="100">
        <f>IFERROR(IF('2. Dipendenti'!A22="","",('2. Dipendenti'!H22+'2. Dipendenti'!I22)/'2. Dipendenti'!G22),"")</f>
        <v/>
      </c>
    </row>
    <row r="29" ht="19.5" customHeight="1" s="55">
      <c r="B29" s="93">
        <f>IF('2. Dipendenti'!A23="","",'2. Dipendenti'!A23)</f>
        <v/>
      </c>
      <c r="C29" s="94">
        <f>IF('2. Dipendenti'!A23="","",'2. Dipendenti'!D23&amp;" giorni/settimana")</f>
        <v/>
      </c>
      <c r="D29" s="95">
        <f>IF('2. Dipendenti'!A23="","",'2. Dipendenti'!G23)</f>
        <v/>
      </c>
      <c r="E29" s="95">
        <f>IF('2. Dipendenti'!A23="","",'2. Dipendenti'!H23)</f>
        <v/>
      </c>
      <c r="F29" s="95">
        <f>IF('2. Dipendenti'!A23="","",'2. Dipendenti'!I23)</f>
        <v/>
      </c>
      <c r="G29" s="95">
        <f>IF('2. Dipendenti'!A23="","",'2. Dipendenti'!J23)</f>
        <v/>
      </c>
      <c r="H29" s="96">
        <f>IFERROR(IF('2. Dipendenti'!A23="","",('2. Dipendenti'!H23+'2. Dipendenti'!I23)/'2. Dipendenti'!G23),"")</f>
        <v/>
      </c>
    </row>
    <row r="30" ht="19.5" customHeight="1" s="55">
      <c r="B30" s="97">
        <f>IF('2. Dipendenti'!A24="","",'2. Dipendenti'!A24)</f>
        <v/>
      </c>
      <c r="C30" s="98">
        <f>IF('2. Dipendenti'!A24="","",'2. Dipendenti'!D24&amp;" giorni/settimana")</f>
        <v/>
      </c>
      <c r="D30" s="99">
        <f>IF('2. Dipendenti'!A24="","",'2. Dipendenti'!G24)</f>
        <v/>
      </c>
      <c r="E30" s="99">
        <f>IF('2. Dipendenti'!A24="","",'2. Dipendenti'!H24)</f>
        <v/>
      </c>
      <c r="F30" s="99">
        <f>IF('2. Dipendenti'!A24="","",'2. Dipendenti'!I24)</f>
        <v/>
      </c>
      <c r="G30" s="99">
        <f>IF('2. Dipendenti'!A24="","",'2. Dipendenti'!J24)</f>
        <v/>
      </c>
      <c r="H30" s="100">
        <f>IFERROR(IF('2. Dipendenti'!A24="","",('2. Dipendenti'!H24+'2. Dipendenti'!I24)/'2. Dipendenti'!G24),"")</f>
        <v/>
      </c>
    </row>
    <row r="31" ht="19.5" customHeight="1" s="55">
      <c r="B31" s="93">
        <f>IF('2. Dipendenti'!A25="","",'2. Dipendenti'!A25)</f>
        <v/>
      </c>
      <c r="C31" s="94">
        <f>IF('2. Dipendenti'!A25="","",'2. Dipendenti'!D25&amp;" giorni/settimana")</f>
        <v/>
      </c>
      <c r="D31" s="95">
        <f>IF('2. Dipendenti'!A25="","",'2. Dipendenti'!G25)</f>
        <v/>
      </c>
      <c r="E31" s="95">
        <f>IF('2. Dipendenti'!A25="","",'2. Dipendenti'!H25)</f>
        <v/>
      </c>
      <c r="F31" s="95">
        <f>IF('2. Dipendenti'!A25="","",'2. Dipendenti'!I25)</f>
        <v/>
      </c>
      <c r="G31" s="95">
        <f>IF('2. Dipendenti'!A25="","",'2. Dipendenti'!J25)</f>
        <v/>
      </c>
      <c r="H31" s="96">
        <f>IFERROR(IF('2. Dipendenti'!A25="","",('2. Dipendenti'!H25+'2. Dipendenti'!I25)/'2. Dipendenti'!G25),"")</f>
        <v/>
      </c>
    </row>
    <row r="32" ht="19.5" customHeight="1" s="55">
      <c r="B32" s="97">
        <f>IF('2. Dipendenti'!A26="","",'2. Dipendenti'!A26)</f>
        <v/>
      </c>
      <c r="C32" s="98">
        <f>IF('2. Dipendenti'!A26="","",'2. Dipendenti'!D26&amp;" giorni/settimana")</f>
        <v/>
      </c>
      <c r="D32" s="99">
        <f>IF('2. Dipendenti'!A26="","",'2. Dipendenti'!G26)</f>
        <v/>
      </c>
      <c r="E32" s="99">
        <f>IF('2. Dipendenti'!A26="","",'2. Dipendenti'!H26)</f>
        <v/>
      </c>
      <c r="F32" s="99">
        <f>IF('2. Dipendenti'!A26="","",'2. Dipendenti'!I26)</f>
        <v/>
      </c>
      <c r="G32" s="99">
        <f>IF('2. Dipendenti'!A26="","",'2. Dipendenti'!J26)</f>
        <v/>
      </c>
      <c r="H32" s="100">
        <f>IFERROR(IF('2. Dipendenti'!A26="","",('2. Dipendenti'!H26+'2. Dipendenti'!I26)/'2. Dipendenti'!G26),"")</f>
        <v/>
      </c>
    </row>
    <row r="33" ht="19.5" customHeight="1" s="55">
      <c r="B33" s="93">
        <f>IF('2. Dipendenti'!A27="","",'2. Dipendenti'!A27)</f>
        <v/>
      </c>
      <c r="C33" s="94">
        <f>IF('2. Dipendenti'!A27="","",'2. Dipendenti'!D27&amp;" giorni/settimana")</f>
        <v/>
      </c>
      <c r="D33" s="95">
        <f>IF('2. Dipendenti'!A27="","",'2. Dipendenti'!G27)</f>
        <v/>
      </c>
      <c r="E33" s="95">
        <f>IF('2. Dipendenti'!A27="","",'2. Dipendenti'!H27)</f>
        <v/>
      </c>
      <c r="F33" s="95">
        <f>IF('2. Dipendenti'!A27="","",'2. Dipendenti'!I27)</f>
        <v/>
      </c>
      <c r="G33" s="95">
        <f>IF('2. Dipendenti'!A27="","",'2. Dipendenti'!J27)</f>
        <v/>
      </c>
      <c r="H33" s="96">
        <f>IFERROR(IF('2. Dipendenti'!A27="","",('2. Dipendenti'!H27+'2. Dipendenti'!I27)/'2. Dipendenti'!G27),"")</f>
        <v/>
      </c>
    </row>
    <row r="34" ht="19.5" customHeight="1" s="55">
      <c r="B34" s="97">
        <f>IF('2. Dipendenti'!A28="","",'2. Dipendenti'!A28)</f>
        <v/>
      </c>
      <c r="C34" s="98">
        <f>IF('2. Dipendenti'!A28="","",'2. Dipendenti'!D28&amp;" giorni/settimana")</f>
        <v/>
      </c>
      <c r="D34" s="99">
        <f>IF('2. Dipendenti'!A28="","",'2. Dipendenti'!G28)</f>
        <v/>
      </c>
      <c r="E34" s="99">
        <f>IF('2. Dipendenti'!A28="","",'2. Dipendenti'!H28)</f>
        <v/>
      </c>
      <c r="F34" s="99">
        <f>IF('2. Dipendenti'!A28="","",'2. Dipendenti'!I28)</f>
        <v/>
      </c>
      <c r="G34" s="99">
        <f>IF('2. Dipendenti'!A28="","",'2. Dipendenti'!J28)</f>
        <v/>
      </c>
      <c r="H34" s="100">
        <f>IFERROR(IF('2. Dipendenti'!A28="","",('2. Dipendenti'!H28+'2. Dipendenti'!I28)/'2. Dipendenti'!G28),"")</f>
        <v/>
      </c>
    </row>
    <row r="35" ht="19.5" customHeight="1" s="55">
      <c r="B35" s="93">
        <f>IF('2. Dipendenti'!A29="","",'2. Dipendenti'!A29)</f>
        <v/>
      </c>
      <c r="C35" s="94">
        <f>IF('2. Dipendenti'!A29="","",'2. Dipendenti'!D29&amp;" giorni/settimana")</f>
        <v/>
      </c>
      <c r="D35" s="95">
        <f>IF('2. Dipendenti'!A29="","",'2. Dipendenti'!G29)</f>
        <v/>
      </c>
      <c r="E35" s="95">
        <f>IF('2. Dipendenti'!A29="","",'2. Dipendenti'!H29)</f>
        <v/>
      </c>
      <c r="F35" s="95">
        <f>IF('2. Dipendenti'!A29="","",'2. Dipendenti'!I29)</f>
        <v/>
      </c>
      <c r="G35" s="95">
        <f>IF('2. Dipendenti'!A29="","",'2. Dipendenti'!J29)</f>
        <v/>
      </c>
      <c r="H35" s="96">
        <f>IFERROR(IF('2. Dipendenti'!A29="","",('2. Dipendenti'!H29+'2. Dipendenti'!I29)/'2. Dipendenti'!G29),"")</f>
        <v/>
      </c>
    </row>
    <row r="36" ht="19.5" customHeight="1" s="55">
      <c r="B36" s="97">
        <f>IF('2. Dipendenti'!A30="","",'2. Dipendenti'!A30)</f>
        <v/>
      </c>
      <c r="C36" s="98">
        <f>IF('2. Dipendenti'!A30="","",'2. Dipendenti'!D30&amp;" giorni/settimana")</f>
        <v/>
      </c>
      <c r="D36" s="99">
        <f>IF('2. Dipendenti'!A30="","",'2. Dipendenti'!G30)</f>
        <v/>
      </c>
      <c r="E36" s="99">
        <f>IF('2. Dipendenti'!A30="","",'2. Dipendenti'!H30)</f>
        <v/>
      </c>
      <c r="F36" s="99">
        <f>IF('2. Dipendenti'!A30="","",'2. Dipendenti'!I30)</f>
        <v/>
      </c>
      <c r="G36" s="99">
        <f>IF('2. Dipendenti'!A30="","",'2. Dipendenti'!J30)</f>
        <v/>
      </c>
      <c r="H36" s="100">
        <f>IFERROR(IF('2. Dipendenti'!A30="","",('2. Dipendenti'!H30+'2. Dipendenti'!I30)/'2. Dipendenti'!G30),"")</f>
        <v/>
      </c>
    </row>
    <row r="37" ht="19.5" customHeight="1" s="55">
      <c r="B37" s="93">
        <f>IF('2. Dipendenti'!A31="","",'2. Dipendenti'!A31)</f>
        <v/>
      </c>
      <c r="C37" s="94">
        <f>IF('2. Dipendenti'!A31="","",'2. Dipendenti'!D31&amp;" giorni/settimana")</f>
        <v/>
      </c>
      <c r="D37" s="95">
        <f>IF('2. Dipendenti'!A31="","",'2. Dipendenti'!G31)</f>
        <v/>
      </c>
      <c r="E37" s="95">
        <f>IF('2. Dipendenti'!A31="","",'2. Dipendenti'!H31)</f>
        <v/>
      </c>
      <c r="F37" s="95">
        <f>IF('2. Dipendenti'!A31="","",'2. Dipendenti'!I31)</f>
        <v/>
      </c>
      <c r="G37" s="95">
        <f>IF('2. Dipendenti'!A31="","",'2. Dipendenti'!J31)</f>
        <v/>
      </c>
      <c r="H37" s="96">
        <f>IFERROR(IF('2. Dipendenti'!A31="","",('2. Dipendenti'!H31+'2. Dipendenti'!I31)/'2. Dipendenti'!G31),"")</f>
        <v/>
      </c>
    </row>
    <row r="38" ht="19.5" customHeight="1" s="55">
      <c r="B38" s="97">
        <f>IF('2. Dipendenti'!A32="","",'2. Dipendenti'!A32)</f>
        <v/>
      </c>
      <c r="C38" s="98">
        <f>IF('2. Dipendenti'!A32="","",'2. Dipendenti'!D32&amp;" giorni/settimana")</f>
        <v/>
      </c>
      <c r="D38" s="99">
        <f>IF('2. Dipendenti'!A32="","",'2. Dipendenti'!G32)</f>
        <v/>
      </c>
      <c r="E38" s="99">
        <f>IF('2. Dipendenti'!A32="","",'2. Dipendenti'!H32)</f>
        <v/>
      </c>
      <c r="F38" s="99">
        <f>IF('2. Dipendenti'!A32="","",'2. Dipendenti'!I32)</f>
        <v/>
      </c>
      <c r="G38" s="99">
        <f>IF('2. Dipendenti'!A32="","",'2. Dipendenti'!J32)</f>
        <v/>
      </c>
      <c r="H38" s="100">
        <f>IFERROR(IF('2. Dipendenti'!A32="","",('2. Dipendenti'!H32+'2. Dipendenti'!I32)/'2. Dipendenti'!G32),"")</f>
        <v/>
      </c>
    </row>
    <row r="39" ht="19.5" customHeight="1" s="55">
      <c r="B39" s="93">
        <f>IF('2. Dipendenti'!A33="","",'2. Dipendenti'!A33)</f>
        <v/>
      </c>
      <c r="C39" s="94">
        <f>IF('2. Dipendenti'!A33="","",'2. Dipendenti'!D33&amp;" giorni/settimana")</f>
        <v/>
      </c>
      <c r="D39" s="95">
        <f>IF('2. Dipendenti'!A33="","",'2. Dipendenti'!G33)</f>
        <v/>
      </c>
      <c r="E39" s="95">
        <f>IF('2. Dipendenti'!A33="","",'2. Dipendenti'!H33)</f>
        <v/>
      </c>
      <c r="F39" s="95">
        <f>IF('2. Dipendenti'!A33="","",'2. Dipendenti'!I33)</f>
        <v/>
      </c>
      <c r="G39" s="95">
        <f>IF('2. Dipendenti'!A33="","",'2. Dipendenti'!J33)</f>
        <v/>
      </c>
      <c r="H39" s="96">
        <f>IFERROR(IF('2. Dipendenti'!A33="","",('2. Dipendenti'!H33+'2. Dipendenti'!I33)/'2. Dipendenti'!G33),"")</f>
        <v/>
      </c>
    </row>
    <row r="40" ht="19.5" customHeight="1" s="55">
      <c r="B40" s="97">
        <f>IF('2. Dipendenti'!A34="","",'2. Dipendenti'!A34)</f>
        <v/>
      </c>
      <c r="C40" s="98">
        <f>IF('2. Dipendenti'!A34="","",'2. Dipendenti'!D34&amp;" giorni/settimana")</f>
        <v/>
      </c>
      <c r="D40" s="99">
        <f>IF('2. Dipendenti'!A34="","",'2. Dipendenti'!G34)</f>
        <v/>
      </c>
      <c r="E40" s="99">
        <f>IF('2. Dipendenti'!A34="","",'2. Dipendenti'!H34)</f>
        <v/>
      </c>
      <c r="F40" s="99">
        <f>IF('2. Dipendenti'!A34="","",'2. Dipendenti'!I34)</f>
        <v/>
      </c>
      <c r="G40" s="99">
        <f>IF('2. Dipendenti'!A34="","",'2. Dipendenti'!J34)</f>
        <v/>
      </c>
      <c r="H40" s="100">
        <f>IFERROR(IF('2. Dipendenti'!A34="","",('2. Dipendenti'!H34+'2. Dipendenti'!I34)/'2. Dipendenti'!G34),"")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Calendario annuale</t>
        </is>
      </c>
    </row>
    <row r="2" ht="15" customHeight="1" s="55">
      <c r="A2" s="64" t="inlineStr">
        <is>
          <t>Ogni cella mostra i giorni lavorativi di assenza in quella settimana. Le celle si colorano di blu quando ci sono ferie. Passa il mouse sui numeri di settimana per vedere la data.</t>
        </is>
      </c>
    </row>
    <row r="3" ht="18" customHeight="1" s="55">
      <c r="A3" s="101" t="inlineStr">
        <is>
          <t>Mese →</t>
        </is>
      </c>
      <c r="B3" s="102" t="inlineStr">
        <is>
          <t>Gen</t>
        </is>
      </c>
      <c r="F3" s="102" t="inlineStr">
        <is>
          <t>Feb</t>
        </is>
      </c>
      <c r="J3" s="102" t="inlineStr">
        <is>
          <t>Mar</t>
        </is>
      </c>
      <c r="N3" s="102" t="inlineStr">
        <is>
          <t>Apr</t>
        </is>
      </c>
      <c r="S3" s="102" t="inlineStr">
        <is>
          <t>Mag</t>
        </is>
      </c>
      <c r="W3" s="102" t="inlineStr">
        <is>
          <t>Giu</t>
        </is>
      </c>
      <c r="AA3" s="102" t="inlineStr">
        <is>
          <t>Lug</t>
        </is>
      </c>
      <c r="AF3" s="102" t="inlineStr">
        <is>
          <t>Ago</t>
        </is>
      </c>
      <c r="AJ3" s="102" t="inlineStr">
        <is>
          <t>Set</t>
        </is>
      </c>
      <c r="AO3" s="102" t="inlineStr">
        <is>
          <t>Ott</t>
        </is>
      </c>
      <c r="AS3" s="102" t="inlineStr">
        <is>
          <t>Nov</t>
        </is>
      </c>
      <c r="AW3" s="102" t="inlineStr">
        <is>
          <t>Dic</t>
        </is>
      </c>
    </row>
    <row r="4" ht="15" customHeight="1" s="55">
      <c r="A4" s="103" t="inlineStr">
        <is>
          <t>Settimana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Dipendenti'!A5="","",'2. Dipendenti'!A5)</f>
        <v/>
      </c>
      <c r="B5" s="106">
        <f>IF($A5="","",COUNTIFS('3. Registro ferie'!$A$5:$A$200,$A5,'3. Registro ferie'!$F$5:$F$200,"Approvato",'3. Registro ferie'!$C$5:$C$200,"&lt;="&amp;('1. Impostazioni'!$C$9+(1-1)*7+6),'3. Registro ferie'!$D$5:$D$200,"&gt;="&amp;('1. Impostazioni'!$C$9+(1-1)*7)))</f>
        <v/>
      </c>
      <c r="C5" s="106">
        <f>IF($A5="","",COUNTIFS('3. Registro ferie'!$A$5:$A$200,$A5,'3. Registro ferie'!$F$5:$F$200,"Approvato",'3. Registro ferie'!$C$5:$C$200,"&lt;="&amp;('1. Impostazioni'!$C$9+(2-1)*7+6),'3. Registro ferie'!$D$5:$D$200,"&gt;="&amp;('1. Impostazioni'!$C$9+(2-1)*7)))</f>
        <v/>
      </c>
      <c r="D5" s="106">
        <f>IF($A5="","",COUNTIFS('3. Registro ferie'!$A$5:$A$200,$A5,'3. Registro ferie'!$F$5:$F$200,"Approvato",'3. Registro ferie'!$C$5:$C$200,"&lt;="&amp;('1. Impostazioni'!$C$9+(3-1)*7+6),'3. Registro ferie'!$D$5:$D$200,"&gt;="&amp;('1. Impostazioni'!$C$9+(3-1)*7)))</f>
        <v/>
      </c>
      <c r="E5" s="106">
        <f>IF($A5="","",COUNTIFS('3. Registro ferie'!$A$5:$A$200,$A5,'3. Registro ferie'!$F$5:$F$200,"Approvato",'3. Registro ferie'!$C$5:$C$200,"&lt;="&amp;('1. Impostazioni'!$C$9+(4-1)*7+6),'3. Registro ferie'!$D$5:$D$200,"&gt;="&amp;('1. Impostazioni'!$C$9+(4-1)*7)))</f>
        <v/>
      </c>
      <c r="F5" s="106">
        <f>IF($A5="","",COUNTIFS('3. Registro ferie'!$A$5:$A$200,$A5,'3. Registro ferie'!$F$5:$F$200,"Approvato",'3. Registro ferie'!$C$5:$C$200,"&lt;="&amp;('1. Impostazioni'!$C$9+(5-1)*7+6),'3. Registro ferie'!$D$5:$D$200,"&gt;="&amp;('1. Impostazioni'!$C$9+(5-1)*7)))</f>
        <v/>
      </c>
      <c r="G5" s="106">
        <f>IF($A5="","",COUNTIFS('3. Registro ferie'!$A$5:$A$200,$A5,'3. Registro ferie'!$F$5:$F$200,"Approvato",'3. Registro ferie'!$C$5:$C$200,"&lt;="&amp;('1. Impostazioni'!$C$9+(6-1)*7+6),'3. Registro ferie'!$D$5:$D$200,"&gt;="&amp;('1. Impostazioni'!$C$9+(6-1)*7)))</f>
        <v/>
      </c>
      <c r="H5" s="106">
        <f>IF($A5="","",COUNTIFS('3. Registro ferie'!$A$5:$A$200,$A5,'3. Registro ferie'!$F$5:$F$200,"Approvato",'3. Registro ferie'!$C$5:$C$200,"&lt;="&amp;('1. Impostazioni'!$C$9+(7-1)*7+6),'3. Registro ferie'!$D$5:$D$200,"&gt;="&amp;('1. Impostazioni'!$C$9+(7-1)*7)))</f>
        <v/>
      </c>
      <c r="I5" s="106">
        <f>IF($A5="","",COUNTIFS('3. Registro ferie'!$A$5:$A$200,$A5,'3. Registro ferie'!$F$5:$F$200,"Approvato",'3. Registro ferie'!$C$5:$C$200,"&lt;="&amp;('1. Impostazioni'!$C$9+(8-1)*7+6),'3. Registro ferie'!$D$5:$D$200,"&gt;="&amp;('1. Impostazioni'!$C$9+(8-1)*7)))</f>
        <v/>
      </c>
      <c r="J5" s="106">
        <f>IF($A5="","",COUNTIFS('3. Registro ferie'!$A$5:$A$200,$A5,'3. Registro ferie'!$F$5:$F$200,"Approvato",'3. Registro ferie'!$C$5:$C$200,"&lt;="&amp;('1. Impostazioni'!$C$9+(9-1)*7+6),'3. Registro ferie'!$D$5:$D$200,"&gt;="&amp;('1. Impostazioni'!$C$9+(9-1)*7)))</f>
        <v/>
      </c>
      <c r="K5" s="106">
        <f>IF($A5="","",COUNTIFS('3. Registro ferie'!$A$5:$A$200,$A5,'3. Registro ferie'!$F$5:$F$200,"Approvato",'3. Registro ferie'!$C$5:$C$200,"&lt;="&amp;('1. Impostazioni'!$C$9+(10-1)*7+6),'3. Registro ferie'!$D$5:$D$200,"&gt;="&amp;('1. Impostazioni'!$C$9+(10-1)*7)))</f>
        <v/>
      </c>
      <c r="L5" s="106">
        <f>IF($A5="","",COUNTIFS('3. Registro ferie'!$A$5:$A$200,$A5,'3. Registro ferie'!$F$5:$F$200,"Approvato",'3. Registro ferie'!$C$5:$C$200,"&lt;="&amp;('1. Impostazioni'!$C$9+(11-1)*7+6),'3. Registro ferie'!$D$5:$D$200,"&gt;="&amp;('1. Impostazioni'!$C$9+(11-1)*7)))</f>
        <v/>
      </c>
      <c r="M5" s="106">
        <f>IF($A5="","",COUNTIFS('3. Registro ferie'!$A$5:$A$200,$A5,'3. Registro ferie'!$F$5:$F$200,"Approvato",'3. Registro ferie'!$C$5:$C$200,"&lt;="&amp;('1. Impostazioni'!$C$9+(12-1)*7+6),'3. Registro ferie'!$D$5:$D$200,"&gt;="&amp;('1. Impostazioni'!$C$9+(12-1)*7)))</f>
        <v/>
      </c>
      <c r="N5" s="106">
        <f>IF($A5="","",COUNTIFS('3. Registro ferie'!$A$5:$A$200,$A5,'3. Registro ferie'!$F$5:$F$200,"Approvato",'3. Registro ferie'!$C$5:$C$200,"&lt;="&amp;('1. Impostazioni'!$C$9+(13-1)*7+6),'3. Registro ferie'!$D$5:$D$200,"&gt;="&amp;('1. Impostazioni'!$C$9+(13-1)*7)))</f>
        <v/>
      </c>
      <c r="O5" s="106">
        <f>IF($A5="","",COUNTIFS('3. Registro ferie'!$A$5:$A$200,$A5,'3. Registro ferie'!$F$5:$F$200,"Approvato",'3. Registro ferie'!$C$5:$C$200,"&lt;="&amp;('1. Impostazioni'!$C$9+(14-1)*7+6),'3. Registro ferie'!$D$5:$D$200,"&gt;="&amp;('1. Impostazioni'!$C$9+(14-1)*7)))</f>
        <v/>
      </c>
      <c r="P5" s="106">
        <f>IF($A5="","",COUNTIFS('3. Registro ferie'!$A$5:$A$200,$A5,'3. Registro ferie'!$F$5:$F$200,"Approvato",'3. Registro ferie'!$C$5:$C$200,"&lt;="&amp;('1. Impostazioni'!$C$9+(15-1)*7+6),'3. Registro ferie'!$D$5:$D$200,"&gt;="&amp;('1. Impostazioni'!$C$9+(15-1)*7)))</f>
        <v/>
      </c>
      <c r="Q5" s="106">
        <f>IF($A5="","",COUNTIFS('3. Registro ferie'!$A$5:$A$200,$A5,'3. Registro ferie'!$F$5:$F$200,"Approvato",'3. Registro ferie'!$C$5:$C$200,"&lt;="&amp;('1. Impostazioni'!$C$9+(16-1)*7+6),'3. Registro ferie'!$D$5:$D$200,"&gt;="&amp;('1. Impostazioni'!$C$9+(16-1)*7)))</f>
        <v/>
      </c>
      <c r="R5" s="106">
        <f>IF($A5="","",COUNTIFS('3. Registro ferie'!$A$5:$A$200,$A5,'3. Registro ferie'!$F$5:$F$200,"Approvato",'3. Registro ferie'!$C$5:$C$200,"&lt;="&amp;('1. Impostazioni'!$C$9+(17-1)*7+6),'3. Registro ferie'!$D$5:$D$200,"&gt;="&amp;('1. Impostazioni'!$C$9+(17-1)*7)))</f>
        <v/>
      </c>
      <c r="S5" s="106">
        <f>IF($A5="","",COUNTIFS('3. Registro ferie'!$A$5:$A$200,$A5,'3. Registro ferie'!$F$5:$F$200,"Approvato",'3. Registro ferie'!$C$5:$C$200,"&lt;="&amp;('1. Impostazioni'!$C$9+(18-1)*7+6),'3. Registro ferie'!$D$5:$D$200,"&gt;="&amp;('1. Impostazioni'!$C$9+(18-1)*7)))</f>
        <v/>
      </c>
      <c r="T5" s="106">
        <f>IF($A5="","",COUNTIFS('3. Registro ferie'!$A$5:$A$200,$A5,'3. Registro ferie'!$F$5:$F$200,"Approvato",'3. Registro ferie'!$C$5:$C$200,"&lt;="&amp;('1. Impostazioni'!$C$9+(19-1)*7+6),'3. Registro ferie'!$D$5:$D$200,"&gt;="&amp;('1. Impostazioni'!$C$9+(19-1)*7)))</f>
        <v/>
      </c>
      <c r="U5" s="106">
        <f>IF($A5="","",COUNTIFS('3. Registro ferie'!$A$5:$A$200,$A5,'3. Registro ferie'!$F$5:$F$200,"Approvato",'3. Registro ferie'!$C$5:$C$200,"&lt;="&amp;('1. Impostazioni'!$C$9+(20-1)*7+6),'3. Registro ferie'!$D$5:$D$200,"&gt;="&amp;('1. Impostazioni'!$C$9+(20-1)*7)))</f>
        <v/>
      </c>
      <c r="V5" s="106">
        <f>IF($A5="","",COUNTIFS('3. Registro ferie'!$A$5:$A$200,$A5,'3. Registro ferie'!$F$5:$F$200,"Approvato",'3. Registro ferie'!$C$5:$C$200,"&lt;="&amp;('1. Impostazioni'!$C$9+(21-1)*7+6),'3. Registro ferie'!$D$5:$D$200,"&gt;="&amp;('1. Impostazioni'!$C$9+(21-1)*7)))</f>
        <v/>
      </c>
      <c r="W5" s="106">
        <f>IF($A5="","",COUNTIFS('3. Registro ferie'!$A$5:$A$200,$A5,'3. Registro ferie'!$F$5:$F$200,"Approvato",'3. Registro ferie'!$C$5:$C$200,"&lt;="&amp;('1. Impostazioni'!$C$9+(22-1)*7+6),'3. Registro ferie'!$D$5:$D$200,"&gt;="&amp;('1. Impostazioni'!$C$9+(22-1)*7)))</f>
        <v/>
      </c>
      <c r="X5" s="106">
        <f>IF($A5="","",COUNTIFS('3. Registro ferie'!$A$5:$A$200,$A5,'3. Registro ferie'!$F$5:$F$200,"Approvato",'3. Registro ferie'!$C$5:$C$200,"&lt;="&amp;('1. Impostazioni'!$C$9+(23-1)*7+6),'3. Registro ferie'!$D$5:$D$200,"&gt;="&amp;('1. Impostazioni'!$C$9+(23-1)*7)))</f>
        <v/>
      </c>
      <c r="Y5" s="106">
        <f>IF($A5="","",COUNTIFS('3. Registro ferie'!$A$5:$A$200,$A5,'3. Registro ferie'!$F$5:$F$200,"Approvato",'3. Registro ferie'!$C$5:$C$200,"&lt;="&amp;('1. Impostazioni'!$C$9+(24-1)*7+6),'3. Registro ferie'!$D$5:$D$200,"&gt;="&amp;('1. Impostazioni'!$C$9+(24-1)*7)))</f>
        <v/>
      </c>
      <c r="Z5" s="106">
        <f>IF($A5="","",COUNTIFS('3. Registro ferie'!$A$5:$A$200,$A5,'3. Registro ferie'!$F$5:$F$200,"Approvato",'3. Registro ferie'!$C$5:$C$200,"&lt;="&amp;('1. Impostazioni'!$C$9+(25-1)*7+6),'3. Registro ferie'!$D$5:$D$200,"&gt;="&amp;('1. Impostazioni'!$C$9+(25-1)*7)))</f>
        <v/>
      </c>
      <c r="AA5" s="106">
        <f>IF($A5="","",COUNTIFS('3. Registro ferie'!$A$5:$A$200,$A5,'3. Registro ferie'!$F$5:$F$200,"Approvato",'3. Registro ferie'!$C$5:$C$200,"&lt;="&amp;('1. Impostazioni'!$C$9+(26-1)*7+6),'3. Registro ferie'!$D$5:$D$200,"&gt;="&amp;('1. Impostazioni'!$C$9+(26-1)*7)))</f>
        <v/>
      </c>
      <c r="AB5" s="106">
        <f>IF($A5="","",COUNTIFS('3. Registro ferie'!$A$5:$A$200,$A5,'3. Registro ferie'!$F$5:$F$200,"Approvato",'3. Registro ferie'!$C$5:$C$200,"&lt;="&amp;('1. Impostazioni'!$C$9+(27-1)*7+6),'3. Registro ferie'!$D$5:$D$200,"&gt;="&amp;('1. Impostazioni'!$C$9+(27-1)*7)))</f>
        <v/>
      </c>
      <c r="AC5" s="106">
        <f>IF($A5="","",COUNTIFS('3. Registro ferie'!$A$5:$A$200,$A5,'3. Registro ferie'!$F$5:$F$200,"Approvato",'3. Registro ferie'!$C$5:$C$200,"&lt;="&amp;('1. Impostazioni'!$C$9+(28-1)*7+6),'3. Registro ferie'!$D$5:$D$200,"&gt;="&amp;('1. Impostazioni'!$C$9+(28-1)*7)))</f>
        <v/>
      </c>
      <c r="AD5" s="106">
        <f>IF($A5="","",COUNTIFS('3. Registro ferie'!$A$5:$A$200,$A5,'3. Registro ferie'!$F$5:$F$200,"Approvato",'3. Registro ferie'!$C$5:$C$200,"&lt;="&amp;('1. Impostazioni'!$C$9+(29-1)*7+6),'3. Registro ferie'!$D$5:$D$200,"&gt;="&amp;('1. Impostazioni'!$C$9+(29-1)*7)))</f>
        <v/>
      </c>
      <c r="AE5" s="106">
        <f>IF($A5="","",COUNTIFS('3. Registro ferie'!$A$5:$A$200,$A5,'3. Registro ferie'!$F$5:$F$200,"Approvato",'3. Registro ferie'!$C$5:$C$200,"&lt;="&amp;('1. Impostazioni'!$C$9+(30-1)*7+6),'3. Registro ferie'!$D$5:$D$200,"&gt;="&amp;('1. Impostazioni'!$C$9+(30-1)*7)))</f>
        <v/>
      </c>
      <c r="AF5" s="106">
        <f>IF($A5="","",COUNTIFS('3. Registro ferie'!$A$5:$A$200,$A5,'3. Registro ferie'!$F$5:$F$200,"Approvato",'3. Registro ferie'!$C$5:$C$200,"&lt;="&amp;('1. Impostazioni'!$C$9+(31-1)*7+6),'3. Registro ferie'!$D$5:$D$200,"&gt;="&amp;('1. Impostazioni'!$C$9+(31-1)*7)))</f>
        <v/>
      </c>
      <c r="AG5" s="106">
        <f>IF($A5="","",COUNTIFS('3. Registro ferie'!$A$5:$A$200,$A5,'3. Registro ferie'!$F$5:$F$200,"Approvato",'3. Registro ferie'!$C$5:$C$200,"&lt;="&amp;('1. Impostazioni'!$C$9+(32-1)*7+6),'3. Registro ferie'!$D$5:$D$200,"&gt;="&amp;('1. Impostazioni'!$C$9+(32-1)*7)))</f>
        <v/>
      </c>
      <c r="AH5" s="106">
        <f>IF($A5="","",COUNTIFS('3. Registro ferie'!$A$5:$A$200,$A5,'3. Registro ferie'!$F$5:$F$200,"Approvato",'3. Registro ferie'!$C$5:$C$200,"&lt;="&amp;('1. Impostazioni'!$C$9+(33-1)*7+6),'3. Registro ferie'!$D$5:$D$200,"&gt;="&amp;('1. Impostazioni'!$C$9+(33-1)*7)))</f>
        <v/>
      </c>
      <c r="AI5" s="106">
        <f>IF($A5="","",COUNTIFS('3. Registro ferie'!$A$5:$A$200,$A5,'3. Registro ferie'!$F$5:$F$200,"Approvato",'3. Registro ferie'!$C$5:$C$200,"&lt;="&amp;('1. Impostazioni'!$C$9+(34-1)*7+6),'3. Registro ferie'!$D$5:$D$200,"&gt;="&amp;('1. Impostazioni'!$C$9+(34-1)*7)))</f>
        <v/>
      </c>
      <c r="AJ5" s="106">
        <f>IF($A5="","",COUNTIFS('3. Registro ferie'!$A$5:$A$200,$A5,'3. Registro ferie'!$F$5:$F$200,"Approvato",'3. Registro ferie'!$C$5:$C$200,"&lt;="&amp;('1. Impostazioni'!$C$9+(35-1)*7+6),'3. Registro ferie'!$D$5:$D$200,"&gt;="&amp;('1. Impostazioni'!$C$9+(35-1)*7)))</f>
        <v/>
      </c>
      <c r="AK5" s="106">
        <f>IF($A5="","",COUNTIFS('3. Registro ferie'!$A$5:$A$200,$A5,'3. Registro ferie'!$F$5:$F$200,"Approvato",'3. Registro ferie'!$C$5:$C$200,"&lt;="&amp;('1. Impostazioni'!$C$9+(36-1)*7+6),'3. Registro ferie'!$D$5:$D$200,"&gt;="&amp;('1. Impostazioni'!$C$9+(36-1)*7)))</f>
        <v/>
      </c>
      <c r="AL5" s="106">
        <f>IF($A5="","",COUNTIFS('3. Registro ferie'!$A$5:$A$200,$A5,'3. Registro ferie'!$F$5:$F$200,"Approvato",'3. Registro ferie'!$C$5:$C$200,"&lt;="&amp;('1. Impostazioni'!$C$9+(37-1)*7+6),'3. Registro ferie'!$D$5:$D$200,"&gt;="&amp;('1. Impostazioni'!$C$9+(37-1)*7)))</f>
        <v/>
      </c>
      <c r="AM5" s="106">
        <f>IF($A5="","",COUNTIFS('3. Registro ferie'!$A$5:$A$200,$A5,'3. Registro ferie'!$F$5:$F$200,"Approvato",'3. Registro ferie'!$C$5:$C$200,"&lt;="&amp;('1. Impostazioni'!$C$9+(38-1)*7+6),'3. Registro ferie'!$D$5:$D$200,"&gt;="&amp;('1. Impostazioni'!$C$9+(38-1)*7)))</f>
        <v/>
      </c>
      <c r="AN5" s="106">
        <f>IF($A5="","",COUNTIFS('3. Registro ferie'!$A$5:$A$200,$A5,'3. Registro ferie'!$F$5:$F$200,"Approvato",'3. Registro ferie'!$C$5:$C$200,"&lt;="&amp;('1. Impostazioni'!$C$9+(39-1)*7+6),'3. Registro ferie'!$D$5:$D$200,"&gt;="&amp;('1. Impostazioni'!$C$9+(39-1)*7)))</f>
        <v/>
      </c>
      <c r="AO5" s="106">
        <f>IF($A5="","",COUNTIFS('3. Registro ferie'!$A$5:$A$200,$A5,'3. Registro ferie'!$F$5:$F$200,"Approvato",'3. Registro ferie'!$C$5:$C$200,"&lt;="&amp;('1. Impostazioni'!$C$9+(40-1)*7+6),'3. Registro ferie'!$D$5:$D$200,"&gt;="&amp;('1. Impostazioni'!$C$9+(40-1)*7)))</f>
        <v/>
      </c>
      <c r="AP5" s="106">
        <f>IF($A5="","",COUNTIFS('3. Registro ferie'!$A$5:$A$200,$A5,'3. Registro ferie'!$F$5:$F$200,"Approvato",'3. Registro ferie'!$C$5:$C$200,"&lt;="&amp;('1. Impostazioni'!$C$9+(41-1)*7+6),'3. Registro ferie'!$D$5:$D$200,"&gt;="&amp;('1. Impostazioni'!$C$9+(41-1)*7)))</f>
        <v/>
      </c>
      <c r="AQ5" s="106">
        <f>IF($A5="","",COUNTIFS('3. Registro ferie'!$A$5:$A$200,$A5,'3. Registro ferie'!$F$5:$F$200,"Approvato",'3. Registro ferie'!$C$5:$C$200,"&lt;="&amp;('1. Impostazioni'!$C$9+(42-1)*7+6),'3. Registro ferie'!$D$5:$D$200,"&gt;="&amp;('1. Impostazioni'!$C$9+(42-1)*7)))</f>
        <v/>
      </c>
      <c r="AR5" s="106">
        <f>IF($A5="","",COUNTIFS('3. Registro ferie'!$A$5:$A$200,$A5,'3. Registro ferie'!$F$5:$F$200,"Approvato",'3. Registro ferie'!$C$5:$C$200,"&lt;="&amp;('1. Impostazioni'!$C$9+(43-1)*7+6),'3. Registro ferie'!$D$5:$D$200,"&gt;="&amp;('1. Impostazioni'!$C$9+(43-1)*7)))</f>
        <v/>
      </c>
      <c r="AS5" s="106">
        <f>IF($A5="","",COUNTIFS('3. Registro ferie'!$A$5:$A$200,$A5,'3. Registro ferie'!$F$5:$F$200,"Approvato",'3. Registro ferie'!$C$5:$C$200,"&lt;="&amp;('1. Impostazioni'!$C$9+(44-1)*7+6),'3. Registro ferie'!$D$5:$D$200,"&gt;="&amp;('1. Impostazioni'!$C$9+(44-1)*7)))</f>
        <v/>
      </c>
      <c r="AT5" s="106">
        <f>IF($A5="","",COUNTIFS('3. Registro ferie'!$A$5:$A$200,$A5,'3. Registro ferie'!$F$5:$F$200,"Approvato",'3. Registro ferie'!$C$5:$C$200,"&lt;="&amp;('1. Impostazioni'!$C$9+(45-1)*7+6),'3. Registro ferie'!$D$5:$D$200,"&gt;="&amp;('1. Impostazioni'!$C$9+(45-1)*7)))</f>
        <v/>
      </c>
      <c r="AU5" s="106">
        <f>IF($A5="","",COUNTIFS('3. Registro ferie'!$A$5:$A$200,$A5,'3. Registro ferie'!$F$5:$F$200,"Approvato",'3. Registro ferie'!$C$5:$C$200,"&lt;="&amp;('1. Impostazioni'!$C$9+(46-1)*7+6),'3. Registro ferie'!$D$5:$D$200,"&gt;="&amp;('1. Impostazioni'!$C$9+(46-1)*7)))</f>
        <v/>
      </c>
      <c r="AV5" s="106">
        <f>IF($A5="","",COUNTIFS('3. Registro ferie'!$A$5:$A$200,$A5,'3. Registro ferie'!$F$5:$F$200,"Approvato",'3. Registro ferie'!$C$5:$C$200,"&lt;="&amp;('1. Impostazioni'!$C$9+(47-1)*7+6),'3. Registro ferie'!$D$5:$D$200,"&gt;="&amp;('1. Impostazioni'!$C$9+(47-1)*7)))</f>
        <v/>
      </c>
      <c r="AW5" s="106">
        <f>IF($A5="","",COUNTIFS('3. Registro ferie'!$A$5:$A$200,$A5,'3. Registro ferie'!$F$5:$F$200,"Approvato",'3. Registro ferie'!$C$5:$C$200,"&lt;="&amp;('1. Impostazioni'!$C$9+(48-1)*7+6),'3. Registro ferie'!$D$5:$D$200,"&gt;="&amp;('1. Impostazioni'!$C$9+(48-1)*7)))</f>
        <v/>
      </c>
      <c r="AX5" s="106">
        <f>IF($A5="","",COUNTIFS('3. Registro ferie'!$A$5:$A$200,$A5,'3. Registro ferie'!$F$5:$F$200,"Approvato",'3. Registro ferie'!$C$5:$C$200,"&lt;="&amp;('1. Impostazioni'!$C$9+(49-1)*7+6),'3. Registro ferie'!$D$5:$D$200,"&gt;="&amp;('1. Impostazioni'!$C$9+(49-1)*7)))</f>
        <v/>
      </c>
      <c r="AY5" s="106">
        <f>IF($A5="","",COUNTIFS('3. Registro ferie'!$A$5:$A$200,$A5,'3. Registro ferie'!$F$5:$F$200,"Approvato",'3. Registro ferie'!$C$5:$C$200,"&lt;="&amp;('1. Impostazioni'!$C$9+(50-1)*7+6),'3. Registro ferie'!$D$5:$D$200,"&gt;="&amp;('1. Impostazioni'!$C$9+(50-1)*7)))</f>
        <v/>
      </c>
      <c r="AZ5" s="106">
        <f>IF($A5="","",COUNTIFS('3. Registro ferie'!$A$5:$A$200,$A5,'3. Registro ferie'!$F$5:$F$200,"Approvato",'3. Registro ferie'!$C$5:$C$200,"&lt;="&amp;('1. Impostazioni'!$C$9+(51-1)*7+6),'3. Registro ferie'!$D$5:$D$200,"&gt;="&amp;('1. Impostazioni'!$C$9+(51-1)*7)))</f>
        <v/>
      </c>
      <c r="BA5" s="106">
        <f>IF($A5="","",COUNTIFS('3. Registro ferie'!$A$5:$A$200,$A5,'3. Registro ferie'!$F$5:$F$200,"Approvato",'3. Registro ferie'!$C$5:$C$200,"&lt;="&amp;('1. Impostazioni'!$C$9+(52-1)*7+6),'3. Registro ferie'!$D$5:$D$200,"&gt;="&amp;('1. Impostazioni'!$C$9+(52-1)*7)))</f>
        <v/>
      </c>
    </row>
    <row r="6" ht="18" customHeight="1" s="55">
      <c r="A6" s="105">
        <f>IF('2. Dipendenti'!A6="","",'2. Dipendenti'!A6)</f>
        <v/>
      </c>
      <c r="B6" s="106">
        <f>IF($A6="","",COUNTIFS('3. Registro ferie'!$A$5:$A$200,$A6,'3. Registro ferie'!$F$5:$F$200,"Approvato",'3. Registro ferie'!$C$5:$C$200,"&lt;="&amp;('1. Impostazioni'!$C$9+(1-1)*7+6),'3. Registro ferie'!$D$5:$D$200,"&gt;="&amp;('1. Impostazioni'!$C$9+(1-1)*7)))</f>
        <v/>
      </c>
      <c r="C6" s="106">
        <f>IF($A6="","",COUNTIFS('3. Registro ferie'!$A$5:$A$200,$A6,'3. Registro ferie'!$F$5:$F$200,"Approvato",'3. Registro ferie'!$C$5:$C$200,"&lt;="&amp;('1. Impostazioni'!$C$9+(2-1)*7+6),'3. Registro ferie'!$D$5:$D$200,"&gt;="&amp;('1. Impostazioni'!$C$9+(2-1)*7)))</f>
        <v/>
      </c>
      <c r="D6" s="106">
        <f>IF($A6="","",COUNTIFS('3. Registro ferie'!$A$5:$A$200,$A6,'3. Registro ferie'!$F$5:$F$200,"Approvato",'3. Registro ferie'!$C$5:$C$200,"&lt;="&amp;('1. Impostazioni'!$C$9+(3-1)*7+6),'3. Registro ferie'!$D$5:$D$200,"&gt;="&amp;('1. Impostazioni'!$C$9+(3-1)*7)))</f>
        <v/>
      </c>
      <c r="E6" s="106">
        <f>IF($A6="","",COUNTIFS('3. Registro ferie'!$A$5:$A$200,$A6,'3. Registro ferie'!$F$5:$F$200,"Approvato",'3. Registro ferie'!$C$5:$C$200,"&lt;="&amp;('1. Impostazioni'!$C$9+(4-1)*7+6),'3. Registro ferie'!$D$5:$D$200,"&gt;="&amp;('1. Impostazioni'!$C$9+(4-1)*7)))</f>
        <v/>
      </c>
      <c r="F6" s="106">
        <f>IF($A6="","",COUNTIFS('3. Registro ferie'!$A$5:$A$200,$A6,'3. Registro ferie'!$F$5:$F$200,"Approvato",'3. Registro ferie'!$C$5:$C$200,"&lt;="&amp;('1. Impostazioni'!$C$9+(5-1)*7+6),'3. Registro ferie'!$D$5:$D$200,"&gt;="&amp;('1. Impostazioni'!$C$9+(5-1)*7)))</f>
        <v/>
      </c>
      <c r="G6" s="106">
        <f>IF($A6="","",COUNTIFS('3. Registro ferie'!$A$5:$A$200,$A6,'3. Registro ferie'!$F$5:$F$200,"Approvato",'3. Registro ferie'!$C$5:$C$200,"&lt;="&amp;('1. Impostazioni'!$C$9+(6-1)*7+6),'3. Registro ferie'!$D$5:$D$200,"&gt;="&amp;('1. Impostazioni'!$C$9+(6-1)*7)))</f>
        <v/>
      </c>
      <c r="H6" s="106">
        <f>IF($A6="","",COUNTIFS('3. Registro ferie'!$A$5:$A$200,$A6,'3. Registro ferie'!$F$5:$F$200,"Approvato",'3. Registro ferie'!$C$5:$C$200,"&lt;="&amp;('1. Impostazioni'!$C$9+(7-1)*7+6),'3. Registro ferie'!$D$5:$D$200,"&gt;="&amp;('1. Impostazioni'!$C$9+(7-1)*7)))</f>
        <v/>
      </c>
      <c r="I6" s="106">
        <f>IF($A6="","",COUNTIFS('3. Registro ferie'!$A$5:$A$200,$A6,'3. Registro ferie'!$F$5:$F$200,"Approvato",'3. Registro ferie'!$C$5:$C$200,"&lt;="&amp;('1. Impostazioni'!$C$9+(8-1)*7+6),'3. Registro ferie'!$D$5:$D$200,"&gt;="&amp;('1. Impostazioni'!$C$9+(8-1)*7)))</f>
        <v/>
      </c>
      <c r="J6" s="106">
        <f>IF($A6="","",COUNTIFS('3. Registro ferie'!$A$5:$A$200,$A6,'3. Registro ferie'!$F$5:$F$200,"Approvato",'3. Registro ferie'!$C$5:$C$200,"&lt;="&amp;('1. Impostazioni'!$C$9+(9-1)*7+6),'3. Registro ferie'!$D$5:$D$200,"&gt;="&amp;('1. Impostazioni'!$C$9+(9-1)*7)))</f>
        <v/>
      </c>
      <c r="K6" s="106">
        <f>IF($A6="","",COUNTIFS('3. Registro ferie'!$A$5:$A$200,$A6,'3. Registro ferie'!$F$5:$F$200,"Approvato",'3. Registro ferie'!$C$5:$C$200,"&lt;="&amp;('1. Impostazioni'!$C$9+(10-1)*7+6),'3. Registro ferie'!$D$5:$D$200,"&gt;="&amp;('1. Impostazioni'!$C$9+(10-1)*7)))</f>
        <v/>
      </c>
      <c r="L6" s="106">
        <f>IF($A6="","",COUNTIFS('3. Registro ferie'!$A$5:$A$200,$A6,'3. Registro ferie'!$F$5:$F$200,"Approvato",'3. Registro ferie'!$C$5:$C$200,"&lt;="&amp;('1. Impostazioni'!$C$9+(11-1)*7+6),'3. Registro ferie'!$D$5:$D$200,"&gt;="&amp;('1. Impostazioni'!$C$9+(11-1)*7)))</f>
        <v/>
      </c>
      <c r="M6" s="106">
        <f>IF($A6="","",COUNTIFS('3. Registro ferie'!$A$5:$A$200,$A6,'3. Registro ferie'!$F$5:$F$200,"Approvato",'3. Registro ferie'!$C$5:$C$200,"&lt;="&amp;('1. Impostazioni'!$C$9+(12-1)*7+6),'3. Registro ferie'!$D$5:$D$200,"&gt;="&amp;('1. Impostazioni'!$C$9+(12-1)*7)))</f>
        <v/>
      </c>
      <c r="N6" s="106">
        <f>IF($A6="","",COUNTIFS('3. Registro ferie'!$A$5:$A$200,$A6,'3. Registro ferie'!$F$5:$F$200,"Approvato",'3. Registro ferie'!$C$5:$C$200,"&lt;="&amp;('1. Impostazioni'!$C$9+(13-1)*7+6),'3. Registro ferie'!$D$5:$D$200,"&gt;="&amp;('1. Impostazioni'!$C$9+(13-1)*7)))</f>
        <v/>
      </c>
      <c r="O6" s="106">
        <f>IF($A6="","",COUNTIFS('3. Registro ferie'!$A$5:$A$200,$A6,'3. Registro ferie'!$F$5:$F$200,"Approvato",'3. Registro ferie'!$C$5:$C$200,"&lt;="&amp;('1. Impostazioni'!$C$9+(14-1)*7+6),'3. Registro ferie'!$D$5:$D$200,"&gt;="&amp;('1. Impostazioni'!$C$9+(14-1)*7)))</f>
        <v/>
      </c>
      <c r="P6" s="106">
        <f>IF($A6="","",COUNTIFS('3. Registro ferie'!$A$5:$A$200,$A6,'3. Registro ferie'!$F$5:$F$200,"Approvato",'3. Registro ferie'!$C$5:$C$200,"&lt;="&amp;('1. Impostazioni'!$C$9+(15-1)*7+6),'3. Registro ferie'!$D$5:$D$200,"&gt;="&amp;('1. Impostazioni'!$C$9+(15-1)*7)))</f>
        <v/>
      </c>
      <c r="Q6" s="106">
        <f>IF($A6="","",COUNTIFS('3. Registro ferie'!$A$5:$A$200,$A6,'3. Registro ferie'!$F$5:$F$200,"Approvato",'3. Registro ferie'!$C$5:$C$200,"&lt;="&amp;('1. Impostazioni'!$C$9+(16-1)*7+6),'3. Registro ferie'!$D$5:$D$200,"&gt;="&amp;('1. Impostazioni'!$C$9+(16-1)*7)))</f>
        <v/>
      </c>
      <c r="R6" s="106">
        <f>IF($A6="","",COUNTIFS('3. Registro ferie'!$A$5:$A$200,$A6,'3. Registro ferie'!$F$5:$F$200,"Approvato",'3. Registro ferie'!$C$5:$C$200,"&lt;="&amp;('1. Impostazioni'!$C$9+(17-1)*7+6),'3. Registro ferie'!$D$5:$D$200,"&gt;="&amp;('1. Impostazioni'!$C$9+(17-1)*7)))</f>
        <v/>
      </c>
      <c r="S6" s="106">
        <f>IF($A6="","",COUNTIFS('3. Registro ferie'!$A$5:$A$200,$A6,'3. Registro ferie'!$F$5:$F$200,"Approvato",'3. Registro ferie'!$C$5:$C$200,"&lt;="&amp;('1. Impostazioni'!$C$9+(18-1)*7+6),'3. Registro ferie'!$D$5:$D$200,"&gt;="&amp;('1. Impostazioni'!$C$9+(18-1)*7)))</f>
        <v/>
      </c>
      <c r="T6" s="106">
        <f>IF($A6="","",COUNTIFS('3. Registro ferie'!$A$5:$A$200,$A6,'3. Registro ferie'!$F$5:$F$200,"Approvato",'3. Registro ferie'!$C$5:$C$200,"&lt;="&amp;('1. Impostazioni'!$C$9+(19-1)*7+6),'3. Registro ferie'!$D$5:$D$200,"&gt;="&amp;('1. Impostazioni'!$C$9+(19-1)*7)))</f>
        <v/>
      </c>
      <c r="U6" s="106">
        <f>IF($A6="","",COUNTIFS('3. Registro ferie'!$A$5:$A$200,$A6,'3. Registro ferie'!$F$5:$F$200,"Approvato",'3. Registro ferie'!$C$5:$C$200,"&lt;="&amp;('1. Impostazioni'!$C$9+(20-1)*7+6),'3. Registro ferie'!$D$5:$D$200,"&gt;="&amp;('1. Impostazioni'!$C$9+(20-1)*7)))</f>
        <v/>
      </c>
      <c r="V6" s="106">
        <f>IF($A6="","",COUNTIFS('3. Registro ferie'!$A$5:$A$200,$A6,'3. Registro ferie'!$F$5:$F$200,"Approvato",'3. Registro ferie'!$C$5:$C$200,"&lt;="&amp;('1. Impostazioni'!$C$9+(21-1)*7+6),'3. Registro ferie'!$D$5:$D$200,"&gt;="&amp;('1. Impostazioni'!$C$9+(21-1)*7)))</f>
        <v/>
      </c>
      <c r="W6" s="106">
        <f>IF($A6="","",COUNTIFS('3. Registro ferie'!$A$5:$A$200,$A6,'3. Registro ferie'!$F$5:$F$200,"Approvato",'3. Registro ferie'!$C$5:$C$200,"&lt;="&amp;('1. Impostazioni'!$C$9+(22-1)*7+6),'3. Registro ferie'!$D$5:$D$200,"&gt;="&amp;('1. Impostazioni'!$C$9+(22-1)*7)))</f>
        <v/>
      </c>
      <c r="X6" s="106">
        <f>IF($A6="","",COUNTIFS('3. Registro ferie'!$A$5:$A$200,$A6,'3. Registro ferie'!$F$5:$F$200,"Approvato",'3. Registro ferie'!$C$5:$C$200,"&lt;="&amp;('1. Impostazioni'!$C$9+(23-1)*7+6),'3. Registro ferie'!$D$5:$D$200,"&gt;="&amp;('1. Impostazioni'!$C$9+(23-1)*7)))</f>
        <v/>
      </c>
      <c r="Y6" s="106">
        <f>IF($A6="","",COUNTIFS('3. Registro ferie'!$A$5:$A$200,$A6,'3. Registro ferie'!$F$5:$F$200,"Approvato",'3. Registro ferie'!$C$5:$C$200,"&lt;="&amp;('1. Impostazioni'!$C$9+(24-1)*7+6),'3. Registro ferie'!$D$5:$D$200,"&gt;="&amp;('1. Impostazioni'!$C$9+(24-1)*7)))</f>
        <v/>
      </c>
      <c r="Z6" s="106">
        <f>IF($A6="","",COUNTIFS('3. Registro ferie'!$A$5:$A$200,$A6,'3. Registro ferie'!$F$5:$F$200,"Approvato",'3. Registro ferie'!$C$5:$C$200,"&lt;="&amp;('1. Impostazioni'!$C$9+(25-1)*7+6),'3. Registro ferie'!$D$5:$D$200,"&gt;="&amp;('1. Impostazioni'!$C$9+(25-1)*7)))</f>
        <v/>
      </c>
      <c r="AA6" s="106">
        <f>IF($A6="","",COUNTIFS('3. Registro ferie'!$A$5:$A$200,$A6,'3. Registro ferie'!$F$5:$F$200,"Approvato",'3. Registro ferie'!$C$5:$C$200,"&lt;="&amp;('1. Impostazioni'!$C$9+(26-1)*7+6),'3. Registro ferie'!$D$5:$D$200,"&gt;="&amp;('1. Impostazioni'!$C$9+(26-1)*7)))</f>
        <v/>
      </c>
      <c r="AB6" s="106">
        <f>IF($A6="","",COUNTIFS('3. Registro ferie'!$A$5:$A$200,$A6,'3. Registro ferie'!$F$5:$F$200,"Approvato",'3. Registro ferie'!$C$5:$C$200,"&lt;="&amp;('1. Impostazioni'!$C$9+(27-1)*7+6),'3. Registro ferie'!$D$5:$D$200,"&gt;="&amp;('1. Impostazioni'!$C$9+(27-1)*7)))</f>
        <v/>
      </c>
      <c r="AC6" s="106">
        <f>IF($A6="","",COUNTIFS('3. Registro ferie'!$A$5:$A$200,$A6,'3. Registro ferie'!$F$5:$F$200,"Approvato",'3. Registro ferie'!$C$5:$C$200,"&lt;="&amp;('1. Impostazioni'!$C$9+(28-1)*7+6),'3. Registro ferie'!$D$5:$D$200,"&gt;="&amp;('1. Impostazioni'!$C$9+(28-1)*7)))</f>
        <v/>
      </c>
      <c r="AD6" s="106">
        <f>IF($A6="","",COUNTIFS('3. Registro ferie'!$A$5:$A$200,$A6,'3. Registro ferie'!$F$5:$F$200,"Approvato",'3. Registro ferie'!$C$5:$C$200,"&lt;="&amp;('1. Impostazioni'!$C$9+(29-1)*7+6),'3. Registro ferie'!$D$5:$D$200,"&gt;="&amp;('1. Impostazioni'!$C$9+(29-1)*7)))</f>
        <v/>
      </c>
      <c r="AE6" s="106">
        <f>IF($A6="","",COUNTIFS('3. Registro ferie'!$A$5:$A$200,$A6,'3. Registro ferie'!$F$5:$F$200,"Approvato",'3. Registro ferie'!$C$5:$C$200,"&lt;="&amp;('1. Impostazioni'!$C$9+(30-1)*7+6),'3. Registro ferie'!$D$5:$D$200,"&gt;="&amp;('1. Impostazioni'!$C$9+(30-1)*7)))</f>
        <v/>
      </c>
      <c r="AF6" s="106">
        <f>IF($A6="","",COUNTIFS('3. Registro ferie'!$A$5:$A$200,$A6,'3. Registro ferie'!$F$5:$F$200,"Approvato",'3. Registro ferie'!$C$5:$C$200,"&lt;="&amp;('1. Impostazioni'!$C$9+(31-1)*7+6),'3. Registro ferie'!$D$5:$D$200,"&gt;="&amp;('1. Impostazioni'!$C$9+(31-1)*7)))</f>
        <v/>
      </c>
      <c r="AG6" s="106">
        <f>IF($A6="","",COUNTIFS('3. Registro ferie'!$A$5:$A$200,$A6,'3. Registro ferie'!$F$5:$F$200,"Approvato",'3. Registro ferie'!$C$5:$C$200,"&lt;="&amp;('1. Impostazioni'!$C$9+(32-1)*7+6),'3. Registro ferie'!$D$5:$D$200,"&gt;="&amp;('1. Impostazioni'!$C$9+(32-1)*7)))</f>
        <v/>
      </c>
      <c r="AH6" s="106">
        <f>IF($A6="","",COUNTIFS('3. Registro ferie'!$A$5:$A$200,$A6,'3. Registro ferie'!$F$5:$F$200,"Approvato",'3. Registro ferie'!$C$5:$C$200,"&lt;="&amp;('1. Impostazioni'!$C$9+(33-1)*7+6),'3. Registro ferie'!$D$5:$D$200,"&gt;="&amp;('1. Impostazioni'!$C$9+(33-1)*7)))</f>
        <v/>
      </c>
      <c r="AI6" s="106">
        <f>IF($A6="","",COUNTIFS('3. Registro ferie'!$A$5:$A$200,$A6,'3. Registro ferie'!$F$5:$F$200,"Approvato",'3. Registro ferie'!$C$5:$C$200,"&lt;="&amp;('1. Impostazioni'!$C$9+(34-1)*7+6),'3. Registro ferie'!$D$5:$D$200,"&gt;="&amp;('1. Impostazioni'!$C$9+(34-1)*7)))</f>
        <v/>
      </c>
      <c r="AJ6" s="106">
        <f>IF($A6="","",COUNTIFS('3. Registro ferie'!$A$5:$A$200,$A6,'3. Registro ferie'!$F$5:$F$200,"Approvato",'3. Registro ferie'!$C$5:$C$200,"&lt;="&amp;('1. Impostazioni'!$C$9+(35-1)*7+6),'3. Registro ferie'!$D$5:$D$200,"&gt;="&amp;('1. Impostazioni'!$C$9+(35-1)*7)))</f>
        <v/>
      </c>
      <c r="AK6" s="106">
        <f>IF($A6="","",COUNTIFS('3. Registro ferie'!$A$5:$A$200,$A6,'3. Registro ferie'!$F$5:$F$200,"Approvato",'3. Registro ferie'!$C$5:$C$200,"&lt;="&amp;('1. Impostazioni'!$C$9+(36-1)*7+6),'3. Registro ferie'!$D$5:$D$200,"&gt;="&amp;('1. Impostazioni'!$C$9+(36-1)*7)))</f>
        <v/>
      </c>
      <c r="AL6" s="106">
        <f>IF($A6="","",COUNTIFS('3. Registro ferie'!$A$5:$A$200,$A6,'3. Registro ferie'!$F$5:$F$200,"Approvato",'3. Registro ferie'!$C$5:$C$200,"&lt;="&amp;('1. Impostazioni'!$C$9+(37-1)*7+6),'3. Registro ferie'!$D$5:$D$200,"&gt;="&amp;('1. Impostazioni'!$C$9+(37-1)*7)))</f>
        <v/>
      </c>
      <c r="AM6" s="106">
        <f>IF($A6="","",COUNTIFS('3. Registro ferie'!$A$5:$A$200,$A6,'3. Registro ferie'!$F$5:$F$200,"Approvato",'3. Registro ferie'!$C$5:$C$200,"&lt;="&amp;('1. Impostazioni'!$C$9+(38-1)*7+6),'3. Registro ferie'!$D$5:$D$200,"&gt;="&amp;('1. Impostazioni'!$C$9+(38-1)*7)))</f>
        <v/>
      </c>
      <c r="AN6" s="106">
        <f>IF($A6="","",COUNTIFS('3. Registro ferie'!$A$5:$A$200,$A6,'3. Registro ferie'!$F$5:$F$200,"Approvato",'3. Registro ferie'!$C$5:$C$200,"&lt;="&amp;('1. Impostazioni'!$C$9+(39-1)*7+6),'3. Registro ferie'!$D$5:$D$200,"&gt;="&amp;('1. Impostazioni'!$C$9+(39-1)*7)))</f>
        <v/>
      </c>
      <c r="AO6" s="106">
        <f>IF($A6="","",COUNTIFS('3. Registro ferie'!$A$5:$A$200,$A6,'3. Registro ferie'!$F$5:$F$200,"Approvato",'3. Registro ferie'!$C$5:$C$200,"&lt;="&amp;('1. Impostazioni'!$C$9+(40-1)*7+6),'3. Registro ferie'!$D$5:$D$200,"&gt;="&amp;('1. Impostazioni'!$C$9+(40-1)*7)))</f>
        <v/>
      </c>
      <c r="AP6" s="106">
        <f>IF($A6="","",COUNTIFS('3. Registro ferie'!$A$5:$A$200,$A6,'3. Registro ferie'!$F$5:$F$200,"Approvato",'3. Registro ferie'!$C$5:$C$200,"&lt;="&amp;('1. Impostazioni'!$C$9+(41-1)*7+6),'3. Registro ferie'!$D$5:$D$200,"&gt;="&amp;('1. Impostazioni'!$C$9+(41-1)*7)))</f>
        <v/>
      </c>
      <c r="AQ6" s="106">
        <f>IF($A6="","",COUNTIFS('3. Registro ferie'!$A$5:$A$200,$A6,'3. Registro ferie'!$F$5:$F$200,"Approvato",'3. Registro ferie'!$C$5:$C$200,"&lt;="&amp;('1. Impostazioni'!$C$9+(42-1)*7+6),'3. Registro ferie'!$D$5:$D$200,"&gt;="&amp;('1. Impostazioni'!$C$9+(42-1)*7)))</f>
        <v/>
      </c>
      <c r="AR6" s="106">
        <f>IF($A6="","",COUNTIFS('3. Registro ferie'!$A$5:$A$200,$A6,'3. Registro ferie'!$F$5:$F$200,"Approvato",'3. Registro ferie'!$C$5:$C$200,"&lt;="&amp;('1. Impostazioni'!$C$9+(43-1)*7+6),'3. Registro ferie'!$D$5:$D$200,"&gt;="&amp;('1. Impostazioni'!$C$9+(43-1)*7)))</f>
        <v/>
      </c>
      <c r="AS6" s="106">
        <f>IF($A6="","",COUNTIFS('3. Registro ferie'!$A$5:$A$200,$A6,'3. Registro ferie'!$F$5:$F$200,"Approvato",'3. Registro ferie'!$C$5:$C$200,"&lt;="&amp;('1. Impostazioni'!$C$9+(44-1)*7+6),'3. Registro ferie'!$D$5:$D$200,"&gt;="&amp;('1. Impostazioni'!$C$9+(44-1)*7)))</f>
        <v/>
      </c>
      <c r="AT6" s="106">
        <f>IF($A6="","",COUNTIFS('3. Registro ferie'!$A$5:$A$200,$A6,'3. Registro ferie'!$F$5:$F$200,"Approvato",'3. Registro ferie'!$C$5:$C$200,"&lt;="&amp;('1. Impostazioni'!$C$9+(45-1)*7+6),'3. Registro ferie'!$D$5:$D$200,"&gt;="&amp;('1. Impostazioni'!$C$9+(45-1)*7)))</f>
        <v/>
      </c>
      <c r="AU6" s="106">
        <f>IF($A6="","",COUNTIFS('3. Registro ferie'!$A$5:$A$200,$A6,'3. Registro ferie'!$F$5:$F$200,"Approvato",'3. Registro ferie'!$C$5:$C$200,"&lt;="&amp;('1. Impostazioni'!$C$9+(46-1)*7+6),'3. Registro ferie'!$D$5:$D$200,"&gt;="&amp;('1. Impostazioni'!$C$9+(46-1)*7)))</f>
        <v/>
      </c>
      <c r="AV6" s="106">
        <f>IF($A6="","",COUNTIFS('3. Registro ferie'!$A$5:$A$200,$A6,'3. Registro ferie'!$F$5:$F$200,"Approvato",'3. Registro ferie'!$C$5:$C$200,"&lt;="&amp;('1. Impostazioni'!$C$9+(47-1)*7+6),'3. Registro ferie'!$D$5:$D$200,"&gt;="&amp;('1. Impostazioni'!$C$9+(47-1)*7)))</f>
        <v/>
      </c>
      <c r="AW6" s="106">
        <f>IF($A6="","",COUNTIFS('3. Registro ferie'!$A$5:$A$200,$A6,'3. Registro ferie'!$F$5:$F$200,"Approvato",'3. Registro ferie'!$C$5:$C$200,"&lt;="&amp;('1. Impostazioni'!$C$9+(48-1)*7+6),'3. Registro ferie'!$D$5:$D$200,"&gt;="&amp;('1. Impostazioni'!$C$9+(48-1)*7)))</f>
        <v/>
      </c>
      <c r="AX6" s="106">
        <f>IF($A6="","",COUNTIFS('3. Registro ferie'!$A$5:$A$200,$A6,'3. Registro ferie'!$F$5:$F$200,"Approvato",'3. Registro ferie'!$C$5:$C$200,"&lt;="&amp;('1. Impostazioni'!$C$9+(49-1)*7+6),'3. Registro ferie'!$D$5:$D$200,"&gt;="&amp;('1. Impostazioni'!$C$9+(49-1)*7)))</f>
        <v/>
      </c>
      <c r="AY6" s="106">
        <f>IF($A6="","",COUNTIFS('3. Registro ferie'!$A$5:$A$200,$A6,'3. Registro ferie'!$F$5:$F$200,"Approvato",'3. Registro ferie'!$C$5:$C$200,"&lt;="&amp;('1. Impostazioni'!$C$9+(50-1)*7+6),'3. Registro ferie'!$D$5:$D$200,"&gt;="&amp;('1. Impostazioni'!$C$9+(50-1)*7)))</f>
        <v/>
      </c>
      <c r="AZ6" s="106">
        <f>IF($A6="","",COUNTIFS('3. Registro ferie'!$A$5:$A$200,$A6,'3. Registro ferie'!$F$5:$F$200,"Approvato",'3. Registro ferie'!$C$5:$C$200,"&lt;="&amp;('1. Impostazioni'!$C$9+(51-1)*7+6),'3. Registro ferie'!$D$5:$D$200,"&gt;="&amp;('1. Impostazioni'!$C$9+(51-1)*7)))</f>
        <v/>
      </c>
      <c r="BA6" s="106">
        <f>IF($A6="","",COUNTIFS('3. Registro ferie'!$A$5:$A$200,$A6,'3. Registro ferie'!$F$5:$F$200,"Approvato",'3. Registro ferie'!$C$5:$C$200,"&lt;="&amp;('1. Impostazioni'!$C$9+(52-1)*7+6),'3. Registro ferie'!$D$5:$D$200,"&gt;="&amp;('1. Impostazioni'!$C$9+(52-1)*7)))</f>
        <v/>
      </c>
    </row>
    <row r="7" ht="18" customHeight="1" s="55">
      <c r="A7" s="105">
        <f>IF('2. Dipendenti'!A7="","",'2. Dipendenti'!A7)</f>
        <v/>
      </c>
      <c r="B7" s="106">
        <f>IF($A7="","",COUNTIFS('3. Registro ferie'!$A$5:$A$200,$A7,'3. Registro ferie'!$F$5:$F$200,"Approvato",'3. Registro ferie'!$C$5:$C$200,"&lt;="&amp;('1. Impostazioni'!$C$9+(1-1)*7+6),'3. Registro ferie'!$D$5:$D$200,"&gt;="&amp;('1. Impostazioni'!$C$9+(1-1)*7)))</f>
        <v/>
      </c>
      <c r="C7" s="106">
        <f>IF($A7="","",COUNTIFS('3. Registro ferie'!$A$5:$A$200,$A7,'3. Registro ferie'!$F$5:$F$200,"Approvato",'3. Registro ferie'!$C$5:$C$200,"&lt;="&amp;('1. Impostazioni'!$C$9+(2-1)*7+6),'3. Registro ferie'!$D$5:$D$200,"&gt;="&amp;('1. Impostazioni'!$C$9+(2-1)*7)))</f>
        <v/>
      </c>
      <c r="D7" s="106">
        <f>IF($A7="","",COUNTIFS('3. Registro ferie'!$A$5:$A$200,$A7,'3. Registro ferie'!$F$5:$F$200,"Approvato",'3. Registro ferie'!$C$5:$C$200,"&lt;="&amp;('1. Impostazioni'!$C$9+(3-1)*7+6),'3. Registro ferie'!$D$5:$D$200,"&gt;="&amp;('1. Impostazioni'!$C$9+(3-1)*7)))</f>
        <v/>
      </c>
      <c r="E7" s="106">
        <f>IF($A7="","",COUNTIFS('3. Registro ferie'!$A$5:$A$200,$A7,'3. Registro ferie'!$F$5:$F$200,"Approvato",'3. Registro ferie'!$C$5:$C$200,"&lt;="&amp;('1. Impostazioni'!$C$9+(4-1)*7+6),'3. Registro ferie'!$D$5:$D$200,"&gt;="&amp;('1. Impostazioni'!$C$9+(4-1)*7)))</f>
        <v/>
      </c>
      <c r="F7" s="106">
        <f>IF($A7="","",COUNTIFS('3. Registro ferie'!$A$5:$A$200,$A7,'3. Registro ferie'!$F$5:$F$200,"Approvato",'3. Registro ferie'!$C$5:$C$200,"&lt;="&amp;('1. Impostazioni'!$C$9+(5-1)*7+6),'3. Registro ferie'!$D$5:$D$200,"&gt;="&amp;('1. Impostazioni'!$C$9+(5-1)*7)))</f>
        <v/>
      </c>
      <c r="G7" s="106">
        <f>IF($A7="","",COUNTIFS('3. Registro ferie'!$A$5:$A$200,$A7,'3. Registro ferie'!$F$5:$F$200,"Approvato",'3. Registro ferie'!$C$5:$C$200,"&lt;="&amp;('1. Impostazioni'!$C$9+(6-1)*7+6),'3. Registro ferie'!$D$5:$D$200,"&gt;="&amp;('1. Impostazioni'!$C$9+(6-1)*7)))</f>
        <v/>
      </c>
      <c r="H7" s="106">
        <f>IF($A7="","",COUNTIFS('3. Registro ferie'!$A$5:$A$200,$A7,'3. Registro ferie'!$F$5:$F$200,"Approvato",'3. Registro ferie'!$C$5:$C$200,"&lt;="&amp;('1. Impostazioni'!$C$9+(7-1)*7+6),'3. Registro ferie'!$D$5:$D$200,"&gt;="&amp;('1. Impostazioni'!$C$9+(7-1)*7)))</f>
        <v/>
      </c>
      <c r="I7" s="106">
        <f>IF($A7="","",COUNTIFS('3. Registro ferie'!$A$5:$A$200,$A7,'3. Registro ferie'!$F$5:$F$200,"Approvato",'3. Registro ferie'!$C$5:$C$200,"&lt;="&amp;('1. Impostazioni'!$C$9+(8-1)*7+6),'3. Registro ferie'!$D$5:$D$200,"&gt;="&amp;('1. Impostazioni'!$C$9+(8-1)*7)))</f>
        <v/>
      </c>
      <c r="J7" s="106">
        <f>IF($A7="","",COUNTIFS('3. Registro ferie'!$A$5:$A$200,$A7,'3. Registro ferie'!$F$5:$F$200,"Approvato",'3. Registro ferie'!$C$5:$C$200,"&lt;="&amp;('1. Impostazioni'!$C$9+(9-1)*7+6),'3. Registro ferie'!$D$5:$D$200,"&gt;="&amp;('1. Impostazioni'!$C$9+(9-1)*7)))</f>
        <v/>
      </c>
      <c r="K7" s="106">
        <f>IF($A7="","",COUNTIFS('3. Registro ferie'!$A$5:$A$200,$A7,'3. Registro ferie'!$F$5:$F$200,"Approvato",'3. Registro ferie'!$C$5:$C$200,"&lt;="&amp;('1. Impostazioni'!$C$9+(10-1)*7+6),'3. Registro ferie'!$D$5:$D$200,"&gt;="&amp;('1. Impostazioni'!$C$9+(10-1)*7)))</f>
        <v/>
      </c>
      <c r="L7" s="106">
        <f>IF($A7="","",COUNTIFS('3. Registro ferie'!$A$5:$A$200,$A7,'3. Registro ferie'!$F$5:$F$200,"Approvato",'3. Registro ferie'!$C$5:$C$200,"&lt;="&amp;('1. Impostazioni'!$C$9+(11-1)*7+6),'3. Registro ferie'!$D$5:$D$200,"&gt;="&amp;('1. Impostazioni'!$C$9+(11-1)*7)))</f>
        <v/>
      </c>
      <c r="M7" s="106">
        <f>IF($A7="","",COUNTIFS('3. Registro ferie'!$A$5:$A$200,$A7,'3. Registro ferie'!$F$5:$F$200,"Approvato",'3. Registro ferie'!$C$5:$C$200,"&lt;="&amp;('1. Impostazioni'!$C$9+(12-1)*7+6),'3. Registro ferie'!$D$5:$D$200,"&gt;="&amp;('1. Impostazioni'!$C$9+(12-1)*7)))</f>
        <v/>
      </c>
      <c r="N7" s="106">
        <f>IF($A7="","",COUNTIFS('3. Registro ferie'!$A$5:$A$200,$A7,'3. Registro ferie'!$F$5:$F$200,"Approvato",'3. Registro ferie'!$C$5:$C$200,"&lt;="&amp;('1. Impostazioni'!$C$9+(13-1)*7+6),'3. Registro ferie'!$D$5:$D$200,"&gt;="&amp;('1. Impostazioni'!$C$9+(13-1)*7)))</f>
        <v/>
      </c>
      <c r="O7" s="106">
        <f>IF($A7="","",COUNTIFS('3. Registro ferie'!$A$5:$A$200,$A7,'3. Registro ferie'!$F$5:$F$200,"Approvato",'3. Registro ferie'!$C$5:$C$200,"&lt;="&amp;('1. Impostazioni'!$C$9+(14-1)*7+6),'3. Registro ferie'!$D$5:$D$200,"&gt;="&amp;('1. Impostazioni'!$C$9+(14-1)*7)))</f>
        <v/>
      </c>
      <c r="P7" s="106">
        <f>IF($A7="","",COUNTIFS('3. Registro ferie'!$A$5:$A$200,$A7,'3. Registro ferie'!$F$5:$F$200,"Approvato",'3. Registro ferie'!$C$5:$C$200,"&lt;="&amp;('1. Impostazioni'!$C$9+(15-1)*7+6),'3. Registro ferie'!$D$5:$D$200,"&gt;="&amp;('1. Impostazioni'!$C$9+(15-1)*7)))</f>
        <v/>
      </c>
      <c r="Q7" s="106">
        <f>IF($A7="","",COUNTIFS('3. Registro ferie'!$A$5:$A$200,$A7,'3. Registro ferie'!$F$5:$F$200,"Approvato",'3. Registro ferie'!$C$5:$C$200,"&lt;="&amp;('1. Impostazioni'!$C$9+(16-1)*7+6),'3. Registro ferie'!$D$5:$D$200,"&gt;="&amp;('1. Impostazioni'!$C$9+(16-1)*7)))</f>
        <v/>
      </c>
      <c r="R7" s="106">
        <f>IF($A7="","",COUNTIFS('3. Registro ferie'!$A$5:$A$200,$A7,'3. Registro ferie'!$F$5:$F$200,"Approvato",'3. Registro ferie'!$C$5:$C$200,"&lt;="&amp;('1. Impostazioni'!$C$9+(17-1)*7+6),'3. Registro ferie'!$D$5:$D$200,"&gt;="&amp;('1. Impostazioni'!$C$9+(17-1)*7)))</f>
        <v/>
      </c>
      <c r="S7" s="106">
        <f>IF($A7="","",COUNTIFS('3. Registro ferie'!$A$5:$A$200,$A7,'3. Registro ferie'!$F$5:$F$200,"Approvato",'3. Registro ferie'!$C$5:$C$200,"&lt;="&amp;('1. Impostazioni'!$C$9+(18-1)*7+6),'3. Registro ferie'!$D$5:$D$200,"&gt;="&amp;('1. Impostazioni'!$C$9+(18-1)*7)))</f>
        <v/>
      </c>
      <c r="T7" s="106">
        <f>IF($A7="","",COUNTIFS('3. Registro ferie'!$A$5:$A$200,$A7,'3. Registro ferie'!$F$5:$F$200,"Approvato",'3. Registro ferie'!$C$5:$C$200,"&lt;="&amp;('1. Impostazioni'!$C$9+(19-1)*7+6),'3. Registro ferie'!$D$5:$D$200,"&gt;="&amp;('1. Impostazioni'!$C$9+(19-1)*7)))</f>
        <v/>
      </c>
      <c r="U7" s="106">
        <f>IF($A7="","",COUNTIFS('3. Registro ferie'!$A$5:$A$200,$A7,'3. Registro ferie'!$F$5:$F$200,"Approvato",'3. Registro ferie'!$C$5:$C$200,"&lt;="&amp;('1. Impostazioni'!$C$9+(20-1)*7+6),'3. Registro ferie'!$D$5:$D$200,"&gt;="&amp;('1. Impostazioni'!$C$9+(20-1)*7)))</f>
        <v/>
      </c>
      <c r="V7" s="106">
        <f>IF($A7="","",COUNTIFS('3. Registro ferie'!$A$5:$A$200,$A7,'3. Registro ferie'!$F$5:$F$200,"Approvato",'3. Registro ferie'!$C$5:$C$200,"&lt;="&amp;('1. Impostazioni'!$C$9+(21-1)*7+6),'3. Registro ferie'!$D$5:$D$200,"&gt;="&amp;('1. Impostazioni'!$C$9+(21-1)*7)))</f>
        <v/>
      </c>
      <c r="W7" s="106">
        <f>IF($A7="","",COUNTIFS('3. Registro ferie'!$A$5:$A$200,$A7,'3. Registro ferie'!$F$5:$F$200,"Approvato",'3. Registro ferie'!$C$5:$C$200,"&lt;="&amp;('1. Impostazioni'!$C$9+(22-1)*7+6),'3. Registro ferie'!$D$5:$D$200,"&gt;="&amp;('1. Impostazioni'!$C$9+(22-1)*7)))</f>
        <v/>
      </c>
      <c r="X7" s="106">
        <f>IF($A7="","",COUNTIFS('3. Registro ferie'!$A$5:$A$200,$A7,'3. Registro ferie'!$F$5:$F$200,"Approvato",'3. Registro ferie'!$C$5:$C$200,"&lt;="&amp;('1. Impostazioni'!$C$9+(23-1)*7+6),'3. Registro ferie'!$D$5:$D$200,"&gt;="&amp;('1. Impostazioni'!$C$9+(23-1)*7)))</f>
        <v/>
      </c>
      <c r="Y7" s="106">
        <f>IF($A7="","",COUNTIFS('3. Registro ferie'!$A$5:$A$200,$A7,'3. Registro ferie'!$F$5:$F$200,"Approvato",'3. Registro ferie'!$C$5:$C$200,"&lt;="&amp;('1. Impostazioni'!$C$9+(24-1)*7+6),'3. Registro ferie'!$D$5:$D$200,"&gt;="&amp;('1. Impostazioni'!$C$9+(24-1)*7)))</f>
        <v/>
      </c>
      <c r="Z7" s="106">
        <f>IF($A7="","",COUNTIFS('3. Registro ferie'!$A$5:$A$200,$A7,'3. Registro ferie'!$F$5:$F$200,"Approvato",'3. Registro ferie'!$C$5:$C$200,"&lt;="&amp;('1. Impostazioni'!$C$9+(25-1)*7+6),'3. Registro ferie'!$D$5:$D$200,"&gt;="&amp;('1. Impostazioni'!$C$9+(25-1)*7)))</f>
        <v/>
      </c>
      <c r="AA7" s="106">
        <f>IF($A7="","",COUNTIFS('3. Registro ferie'!$A$5:$A$200,$A7,'3. Registro ferie'!$F$5:$F$200,"Approvato",'3. Registro ferie'!$C$5:$C$200,"&lt;="&amp;('1. Impostazioni'!$C$9+(26-1)*7+6),'3. Registro ferie'!$D$5:$D$200,"&gt;="&amp;('1. Impostazioni'!$C$9+(26-1)*7)))</f>
        <v/>
      </c>
      <c r="AB7" s="106">
        <f>IF($A7="","",COUNTIFS('3. Registro ferie'!$A$5:$A$200,$A7,'3. Registro ferie'!$F$5:$F$200,"Approvato",'3. Registro ferie'!$C$5:$C$200,"&lt;="&amp;('1. Impostazioni'!$C$9+(27-1)*7+6),'3. Registro ferie'!$D$5:$D$200,"&gt;="&amp;('1. Impostazioni'!$C$9+(27-1)*7)))</f>
        <v/>
      </c>
      <c r="AC7" s="106">
        <f>IF($A7="","",COUNTIFS('3. Registro ferie'!$A$5:$A$200,$A7,'3. Registro ferie'!$F$5:$F$200,"Approvato",'3. Registro ferie'!$C$5:$C$200,"&lt;="&amp;('1. Impostazioni'!$C$9+(28-1)*7+6),'3. Registro ferie'!$D$5:$D$200,"&gt;="&amp;('1. Impostazioni'!$C$9+(28-1)*7)))</f>
        <v/>
      </c>
      <c r="AD7" s="106">
        <f>IF($A7="","",COUNTIFS('3. Registro ferie'!$A$5:$A$200,$A7,'3. Registro ferie'!$F$5:$F$200,"Approvato",'3. Registro ferie'!$C$5:$C$200,"&lt;="&amp;('1. Impostazioni'!$C$9+(29-1)*7+6),'3. Registro ferie'!$D$5:$D$200,"&gt;="&amp;('1. Impostazioni'!$C$9+(29-1)*7)))</f>
        <v/>
      </c>
      <c r="AE7" s="106">
        <f>IF($A7="","",COUNTIFS('3. Registro ferie'!$A$5:$A$200,$A7,'3. Registro ferie'!$F$5:$F$200,"Approvato",'3. Registro ferie'!$C$5:$C$200,"&lt;="&amp;('1. Impostazioni'!$C$9+(30-1)*7+6),'3. Registro ferie'!$D$5:$D$200,"&gt;="&amp;('1. Impostazioni'!$C$9+(30-1)*7)))</f>
        <v/>
      </c>
      <c r="AF7" s="106">
        <f>IF($A7="","",COUNTIFS('3. Registro ferie'!$A$5:$A$200,$A7,'3. Registro ferie'!$F$5:$F$200,"Approvato",'3. Registro ferie'!$C$5:$C$200,"&lt;="&amp;('1. Impostazioni'!$C$9+(31-1)*7+6),'3. Registro ferie'!$D$5:$D$200,"&gt;="&amp;('1. Impostazioni'!$C$9+(31-1)*7)))</f>
        <v/>
      </c>
      <c r="AG7" s="106">
        <f>IF($A7="","",COUNTIFS('3. Registro ferie'!$A$5:$A$200,$A7,'3. Registro ferie'!$F$5:$F$200,"Approvato",'3. Registro ferie'!$C$5:$C$200,"&lt;="&amp;('1. Impostazioni'!$C$9+(32-1)*7+6),'3. Registro ferie'!$D$5:$D$200,"&gt;="&amp;('1. Impostazioni'!$C$9+(32-1)*7)))</f>
        <v/>
      </c>
      <c r="AH7" s="106">
        <f>IF($A7="","",COUNTIFS('3. Registro ferie'!$A$5:$A$200,$A7,'3. Registro ferie'!$F$5:$F$200,"Approvato",'3. Registro ferie'!$C$5:$C$200,"&lt;="&amp;('1. Impostazioni'!$C$9+(33-1)*7+6),'3. Registro ferie'!$D$5:$D$200,"&gt;="&amp;('1. Impostazioni'!$C$9+(33-1)*7)))</f>
        <v/>
      </c>
      <c r="AI7" s="106">
        <f>IF($A7="","",COUNTIFS('3. Registro ferie'!$A$5:$A$200,$A7,'3. Registro ferie'!$F$5:$F$200,"Approvato",'3. Registro ferie'!$C$5:$C$200,"&lt;="&amp;('1. Impostazioni'!$C$9+(34-1)*7+6),'3. Registro ferie'!$D$5:$D$200,"&gt;="&amp;('1. Impostazioni'!$C$9+(34-1)*7)))</f>
        <v/>
      </c>
      <c r="AJ7" s="106">
        <f>IF($A7="","",COUNTIFS('3. Registro ferie'!$A$5:$A$200,$A7,'3. Registro ferie'!$F$5:$F$200,"Approvato",'3. Registro ferie'!$C$5:$C$200,"&lt;="&amp;('1. Impostazioni'!$C$9+(35-1)*7+6),'3. Registro ferie'!$D$5:$D$200,"&gt;="&amp;('1. Impostazioni'!$C$9+(35-1)*7)))</f>
        <v/>
      </c>
      <c r="AK7" s="106">
        <f>IF($A7="","",COUNTIFS('3. Registro ferie'!$A$5:$A$200,$A7,'3. Registro ferie'!$F$5:$F$200,"Approvato",'3. Registro ferie'!$C$5:$C$200,"&lt;="&amp;('1. Impostazioni'!$C$9+(36-1)*7+6),'3. Registro ferie'!$D$5:$D$200,"&gt;="&amp;('1. Impostazioni'!$C$9+(36-1)*7)))</f>
        <v/>
      </c>
      <c r="AL7" s="106">
        <f>IF($A7="","",COUNTIFS('3. Registro ferie'!$A$5:$A$200,$A7,'3. Registro ferie'!$F$5:$F$200,"Approvato",'3. Registro ferie'!$C$5:$C$200,"&lt;="&amp;('1. Impostazioni'!$C$9+(37-1)*7+6),'3. Registro ferie'!$D$5:$D$200,"&gt;="&amp;('1. Impostazioni'!$C$9+(37-1)*7)))</f>
        <v/>
      </c>
      <c r="AM7" s="106">
        <f>IF($A7="","",COUNTIFS('3. Registro ferie'!$A$5:$A$200,$A7,'3. Registro ferie'!$F$5:$F$200,"Approvato",'3. Registro ferie'!$C$5:$C$200,"&lt;="&amp;('1. Impostazioni'!$C$9+(38-1)*7+6),'3. Registro ferie'!$D$5:$D$200,"&gt;="&amp;('1. Impostazioni'!$C$9+(38-1)*7)))</f>
        <v/>
      </c>
      <c r="AN7" s="106">
        <f>IF($A7="","",COUNTIFS('3. Registro ferie'!$A$5:$A$200,$A7,'3. Registro ferie'!$F$5:$F$200,"Approvato",'3. Registro ferie'!$C$5:$C$200,"&lt;="&amp;('1. Impostazioni'!$C$9+(39-1)*7+6),'3. Registro ferie'!$D$5:$D$200,"&gt;="&amp;('1. Impostazioni'!$C$9+(39-1)*7)))</f>
        <v/>
      </c>
      <c r="AO7" s="106">
        <f>IF($A7="","",COUNTIFS('3. Registro ferie'!$A$5:$A$200,$A7,'3. Registro ferie'!$F$5:$F$200,"Approvato",'3. Registro ferie'!$C$5:$C$200,"&lt;="&amp;('1. Impostazioni'!$C$9+(40-1)*7+6),'3. Registro ferie'!$D$5:$D$200,"&gt;="&amp;('1. Impostazioni'!$C$9+(40-1)*7)))</f>
        <v/>
      </c>
      <c r="AP7" s="106">
        <f>IF($A7="","",COUNTIFS('3. Registro ferie'!$A$5:$A$200,$A7,'3. Registro ferie'!$F$5:$F$200,"Approvato",'3. Registro ferie'!$C$5:$C$200,"&lt;="&amp;('1. Impostazioni'!$C$9+(41-1)*7+6),'3. Registro ferie'!$D$5:$D$200,"&gt;="&amp;('1. Impostazioni'!$C$9+(41-1)*7)))</f>
        <v/>
      </c>
      <c r="AQ7" s="106">
        <f>IF($A7="","",COUNTIFS('3. Registro ferie'!$A$5:$A$200,$A7,'3. Registro ferie'!$F$5:$F$200,"Approvato",'3. Registro ferie'!$C$5:$C$200,"&lt;="&amp;('1. Impostazioni'!$C$9+(42-1)*7+6),'3. Registro ferie'!$D$5:$D$200,"&gt;="&amp;('1. Impostazioni'!$C$9+(42-1)*7)))</f>
        <v/>
      </c>
      <c r="AR7" s="106">
        <f>IF($A7="","",COUNTIFS('3. Registro ferie'!$A$5:$A$200,$A7,'3. Registro ferie'!$F$5:$F$200,"Approvato",'3. Registro ferie'!$C$5:$C$200,"&lt;="&amp;('1. Impostazioni'!$C$9+(43-1)*7+6),'3. Registro ferie'!$D$5:$D$200,"&gt;="&amp;('1. Impostazioni'!$C$9+(43-1)*7)))</f>
        <v/>
      </c>
      <c r="AS7" s="106">
        <f>IF($A7="","",COUNTIFS('3. Registro ferie'!$A$5:$A$200,$A7,'3. Registro ferie'!$F$5:$F$200,"Approvato",'3. Registro ferie'!$C$5:$C$200,"&lt;="&amp;('1. Impostazioni'!$C$9+(44-1)*7+6),'3. Registro ferie'!$D$5:$D$200,"&gt;="&amp;('1. Impostazioni'!$C$9+(44-1)*7)))</f>
        <v/>
      </c>
      <c r="AT7" s="106">
        <f>IF($A7="","",COUNTIFS('3. Registro ferie'!$A$5:$A$200,$A7,'3. Registro ferie'!$F$5:$F$200,"Approvato",'3. Registro ferie'!$C$5:$C$200,"&lt;="&amp;('1. Impostazioni'!$C$9+(45-1)*7+6),'3. Registro ferie'!$D$5:$D$200,"&gt;="&amp;('1. Impostazioni'!$C$9+(45-1)*7)))</f>
        <v/>
      </c>
      <c r="AU7" s="106">
        <f>IF($A7="","",COUNTIFS('3. Registro ferie'!$A$5:$A$200,$A7,'3. Registro ferie'!$F$5:$F$200,"Approvato",'3. Registro ferie'!$C$5:$C$200,"&lt;="&amp;('1. Impostazioni'!$C$9+(46-1)*7+6),'3. Registro ferie'!$D$5:$D$200,"&gt;="&amp;('1. Impostazioni'!$C$9+(46-1)*7)))</f>
        <v/>
      </c>
      <c r="AV7" s="106">
        <f>IF($A7="","",COUNTIFS('3. Registro ferie'!$A$5:$A$200,$A7,'3. Registro ferie'!$F$5:$F$200,"Approvato",'3. Registro ferie'!$C$5:$C$200,"&lt;="&amp;('1. Impostazioni'!$C$9+(47-1)*7+6),'3. Registro ferie'!$D$5:$D$200,"&gt;="&amp;('1. Impostazioni'!$C$9+(47-1)*7)))</f>
        <v/>
      </c>
      <c r="AW7" s="106">
        <f>IF($A7="","",COUNTIFS('3. Registro ferie'!$A$5:$A$200,$A7,'3. Registro ferie'!$F$5:$F$200,"Approvato",'3. Registro ferie'!$C$5:$C$200,"&lt;="&amp;('1. Impostazioni'!$C$9+(48-1)*7+6),'3. Registro ferie'!$D$5:$D$200,"&gt;="&amp;('1. Impostazioni'!$C$9+(48-1)*7)))</f>
        <v/>
      </c>
      <c r="AX7" s="106">
        <f>IF($A7="","",COUNTIFS('3. Registro ferie'!$A$5:$A$200,$A7,'3. Registro ferie'!$F$5:$F$200,"Approvato",'3. Registro ferie'!$C$5:$C$200,"&lt;="&amp;('1. Impostazioni'!$C$9+(49-1)*7+6),'3. Registro ferie'!$D$5:$D$200,"&gt;="&amp;('1. Impostazioni'!$C$9+(49-1)*7)))</f>
        <v/>
      </c>
      <c r="AY7" s="106">
        <f>IF($A7="","",COUNTIFS('3. Registro ferie'!$A$5:$A$200,$A7,'3. Registro ferie'!$F$5:$F$200,"Approvato",'3. Registro ferie'!$C$5:$C$200,"&lt;="&amp;('1. Impostazioni'!$C$9+(50-1)*7+6),'3. Registro ferie'!$D$5:$D$200,"&gt;="&amp;('1. Impostazioni'!$C$9+(50-1)*7)))</f>
        <v/>
      </c>
      <c r="AZ7" s="106">
        <f>IF($A7="","",COUNTIFS('3. Registro ferie'!$A$5:$A$200,$A7,'3. Registro ferie'!$F$5:$F$200,"Approvato",'3. Registro ferie'!$C$5:$C$200,"&lt;="&amp;('1. Impostazioni'!$C$9+(51-1)*7+6),'3. Registro ferie'!$D$5:$D$200,"&gt;="&amp;('1. Impostazioni'!$C$9+(51-1)*7)))</f>
        <v/>
      </c>
      <c r="BA7" s="106">
        <f>IF($A7="","",COUNTIFS('3. Registro ferie'!$A$5:$A$200,$A7,'3. Registro ferie'!$F$5:$F$200,"Approvato",'3. Registro ferie'!$C$5:$C$200,"&lt;="&amp;('1. Impostazioni'!$C$9+(52-1)*7+6),'3. Registro ferie'!$D$5:$D$200,"&gt;="&amp;('1. Impostazioni'!$C$9+(52-1)*7)))</f>
        <v/>
      </c>
    </row>
    <row r="8" ht="18" customHeight="1" s="55">
      <c r="A8" s="105">
        <f>IF('2. Dipendenti'!A8="","",'2. Dipendenti'!A8)</f>
        <v/>
      </c>
      <c r="B8" s="106">
        <f>IF($A8="","",COUNTIFS('3. Registro ferie'!$A$5:$A$200,$A8,'3. Registro ferie'!$F$5:$F$200,"Approvato",'3. Registro ferie'!$C$5:$C$200,"&lt;="&amp;('1. Impostazioni'!$C$9+(1-1)*7+6),'3. Registro ferie'!$D$5:$D$200,"&gt;="&amp;('1. Impostazioni'!$C$9+(1-1)*7)))</f>
        <v/>
      </c>
      <c r="C8" s="106">
        <f>IF($A8="","",COUNTIFS('3. Registro ferie'!$A$5:$A$200,$A8,'3. Registro ferie'!$F$5:$F$200,"Approvato",'3. Registro ferie'!$C$5:$C$200,"&lt;="&amp;('1. Impostazioni'!$C$9+(2-1)*7+6),'3. Registro ferie'!$D$5:$D$200,"&gt;="&amp;('1. Impostazioni'!$C$9+(2-1)*7)))</f>
        <v/>
      </c>
      <c r="D8" s="106">
        <f>IF($A8="","",COUNTIFS('3. Registro ferie'!$A$5:$A$200,$A8,'3. Registro ferie'!$F$5:$F$200,"Approvato",'3. Registro ferie'!$C$5:$C$200,"&lt;="&amp;('1. Impostazioni'!$C$9+(3-1)*7+6),'3. Registro ferie'!$D$5:$D$200,"&gt;="&amp;('1. Impostazioni'!$C$9+(3-1)*7)))</f>
        <v/>
      </c>
      <c r="E8" s="106">
        <f>IF($A8="","",COUNTIFS('3. Registro ferie'!$A$5:$A$200,$A8,'3. Registro ferie'!$F$5:$F$200,"Approvato",'3. Registro ferie'!$C$5:$C$200,"&lt;="&amp;('1. Impostazioni'!$C$9+(4-1)*7+6),'3. Registro ferie'!$D$5:$D$200,"&gt;="&amp;('1. Impostazioni'!$C$9+(4-1)*7)))</f>
        <v/>
      </c>
      <c r="F8" s="106">
        <f>IF($A8="","",COUNTIFS('3. Registro ferie'!$A$5:$A$200,$A8,'3. Registro ferie'!$F$5:$F$200,"Approvato",'3. Registro ferie'!$C$5:$C$200,"&lt;="&amp;('1. Impostazioni'!$C$9+(5-1)*7+6),'3. Registro ferie'!$D$5:$D$200,"&gt;="&amp;('1. Impostazioni'!$C$9+(5-1)*7)))</f>
        <v/>
      </c>
      <c r="G8" s="106">
        <f>IF($A8="","",COUNTIFS('3. Registro ferie'!$A$5:$A$200,$A8,'3. Registro ferie'!$F$5:$F$200,"Approvato",'3. Registro ferie'!$C$5:$C$200,"&lt;="&amp;('1. Impostazioni'!$C$9+(6-1)*7+6),'3. Registro ferie'!$D$5:$D$200,"&gt;="&amp;('1. Impostazioni'!$C$9+(6-1)*7)))</f>
        <v/>
      </c>
      <c r="H8" s="106">
        <f>IF($A8="","",COUNTIFS('3. Registro ferie'!$A$5:$A$200,$A8,'3. Registro ferie'!$F$5:$F$200,"Approvato",'3. Registro ferie'!$C$5:$C$200,"&lt;="&amp;('1. Impostazioni'!$C$9+(7-1)*7+6),'3. Registro ferie'!$D$5:$D$200,"&gt;="&amp;('1. Impostazioni'!$C$9+(7-1)*7)))</f>
        <v/>
      </c>
      <c r="I8" s="106">
        <f>IF($A8="","",COUNTIFS('3. Registro ferie'!$A$5:$A$200,$A8,'3. Registro ferie'!$F$5:$F$200,"Approvato",'3. Registro ferie'!$C$5:$C$200,"&lt;="&amp;('1. Impostazioni'!$C$9+(8-1)*7+6),'3. Registro ferie'!$D$5:$D$200,"&gt;="&amp;('1. Impostazioni'!$C$9+(8-1)*7)))</f>
        <v/>
      </c>
      <c r="J8" s="106">
        <f>IF($A8="","",COUNTIFS('3. Registro ferie'!$A$5:$A$200,$A8,'3. Registro ferie'!$F$5:$F$200,"Approvato",'3. Registro ferie'!$C$5:$C$200,"&lt;="&amp;('1. Impostazioni'!$C$9+(9-1)*7+6),'3. Registro ferie'!$D$5:$D$200,"&gt;="&amp;('1. Impostazioni'!$C$9+(9-1)*7)))</f>
        <v/>
      </c>
      <c r="K8" s="106">
        <f>IF($A8="","",COUNTIFS('3. Registro ferie'!$A$5:$A$200,$A8,'3. Registro ferie'!$F$5:$F$200,"Approvato",'3. Registro ferie'!$C$5:$C$200,"&lt;="&amp;('1. Impostazioni'!$C$9+(10-1)*7+6),'3. Registro ferie'!$D$5:$D$200,"&gt;="&amp;('1. Impostazioni'!$C$9+(10-1)*7)))</f>
        <v/>
      </c>
      <c r="L8" s="106">
        <f>IF($A8="","",COUNTIFS('3. Registro ferie'!$A$5:$A$200,$A8,'3. Registro ferie'!$F$5:$F$200,"Approvato",'3. Registro ferie'!$C$5:$C$200,"&lt;="&amp;('1. Impostazioni'!$C$9+(11-1)*7+6),'3. Registro ferie'!$D$5:$D$200,"&gt;="&amp;('1. Impostazioni'!$C$9+(11-1)*7)))</f>
        <v/>
      </c>
      <c r="M8" s="106">
        <f>IF($A8="","",COUNTIFS('3. Registro ferie'!$A$5:$A$200,$A8,'3. Registro ferie'!$F$5:$F$200,"Approvato",'3. Registro ferie'!$C$5:$C$200,"&lt;="&amp;('1. Impostazioni'!$C$9+(12-1)*7+6),'3. Registro ferie'!$D$5:$D$200,"&gt;="&amp;('1. Impostazioni'!$C$9+(12-1)*7)))</f>
        <v/>
      </c>
      <c r="N8" s="106">
        <f>IF($A8="","",COUNTIFS('3. Registro ferie'!$A$5:$A$200,$A8,'3. Registro ferie'!$F$5:$F$200,"Approvato",'3. Registro ferie'!$C$5:$C$200,"&lt;="&amp;('1. Impostazioni'!$C$9+(13-1)*7+6),'3. Registro ferie'!$D$5:$D$200,"&gt;="&amp;('1. Impostazioni'!$C$9+(13-1)*7)))</f>
        <v/>
      </c>
      <c r="O8" s="106">
        <f>IF($A8="","",COUNTIFS('3. Registro ferie'!$A$5:$A$200,$A8,'3. Registro ferie'!$F$5:$F$200,"Approvato",'3. Registro ferie'!$C$5:$C$200,"&lt;="&amp;('1. Impostazioni'!$C$9+(14-1)*7+6),'3. Registro ferie'!$D$5:$D$200,"&gt;="&amp;('1. Impostazioni'!$C$9+(14-1)*7)))</f>
        <v/>
      </c>
      <c r="P8" s="106">
        <f>IF($A8="","",COUNTIFS('3. Registro ferie'!$A$5:$A$200,$A8,'3. Registro ferie'!$F$5:$F$200,"Approvato",'3. Registro ferie'!$C$5:$C$200,"&lt;="&amp;('1. Impostazioni'!$C$9+(15-1)*7+6),'3. Registro ferie'!$D$5:$D$200,"&gt;="&amp;('1. Impostazioni'!$C$9+(15-1)*7)))</f>
        <v/>
      </c>
      <c r="Q8" s="106">
        <f>IF($A8="","",COUNTIFS('3. Registro ferie'!$A$5:$A$200,$A8,'3. Registro ferie'!$F$5:$F$200,"Approvato",'3. Registro ferie'!$C$5:$C$200,"&lt;="&amp;('1. Impostazioni'!$C$9+(16-1)*7+6),'3. Registro ferie'!$D$5:$D$200,"&gt;="&amp;('1. Impostazioni'!$C$9+(16-1)*7)))</f>
        <v/>
      </c>
      <c r="R8" s="106">
        <f>IF($A8="","",COUNTIFS('3. Registro ferie'!$A$5:$A$200,$A8,'3. Registro ferie'!$F$5:$F$200,"Approvato",'3. Registro ferie'!$C$5:$C$200,"&lt;="&amp;('1. Impostazioni'!$C$9+(17-1)*7+6),'3. Registro ferie'!$D$5:$D$200,"&gt;="&amp;('1. Impostazioni'!$C$9+(17-1)*7)))</f>
        <v/>
      </c>
      <c r="S8" s="106">
        <f>IF($A8="","",COUNTIFS('3. Registro ferie'!$A$5:$A$200,$A8,'3. Registro ferie'!$F$5:$F$200,"Approvato",'3. Registro ferie'!$C$5:$C$200,"&lt;="&amp;('1. Impostazioni'!$C$9+(18-1)*7+6),'3. Registro ferie'!$D$5:$D$200,"&gt;="&amp;('1. Impostazioni'!$C$9+(18-1)*7)))</f>
        <v/>
      </c>
      <c r="T8" s="106">
        <f>IF($A8="","",COUNTIFS('3. Registro ferie'!$A$5:$A$200,$A8,'3. Registro ferie'!$F$5:$F$200,"Approvato",'3. Registro ferie'!$C$5:$C$200,"&lt;="&amp;('1. Impostazioni'!$C$9+(19-1)*7+6),'3. Registro ferie'!$D$5:$D$200,"&gt;="&amp;('1. Impostazioni'!$C$9+(19-1)*7)))</f>
        <v/>
      </c>
      <c r="U8" s="106">
        <f>IF($A8="","",COUNTIFS('3. Registro ferie'!$A$5:$A$200,$A8,'3. Registro ferie'!$F$5:$F$200,"Approvato",'3. Registro ferie'!$C$5:$C$200,"&lt;="&amp;('1. Impostazioni'!$C$9+(20-1)*7+6),'3. Registro ferie'!$D$5:$D$200,"&gt;="&amp;('1. Impostazioni'!$C$9+(20-1)*7)))</f>
        <v/>
      </c>
      <c r="V8" s="106">
        <f>IF($A8="","",COUNTIFS('3. Registro ferie'!$A$5:$A$200,$A8,'3. Registro ferie'!$F$5:$F$200,"Approvato",'3. Registro ferie'!$C$5:$C$200,"&lt;="&amp;('1. Impostazioni'!$C$9+(21-1)*7+6),'3. Registro ferie'!$D$5:$D$200,"&gt;="&amp;('1. Impostazioni'!$C$9+(21-1)*7)))</f>
        <v/>
      </c>
      <c r="W8" s="106">
        <f>IF($A8="","",COUNTIFS('3. Registro ferie'!$A$5:$A$200,$A8,'3. Registro ferie'!$F$5:$F$200,"Approvato",'3. Registro ferie'!$C$5:$C$200,"&lt;="&amp;('1. Impostazioni'!$C$9+(22-1)*7+6),'3. Registro ferie'!$D$5:$D$200,"&gt;="&amp;('1. Impostazioni'!$C$9+(22-1)*7)))</f>
        <v/>
      </c>
      <c r="X8" s="106">
        <f>IF($A8="","",COUNTIFS('3. Registro ferie'!$A$5:$A$200,$A8,'3. Registro ferie'!$F$5:$F$200,"Approvato",'3. Registro ferie'!$C$5:$C$200,"&lt;="&amp;('1. Impostazioni'!$C$9+(23-1)*7+6),'3. Registro ferie'!$D$5:$D$200,"&gt;="&amp;('1. Impostazioni'!$C$9+(23-1)*7)))</f>
        <v/>
      </c>
      <c r="Y8" s="106">
        <f>IF($A8="","",COUNTIFS('3. Registro ferie'!$A$5:$A$200,$A8,'3. Registro ferie'!$F$5:$F$200,"Approvato",'3. Registro ferie'!$C$5:$C$200,"&lt;="&amp;('1. Impostazioni'!$C$9+(24-1)*7+6),'3. Registro ferie'!$D$5:$D$200,"&gt;="&amp;('1. Impostazioni'!$C$9+(24-1)*7)))</f>
        <v/>
      </c>
      <c r="Z8" s="106">
        <f>IF($A8="","",COUNTIFS('3. Registro ferie'!$A$5:$A$200,$A8,'3. Registro ferie'!$F$5:$F$200,"Approvato",'3. Registro ferie'!$C$5:$C$200,"&lt;="&amp;('1. Impostazioni'!$C$9+(25-1)*7+6),'3. Registro ferie'!$D$5:$D$200,"&gt;="&amp;('1. Impostazioni'!$C$9+(25-1)*7)))</f>
        <v/>
      </c>
      <c r="AA8" s="106">
        <f>IF($A8="","",COUNTIFS('3. Registro ferie'!$A$5:$A$200,$A8,'3. Registro ferie'!$F$5:$F$200,"Approvato",'3. Registro ferie'!$C$5:$C$200,"&lt;="&amp;('1. Impostazioni'!$C$9+(26-1)*7+6),'3. Registro ferie'!$D$5:$D$200,"&gt;="&amp;('1. Impostazioni'!$C$9+(26-1)*7)))</f>
        <v/>
      </c>
      <c r="AB8" s="106">
        <f>IF($A8="","",COUNTIFS('3. Registro ferie'!$A$5:$A$200,$A8,'3. Registro ferie'!$F$5:$F$200,"Approvato",'3. Registro ferie'!$C$5:$C$200,"&lt;="&amp;('1. Impostazioni'!$C$9+(27-1)*7+6),'3. Registro ferie'!$D$5:$D$200,"&gt;="&amp;('1. Impostazioni'!$C$9+(27-1)*7)))</f>
        <v/>
      </c>
      <c r="AC8" s="106">
        <f>IF($A8="","",COUNTIFS('3. Registro ferie'!$A$5:$A$200,$A8,'3. Registro ferie'!$F$5:$F$200,"Approvato",'3. Registro ferie'!$C$5:$C$200,"&lt;="&amp;('1. Impostazioni'!$C$9+(28-1)*7+6),'3. Registro ferie'!$D$5:$D$200,"&gt;="&amp;('1. Impostazioni'!$C$9+(28-1)*7)))</f>
        <v/>
      </c>
      <c r="AD8" s="106">
        <f>IF($A8="","",COUNTIFS('3. Registro ferie'!$A$5:$A$200,$A8,'3. Registro ferie'!$F$5:$F$200,"Approvato",'3. Registro ferie'!$C$5:$C$200,"&lt;="&amp;('1. Impostazioni'!$C$9+(29-1)*7+6),'3. Registro ferie'!$D$5:$D$200,"&gt;="&amp;('1. Impostazioni'!$C$9+(29-1)*7)))</f>
        <v/>
      </c>
      <c r="AE8" s="106">
        <f>IF($A8="","",COUNTIFS('3. Registro ferie'!$A$5:$A$200,$A8,'3. Registro ferie'!$F$5:$F$200,"Approvato",'3. Registro ferie'!$C$5:$C$200,"&lt;="&amp;('1. Impostazioni'!$C$9+(30-1)*7+6),'3. Registro ferie'!$D$5:$D$200,"&gt;="&amp;('1. Impostazioni'!$C$9+(30-1)*7)))</f>
        <v/>
      </c>
      <c r="AF8" s="106">
        <f>IF($A8="","",COUNTIFS('3. Registro ferie'!$A$5:$A$200,$A8,'3. Registro ferie'!$F$5:$F$200,"Approvato",'3. Registro ferie'!$C$5:$C$200,"&lt;="&amp;('1. Impostazioni'!$C$9+(31-1)*7+6),'3. Registro ferie'!$D$5:$D$200,"&gt;="&amp;('1. Impostazioni'!$C$9+(31-1)*7)))</f>
        <v/>
      </c>
      <c r="AG8" s="106">
        <f>IF($A8="","",COUNTIFS('3. Registro ferie'!$A$5:$A$200,$A8,'3. Registro ferie'!$F$5:$F$200,"Approvato",'3. Registro ferie'!$C$5:$C$200,"&lt;="&amp;('1. Impostazioni'!$C$9+(32-1)*7+6),'3. Registro ferie'!$D$5:$D$200,"&gt;="&amp;('1. Impostazioni'!$C$9+(32-1)*7)))</f>
        <v/>
      </c>
      <c r="AH8" s="106">
        <f>IF($A8="","",COUNTIFS('3. Registro ferie'!$A$5:$A$200,$A8,'3. Registro ferie'!$F$5:$F$200,"Approvato",'3. Registro ferie'!$C$5:$C$200,"&lt;="&amp;('1. Impostazioni'!$C$9+(33-1)*7+6),'3. Registro ferie'!$D$5:$D$200,"&gt;="&amp;('1. Impostazioni'!$C$9+(33-1)*7)))</f>
        <v/>
      </c>
      <c r="AI8" s="106">
        <f>IF($A8="","",COUNTIFS('3. Registro ferie'!$A$5:$A$200,$A8,'3. Registro ferie'!$F$5:$F$200,"Approvato",'3. Registro ferie'!$C$5:$C$200,"&lt;="&amp;('1. Impostazioni'!$C$9+(34-1)*7+6),'3. Registro ferie'!$D$5:$D$200,"&gt;="&amp;('1. Impostazioni'!$C$9+(34-1)*7)))</f>
        <v/>
      </c>
      <c r="AJ8" s="106">
        <f>IF($A8="","",COUNTIFS('3. Registro ferie'!$A$5:$A$200,$A8,'3. Registro ferie'!$F$5:$F$200,"Approvato",'3. Registro ferie'!$C$5:$C$200,"&lt;="&amp;('1. Impostazioni'!$C$9+(35-1)*7+6),'3. Registro ferie'!$D$5:$D$200,"&gt;="&amp;('1. Impostazioni'!$C$9+(35-1)*7)))</f>
        <v/>
      </c>
      <c r="AK8" s="106">
        <f>IF($A8="","",COUNTIFS('3. Registro ferie'!$A$5:$A$200,$A8,'3. Registro ferie'!$F$5:$F$200,"Approvato",'3. Registro ferie'!$C$5:$C$200,"&lt;="&amp;('1. Impostazioni'!$C$9+(36-1)*7+6),'3. Registro ferie'!$D$5:$D$200,"&gt;="&amp;('1. Impostazioni'!$C$9+(36-1)*7)))</f>
        <v/>
      </c>
      <c r="AL8" s="106">
        <f>IF($A8="","",COUNTIFS('3. Registro ferie'!$A$5:$A$200,$A8,'3. Registro ferie'!$F$5:$F$200,"Approvato",'3. Registro ferie'!$C$5:$C$200,"&lt;="&amp;('1. Impostazioni'!$C$9+(37-1)*7+6),'3. Registro ferie'!$D$5:$D$200,"&gt;="&amp;('1. Impostazioni'!$C$9+(37-1)*7)))</f>
        <v/>
      </c>
      <c r="AM8" s="106">
        <f>IF($A8="","",COUNTIFS('3. Registro ferie'!$A$5:$A$200,$A8,'3. Registro ferie'!$F$5:$F$200,"Approvato",'3. Registro ferie'!$C$5:$C$200,"&lt;="&amp;('1. Impostazioni'!$C$9+(38-1)*7+6),'3. Registro ferie'!$D$5:$D$200,"&gt;="&amp;('1. Impostazioni'!$C$9+(38-1)*7)))</f>
        <v/>
      </c>
      <c r="AN8" s="106">
        <f>IF($A8="","",COUNTIFS('3. Registro ferie'!$A$5:$A$200,$A8,'3. Registro ferie'!$F$5:$F$200,"Approvato",'3. Registro ferie'!$C$5:$C$200,"&lt;="&amp;('1. Impostazioni'!$C$9+(39-1)*7+6),'3. Registro ferie'!$D$5:$D$200,"&gt;="&amp;('1. Impostazioni'!$C$9+(39-1)*7)))</f>
        <v/>
      </c>
      <c r="AO8" s="106">
        <f>IF($A8="","",COUNTIFS('3. Registro ferie'!$A$5:$A$200,$A8,'3. Registro ferie'!$F$5:$F$200,"Approvato",'3. Registro ferie'!$C$5:$C$200,"&lt;="&amp;('1. Impostazioni'!$C$9+(40-1)*7+6),'3. Registro ferie'!$D$5:$D$200,"&gt;="&amp;('1. Impostazioni'!$C$9+(40-1)*7)))</f>
        <v/>
      </c>
      <c r="AP8" s="106">
        <f>IF($A8="","",COUNTIFS('3. Registro ferie'!$A$5:$A$200,$A8,'3. Registro ferie'!$F$5:$F$200,"Approvato",'3. Registro ferie'!$C$5:$C$200,"&lt;="&amp;('1. Impostazioni'!$C$9+(41-1)*7+6),'3. Registro ferie'!$D$5:$D$200,"&gt;="&amp;('1. Impostazioni'!$C$9+(41-1)*7)))</f>
        <v/>
      </c>
      <c r="AQ8" s="106">
        <f>IF($A8="","",COUNTIFS('3. Registro ferie'!$A$5:$A$200,$A8,'3. Registro ferie'!$F$5:$F$200,"Approvato",'3. Registro ferie'!$C$5:$C$200,"&lt;="&amp;('1. Impostazioni'!$C$9+(42-1)*7+6),'3. Registro ferie'!$D$5:$D$200,"&gt;="&amp;('1. Impostazioni'!$C$9+(42-1)*7)))</f>
        <v/>
      </c>
      <c r="AR8" s="106">
        <f>IF($A8="","",COUNTIFS('3. Registro ferie'!$A$5:$A$200,$A8,'3. Registro ferie'!$F$5:$F$200,"Approvato",'3. Registro ferie'!$C$5:$C$200,"&lt;="&amp;('1. Impostazioni'!$C$9+(43-1)*7+6),'3. Registro ferie'!$D$5:$D$200,"&gt;="&amp;('1. Impostazioni'!$C$9+(43-1)*7)))</f>
        <v/>
      </c>
      <c r="AS8" s="106">
        <f>IF($A8="","",COUNTIFS('3. Registro ferie'!$A$5:$A$200,$A8,'3. Registro ferie'!$F$5:$F$200,"Approvato",'3. Registro ferie'!$C$5:$C$200,"&lt;="&amp;('1. Impostazioni'!$C$9+(44-1)*7+6),'3. Registro ferie'!$D$5:$D$200,"&gt;="&amp;('1. Impostazioni'!$C$9+(44-1)*7)))</f>
        <v/>
      </c>
      <c r="AT8" s="106">
        <f>IF($A8="","",COUNTIFS('3. Registro ferie'!$A$5:$A$200,$A8,'3. Registro ferie'!$F$5:$F$200,"Approvato",'3. Registro ferie'!$C$5:$C$200,"&lt;="&amp;('1. Impostazioni'!$C$9+(45-1)*7+6),'3. Registro ferie'!$D$5:$D$200,"&gt;="&amp;('1. Impostazioni'!$C$9+(45-1)*7)))</f>
        <v/>
      </c>
      <c r="AU8" s="106">
        <f>IF($A8="","",COUNTIFS('3. Registro ferie'!$A$5:$A$200,$A8,'3. Registro ferie'!$F$5:$F$200,"Approvato",'3. Registro ferie'!$C$5:$C$200,"&lt;="&amp;('1. Impostazioni'!$C$9+(46-1)*7+6),'3. Registro ferie'!$D$5:$D$200,"&gt;="&amp;('1. Impostazioni'!$C$9+(46-1)*7)))</f>
        <v/>
      </c>
      <c r="AV8" s="106">
        <f>IF($A8="","",COUNTIFS('3. Registro ferie'!$A$5:$A$200,$A8,'3. Registro ferie'!$F$5:$F$200,"Approvato",'3. Registro ferie'!$C$5:$C$200,"&lt;="&amp;('1. Impostazioni'!$C$9+(47-1)*7+6),'3. Registro ferie'!$D$5:$D$200,"&gt;="&amp;('1. Impostazioni'!$C$9+(47-1)*7)))</f>
        <v/>
      </c>
      <c r="AW8" s="106">
        <f>IF($A8="","",COUNTIFS('3. Registro ferie'!$A$5:$A$200,$A8,'3. Registro ferie'!$F$5:$F$200,"Approvato",'3. Registro ferie'!$C$5:$C$200,"&lt;="&amp;('1. Impostazioni'!$C$9+(48-1)*7+6),'3. Registro ferie'!$D$5:$D$200,"&gt;="&amp;('1. Impostazioni'!$C$9+(48-1)*7)))</f>
        <v/>
      </c>
      <c r="AX8" s="106">
        <f>IF($A8="","",COUNTIFS('3. Registro ferie'!$A$5:$A$200,$A8,'3. Registro ferie'!$F$5:$F$200,"Approvato",'3. Registro ferie'!$C$5:$C$200,"&lt;="&amp;('1. Impostazioni'!$C$9+(49-1)*7+6),'3. Registro ferie'!$D$5:$D$200,"&gt;="&amp;('1. Impostazioni'!$C$9+(49-1)*7)))</f>
        <v/>
      </c>
      <c r="AY8" s="106">
        <f>IF($A8="","",COUNTIFS('3. Registro ferie'!$A$5:$A$200,$A8,'3. Registro ferie'!$F$5:$F$200,"Approvato",'3. Registro ferie'!$C$5:$C$200,"&lt;="&amp;('1. Impostazioni'!$C$9+(50-1)*7+6),'3. Registro ferie'!$D$5:$D$200,"&gt;="&amp;('1. Impostazioni'!$C$9+(50-1)*7)))</f>
        <v/>
      </c>
      <c r="AZ8" s="106">
        <f>IF($A8="","",COUNTIFS('3. Registro ferie'!$A$5:$A$200,$A8,'3. Registro ferie'!$F$5:$F$200,"Approvato",'3. Registro ferie'!$C$5:$C$200,"&lt;="&amp;('1. Impostazioni'!$C$9+(51-1)*7+6),'3. Registro ferie'!$D$5:$D$200,"&gt;="&amp;('1. Impostazioni'!$C$9+(51-1)*7)))</f>
        <v/>
      </c>
      <c r="BA8" s="106">
        <f>IF($A8="","",COUNTIFS('3. Registro ferie'!$A$5:$A$200,$A8,'3. Registro ferie'!$F$5:$F$200,"Approvato",'3. Registro ferie'!$C$5:$C$200,"&lt;="&amp;('1. Impostazioni'!$C$9+(52-1)*7+6),'3. Registro ferie'!$D$5:$D$200,"&gt;="&amp;('1. Impostazioni'!$C$9+(52-1)*7)))</f>
        <v/>
      </c>
    </row>
    <row r="9" ht="18" customHeight="1" s="55">
      <c r="A9" s="105">
        <f>IF('2. Dipendenti'!A9="","",'2. Dipendenti'!A9)</f>
        <v/>
      </c>
      <c r="B9" s="106">
        <f>IF($A9="","",COUNTIFS('3. Registro ferie'!$A$5:$A$200,$A9,'3. Registro ferie'!$F$5:$F$200,"Approvato",'3. Registro ferie'!$C$5:$C$200,"&lt;="&amp;('1. Impostazioni'!$C$9+(1-1)*7+6),'3. Registro ferie'!$D$5:$D$200,"&gt;="&amp;('1. Impostazioni'!$C$9+(1-1)*7)))</f>
        <v/>
      </c>
      <c r="C9" s="106">
        <f>IF($A9="","",COUNTIFS('3. Registro ferie'!$A$5:$A$200,$A9,'3. Registro ferie'!$F$5:$F$200,"Approvato",'3. Registro ferie'!$C$5:$C$200,"&lt;="&amp;('1. Impostazioni'!$C$9+(2-1)*7+6),'3. Registro ferie'!$D$5:$D$200,"&gt;="&amp;('1. Impostazioni'!$C$9+(2-1)*7)))</f>
        <v/>
      </c>
      <c r="D9" s="106">
        <f>IF($A9="","",COUNTIFS('3. Registro ferie'!$A$5:$A$200,$A9,'3. Registro ferie'!$F$5:$F$200,"Approvato",'3. Registro ferie'!$C$5:$C$200,"&lt;="&amp;('1. Impostazioni'!$C$9+(3-1)*7+6),'3. Registro ferie'!$D$5:$D$200,"&gt;="&amp;('1. Impostazioni'!$C$9+(3-1)*7)))</f>
        <v/>
      </c>
      <c r="E9" s="106">
        <f>IF($A9="","",COUNTIFS('3. Registro ferie'!$A$5:$A$200,$A9,'3. Registro ferie'!$F$5:$F$200,"Approvato",'3. Registro ferie'!$C$5:$C$200,"&lt;="&amp;('1. Impostazioni'!$C$9+(4-1)*7+6),'3. Registro ferie'!$D$5:$D$200,"&gt;="&amp;('1. Impostazioni'!$C$9+(4-1)*7)))</f>
        <v/>
      </c>
      <c r="F9" s="106">
        <f>IF($A9="","",COUNTIFS('3. Registro ferie'!$A$5:$A$200,$A9,'3. Registro ferie'!$F$5:$F$200,"Approvato",'3. Registro ferie'!$C$5:$C$200,"&lt;="&amp;('1. Impostazioni'!$C$9+(5-1)*7+6),'3. Registro ferie'!$D$5:$D$200,"&gt;="&amp;('1. Impostazioni'!$C$9+(5-1)*7)))</f>
        <v/>
      </c>
      <c r="G9" s="106">
        <f>IF($A9="","",COUNTIFS('3. Registro ferie'!$A$5:$A$200,$A9,'3. Registro ferie'!$F$5:$F$200,"Approvato",'3. Registro ferie'!$C$5:$C$200,"&lt;="&amp;('1. Impostazioni'!$C$9+(6-1)*7+6),'3. Registro ferie'!$D$5:$D$200,"&gt;="&amp;('1. Impostazioni'!$C$9+(6-1)*7)))</f>
        <v/>
      </c>
      <c r="H9" s="106">
        <f>IF($A9="","",COUNTIFS('3. Registro ferie'!$A$5:$A$200,$A9,'3. Registro ferie'!$F$5:$F$200,"Approvato",'3. Registro ferie'!$C$5:$C$200,"&lt;="&amp;('1. Impostazioni'!$C$9+(7-1)*7+6),'3. Registro ferie'!$D$5:$D$200,"&gt;="&amp;('1. Impostazioni'!$C$9+(7-1)*7)))</f>
        <v/>
      </c>
      <c r="I9" s="106">
        <f>IF($A9="","",COUNTIFS('3. Registro ferie'!$A$5:$A$200,$A9,'3. Registro ferie'!$F$5:$F$200,"Approvato",'3. Registro ferie'!$C$5:$C$200,"&lt;="&amp;('1. Impostazioni'!$C$9+(8-1)*7+6),'3. Registro ferie'!$D$5:$D$200,"&gt;="&amp;('1. Impostazioni'!$C$9+(8-1)*7)))</f>
        <v/>
      </c>
      <c r="J9" s="106">
        <f>IF($A9="","",COUNTIFS('3. Registro ferie'!$A$5:$A$200,$A9,'3. Registro ferie'!$F$5:$F$200,"Approvato",'3. Registro ferie'!$C$5:$C$200,"&lt;="&amp;('1. Impostazioni'!$C$9+(9-1)*7+6),'3. Registro ferie'!$D$5:$D$200,"&gt;="&amp;('1. Impostazioni'!$C$9+(9-1)*7)))</f>
        <v/>
      </c>
      <c r="K9" s="106">
        <f>IF($A9="","",COUNTIFS('3. Registro ferie'!$A$5:$A$200,$A9,'3. Registro ferie'!$F$5:$F$200,"Approvato",'3. Registro ferie'!$C$5:$C$200,"&lt;="&amp;('1. Impostazioni'!$C$9+(10-1)*7+6),'3. Registro ferie'!$D$5:$D$200,"&gt;="&amp;('1. Impostazioni'!$C$9+(10-1)*7)))</f>
        <v/>
      </c>
      <c r="L9" s="106">
        <f>IF($A9="","",COUNTIFS('3. Registro ferie'!$A$5:$A$200,$A9,'3. Registro ferie'!$F$5:$F$200,"Approvato",'3. Registro ferie'!$C$5:$C$200,"&lt;="&amp;('1. Impostazioni'!$C$9+(11-1)*7+6),'3. Registro ferie'!$D$5:$D$200,"&gt;="&amp;('1. Impostazioni'!$C$9+(11-1)*7)))</f>
        <v/>
      </c>
      <c r="M9" s="106">
        <f>IF($A9="","",COUNTIFS('3. Registro ferie'!$A$5:$A$200,$A9,'3. Registro ferie'!$F$5:$F$200,"Approvato",'3. Registro ferie'!$C$5:$C$200,"&lt;="&amp;('1. Impostazioni'!$C$9+(12-1)*7+6),'3. Registro ferie'!$D$5:$D$200,"&gt;="&amp;('1. Impostazioni'!$C$9+(12-1)*7)))</f>
        <v/>
      </c>
      <c r="N9" s="106">
        <f>IF($A9="","",COUNTIFS('3. Registro ferie'!$A$5:$A$200,$A9,'3. Registro ferie'!$F$5:$F$200,"Approvato",'3. Registro ferie'!$C$5:$C$200,"&lt;="&amp;('1. Impostazioni'!$C$9+(13-1)*7+6),'3. Registro ferie'!$D$5:$D$200,"&gt;="&amp;('1. Impostazioni'!$C$9+(13-1)*7)))</f>
        <v/>
      </c>
      <c r="O9" s="106">
        <f>IF($A9="","",COUNTIFS('3. Registro ferie'!$A$5:$A$200,$A9,'3. Registro ferie'!$F$5:$F$200,"Approvato",'3. Registro ferie'!$C$5:$C$200,"&lt;="&amp;('1. Impostazioni'!$C$9+(14-1)*7+6),'3. Registro ferie'!$D$5:$D$200,"&gt;="&amp;('1. Impostazioni'!$C$9+(14-1)*7)))</f>
        <v/>
      </c>
      <c r="P9" s="106">
        <f>IF($A9="","",COUNTIFS('3. Registro ferie'!$A$5:$A$200,$A9,'3. Registro ferie'!$F$5:$F$200,"Approvato",'3. Registro ferie'!$C$5:$C$200,"&lt;="&amp;('1. Impostazioni'!$C$9+(15-1)*7+6),'3. Registro ferie'!$D$5:$D$200,"&gt;="&amp;('1. Impostazioni'!$C$9+(15-1)*7)))</f>
        <v/>
      </c>
      <c r="Q9" s="106">
        <f>IF($A9="","",COUNTIFS('3. Registro ferie'!$A$5:$A$200,$A9,'3. Registro ferie'!$F$5:$F$200,"Approvato",'3. Registro ferie'!$C$5:$C$200,"&lt;="&amp;('1. Impostazioni'!$C$9+(16-1)*7+6),'3. Registro ferie'!$D$5:$D$200,"&gt;="&amp;('1. Impostazioni'!$C$9+(16-1)*7)))</f>
        <v/>
      </c>
      <c r="R9" s="106">
        <f>IF($A9="","",COUNTIFS('3. Registro ferie'!$A$5:$A$200,$A9,'3. Registro ferie'!$F$5:$F$200,"Approvato",'3. Registro ferie'!$C$5:$C$200,"&lt;="&amp;('1. Impostazioni'!$C$9+(17-1)*7+6),'3. Registro ferie'!$D$5:$D$200,"&gt;="&amp;('1. Impostazioni'!$C$9+(17-1)*7)))</f>
        <v/>
      </c>
      <c r="S9" s="106">
        <f>IF($A9="","",COUNTIFS('3. Registro ferie'!$A$5:$A$200,$A9,'3. Registro ferie'!$F$5:$F$200,"Approvato",'3. Registro ferie'!$C$5:$C$200,"&lt;="&amp;('1. Impostazioni'!$C$9+(18-1)*7+6),'3. Registro ferie'!$D$5:$D$200,"&gt;="&amp;('1. Impostazioni'!$C$9+(18-1)*7)))</f>
        <v/>
      </c>
      <c r="T9" s="106">
        <f>IF($A9="","",COUNTIFS('3. Registro ferie'!$A$5:$A$200,$A9,'3. Registro ferie'!$F$5:$F$200,"Approvato",'3. Registro ferie'!$C$5:$C$200,"&lt;="&amp;('1. Impostazioni'!$C$9+(19-1)*7+6),'3. Registro ferie'!$D$5:$D$200,"&gt;="&amp;('1. Impostazioni'!$C$9+(19-1)*7)))</f>
        <v/>
      </c>
      <c r="U9" s="106">
        <f>IF($A9="","",COUNTIFS('3. Registro ferie'!$A$5:$A$200,$A9,'3. Registro ferie'!$F$5:$F$200,"Approvato",'3. Registro ferie'!$C$5:$C$200,"&lt;="&amp;('1. Impostazioni'!$C$9+(20-1)*7+6),'3. Registro ferie'!$D$5:$D$200,"&gt;="&amp;('1. Impostazioni'!$C$9+(20-1)*7)))</f>
        <v/>
      </c>
      <c r="V9" s="106">
        <f>IF($A9="","",COUNTIFS('3. Registro ferie'!$A$5:$A$200,$A9,'3. Registro ferie'!$F$5:$F$200,"Approvato",'3. Registro ferie'!$C$5:$C$200,"&lt;="&amp;('1. Impostazioni'!$C$9+(21-1)*7+6),'3. Registro ferie'!$D$5:$D$200,"&gt;="&amp;('1. Impostazioni'!$C$9+(21-1)*7)))</f>
        <v/>
      </c>
      <c r="W9" s="106">
        <f>IF($A9="","",COUNTIFS('3. Registro ferie'!$A$5:$A$200,$A9,'3. Registro ferie'!$F$5:$F$200,"Approvato",'3. Registro ferie'!$C$5:$C$200,"&lt;="&amp;('1. Impostazioni'!$C$9+(22-1)*7+6),'3. Registro ferie'!$D$5:$D$200,"&gt;="&amp;('1. Impostazioni'!$C$9+(22-1)*7)))</f>
        <v/>
      </c>
      <c r="X9" s="106">
        <f>IF($A9="","",COUNTIFS('3. Registro ferie'!$A$5:$A$200,$A9,'3. Registro ferie'!$F$5:$F$200,"Approvato",'3. Registro ferie'!$C$5:$C$200,"&lt;="&amp;('1. Impostazioni'!$C$9+(23-1)*7+6),'3. Registro ferie'!$D$5:$D$200,"&gt;="&amp;('1. Impostazioni'!$C$9+(23-1)*7)))</f>
        <v/>
      </c>
      <c r="Y9" s="106">
        <f>IF($A9="","",COUNTIFS('3. Registro ferie'!$A$5:$A$200,$A9,'3. Registro ferie'!$F$5:$F$200,"Approvato",'3. Registro ferie'!$C$5:$C$200,"&lt;="&amp;('1. Impostazioni'!$C$9+(24-1)*7+6),'3. Registro ferie'!$D$5:$D$200,"&gt;="&amp;('1. Impostazioni'!$C$9+(24-1)*7)))</f>
        <v/>
      </c>
      <c r="Z9" s="106">
        <f>IF($A9="","",COUNTIFS('3. Registro ferie'!$A$5:$A$200,$A9,'3. Registro ferie'!$F$5:$F$200,"Approvato",'3. Registro ferie'!$C$5:$C$200,"&lt;="&amp;('1. Impostazioni'!$C$9+(25-1)*7+6),'3. Registro ferie'!$D$5:$D$200,"&gt;="&amp;('1. Impostazioni'!$C$9+(25-1)*7)))</f>
        <v/>
      </c>
      <c r="AA9" s="106">
        <f>IF($A9="","",COUNTIFS('3. Registro ferie'!$A$5:$A$200,$A9,'3. Registro ferie'!$F$5:$F$200,"Approvato",'3. Registro ferie'!$C$5:$C$200,"&lt;="&amp;('1. Impostazioni'!$C$9+(26-1)*7+6),'3. Registro ferie'!$D$5:$D$200,"&gt;="&amp;('1. Impostazioni'!$C$9+(26-1)*7)))</f>
        <v/>
      </c>
      <c r="AB9" s="106">
        <f>IF($A9="","",COUNTIFS('3. Registro ferie'!$A$5:$A$200,$A9,'3. Registro ferie'!$F$5:$F$200,"Approvato",'3. Registro ferie'!$C$5:$C$200,"&lt;="&amp;('1. Impostazioni'!$C$9+(27-1)*7+6),'3. Registro ferie'!$D$5:$D$200,"&gt;="&amp;('1. Impostazioni'!$C$9+(27-1)*7)))</f>
        <v/>
      </c>
      <c r="AC9" s="106">
        <f>IF($A9="","",COUNTIFS('3. Registro ferie'!$A$5:$A$200,$A9,'3. Registro ferie'!$F$5:$F$200,"Approvato",'3. Registro ferie'!$C$5:$C$200,"&lt;="&amp;('1. Impostazioni'!$C$9+(28-1)*7+6),'3. Registro ferie'!$D$5:$D$200,"&gt;="&amp;('1. Impostazioni'!$C$9+(28-1)*7)))</f>
        <v/>
      </c>
      <c r="AD9" s="106">
        <f>IF($A9="","",COUNTIFS('3. Registro ferie'!$A$5:$A$200,$A9,'3. Registro ferie'!$F$5:$F$200,"Approvato",'3. Registro ferie'!$C$5:$C$200,"&lt;="&amp;('1. Impostazioni'!$C$9+(29-1)*7+6),'3. Registro ferie'!$D$5:$D$200,"&gt;="&amp;('1. Impostazioni'!$C$9+(29-1)*7)))</f>
        <v/>
      </c>
      <c r="AE9" s="106">
        <f>IF($A9="","",COUNTIFS('3. Registro ferie'!$A$5:$A$200,$A9,'3. Registro ferie'!$F$5:$F$200,"Approvato",'3. Registro ferie'!$C$5:$C$200,"&lt;="&amp;('1. Impostazioni'!$C$9+(30-1)*7+6),'3. Registro ferie'!$D$5:$D$200,"&gt;="&amp;('1. Impostazioni'!$C$9+(30-1)*7)))</f>
        <v/>
      </c>
      <c r="AF9" s="106">
        <f>IF($A9="","",COUNTIFS('3. Registro ferie'!$A$5:$A$200,$A9,'3. Registro ferie'!$F$5:$F$200,"Approvato",'3. Registro ferie'!$C$5:$C$200,"&lt;="&amp;('1. Impostazioni'!$C$9+(31-1)*7+6),'3. Registro ferie'!$D$5:$D$200,"&gt;="&amp;('1. Impostazioni'!$C$9+(31-1)*7)))</f>
        <v/>
      </c>
      <c r="AG9" s="106">
        <f>IF($A9="","",COUNTIFS('3. Registro ferie'!$A$5:$A$200,$A9,'3. Registro ferie'!$F$5:$F$200,"Approvato",'3. Registro ferie'!$C$5:$C$200,"&lt;="&amp;('1. Impostazioni'!$C$9+(32-1)*7+6),'3. Registro ferie'!$D$5:$D$200,"&gt;="&amp;('1. Impostazioni'!$C$9+(32-1)*7)))</f>
        <v/>
      </c>
      <c r="AH9" s="106">
        <f>IF($A9="","",COUNTIFS('3. Registro ferie'!$A$5:$A$200,$A9,'3. Registro ferie'!$F$5:$F$200,"Approvato",'3. Registro ferie'!$C$5:$C$200,"&lt;="&amp;('1. Impostazioni'!$C$9+(33-1)*7+6),'3. Registro ferie'!$D$5:$D$200,"&gt;="&amp;('1. Impostazioni'!$C$9+(33-1)*7)))</f>
        <v/>
      </c>
      <c r="AI9" s="106">
        <f>IF($A9="","",COUNTIFS('3. Registro ferie'!$A$5:$A$200,$A9,'3. Registro ferie'!$F$5:$F$200,"Approvato",'3. Registro ferie'!$C$5:$C$200,"&lt;="&amp;('1. Impostazioni'!$C$9+(34-1)*7+6),'3. Registro ferie'!$D$5:$D$200,"&gt;="&amp;('1. Impostazioni'!$C$9+(34-1)*7)))</f>
        <v/>
      </c>
      <c r="AJ9" s="106">
        <f>IF($A9="","",COUNTIFS('3. Registro ferie'!$A$5:$A$200,$A9,'3. Registro ferie'!$F$5:$F$200,"Approvato",'3. Registro ferie'!$C$5:$C$200,"&lt;="&amp;('1. Impostazioni'!$C$9+(35-1)*7+6),'3. Registro ferie'!$D$5:$D$200,"&gt;="&amp;('1. Impostazioni'!$C$9+(35-1)*7)))</f>
        <v/>
      </c>
      <c r="AK9" s="106">
        <f>IF($A9="","",COUNTIFS('3. Registro ferie'!$A$5:$A$200,$A9,'3. Registro ferie'!$F$5:$F$200,"Approvato",'3. Registro ferie'!$C$5:$C$200,"&lt;="&amp;('1. Impostazioni'!$C$9+(36-1)*7+6),'3. Registro ferie'!$D$5:$D$200,"&gt;="&amp;('1. Impostazioni'!$C$9+(36-1)*7)))</f>
        <v/>
      </c>
      <c r="AL9" s="106">
        <f>IF($A9="","",COUNTIFS('3. Registro ferie'!$A$5:$A$200,$A9,'3. Registro ferie'!$F$5:$F$200,"Approvato",'3. Registro ferie'!$C$5:$C$200,"&lt;="&amp;('1. Impostazioni'!$C$9+(37-1)*7+6),'3. Registro ferie'!$D$5:$D$200,"&gt;="&amp;('1. Impostazioni'!$C$9+(37-1)*7)))</f>
        <v/>
      </c>
      <c r="AM9" s="106">
        <f>IF($A9="","",COUNTIFS('3. Registro ferie'!$A$5:$A$200,$A9,'3. Registro ferie'!$F$5:$F$200,"Approvato",'3. Registro ferie'!$C$5:$C$200,"&lt;="&amp;('1. Impostazioni'!$C$9+(38-1)*7+6),'3. Registro ferie'!$D$5:$D$200,"&gt;="&amp;('1. Impostazioni'!$C$9+(38-1)*7)))</f>
        <v/>
      </c>
      <c r="AN9" s="106">
        <f>IF($A9="","",COUNTIFS('3. Registro ferie'!$A$5:$A$200,$A9,'3. Registro ferie'!$F$5:$F$200,"Approvato",'3. Registro ferie'!$C$5:$C$200,"&lt;="&amp;('1. Impostazioni'!$C$9+(39-1)*7+6),'3. Registro ferie'!$D$5:$D$200,"&gt;="&amp;('1. Impostazioni'!$C$9+(39-1)*7)))</f>
        <v/>
      </c>
      <c r="AO9" s="106">
        <f>IF($A9="","",COUNTIFS('3. Registro ferie'!$A$5:$A$200,$A9,'3. Registro ferie'!$F$5:$F$200,"Approvato",'3. Registro ferie'!$C$5:$C$200,"&lt;="&amp;('1. Impostazioni'!$C$9+(40-1)*7+6),'3. Registro ferie'!$D$5:$D$200,"&gt;="&amp;('1. Impostazioni'!$C$9+(40-1)*7)))</f>
        <v/>
      </c>
      <c r="AP9" s="106">
        <f>IF($A9="","",COUNTIFS('3. Registro ferie'!$A$5:$A$200,$A9,'3. Registro ferie'!$F$5:$F$200,"Approvato",'3. Registro ferie'!$C$5:$C$200,"&lt;="&amp;('1. Impostazioni'!$C$9+(41-1)*7+6),'3. Registro ferie'!$D$5:$D$200,"&gt;="&amp;('1. Impostazioni'!$C$9+(41-1)*7)))</f>
        <v/>
      </c>
      <c r="AQ9" s="106">
        <f>IF($A9="","",COUNTIFS('3. Registro ferie'!$A$5:$A$200,$A9,'3. Registro ferie'!$F$5:$F$200,"Approvato",'3. Registro ferie'!$C$5:$C$200,"&lt;="&amp;('1. Impostazioni'!$C$9+(42-1)*7+6),'3. Registro ferie'!$D$5:$D$200,"&gt;="&amp;('1. Impostazioni'!$C$9+(42-1)*7)))</f>
        <v/>
      </c>
      <c r="AR9" s="106">
        <f>IF($A9="","",COUNTIFS('3. Registro ferie'!$A$5:$A$200,$A9,'3. Registro ferie'!$F$5:$F$200,"Approvato",'3. Registro ferie'!$C$5:$C$200,"&lt;="&amp;('1. Impostazioni'!$C$9+(43-1)*7+6),'3. Registro ferie'!$D$5:$D$200,"&gt;="&amp;('1. Impostazioni'!$C$9+(43-1)*7)))</f>
        <v/>
      </c>
      <c r="AS9" s="106">
        <f>IF($A9="","",COUNTIFS('3. Registro ferie'!$A$5:$A$200,$A9,'3. Registro ferie'!$F$5:$F$200,"Approvato",'3. Registro ferie'!$C$5:$C$200,"&lt;="&amp;('1. Impostazioni'!$C$9+(44-1)*7+6),'3. Registro ferie'!$D$5:$D$200,"&gt;="&amp;('1. Impostazioni'!$C$9+(44-1)*7)))</f>
        <v/>
      </c>
      <c r="AT9" s="106">
        <f>IF($A9="","",COUNTIFS('3. Registro ferie'!$A$5:$A$200,$A9,'3. Registro ferie'!$F$5:$F$200,"Approvato",'3. Registro ferie'!$C$5:$C$200,"&lt;="&amp;('1. Impostazioni'!$C$9+(45-1)*7+6),'3. Registro ferie'!$D$5:$D$200,"&gt;="&amp;('1. Impostazioni'!$C$9+(45-1)*7)))</f>
        <v/>
      </c>
      <c r="AU9" s="106">
        <f>IF($A9="","",COUNTIFS('3. Registro ferie'!$A$5:$A$200,$A9,'3. Registro ferie'!$F$5:$F$200,"Approvato",'3. Registro ferie'!$C$5:$C$200,"&lt;="&amp;('1. Impostazioni'!$C$9+(46-1)*7+6),'3. Registro ferie'!$D$5:$D$200,"&gt;="&amp;('1. Impostazioni'!$C$9+(46-1)*7)))</f>
        <v/>
      </c>
      <c r="AV9" s="106">
        <f>IF($A9="","",COUNTIFS('3. Registro ferie'!$A$5:$A$200,$A9,'3. Registro ferie'!$F$5:$F$200,"Approvato",'3. Registro ferie'!$C$5:$C$200,"&lt;="&amp;('1. Impostazioni'!$C$9+(47-1)*7+6),'3. Registro ferie'!$D$5:$D$200,"&gt;="&amp;('1. Impostazioni'!$C$9+(47-1)*7)))</f>
        <v/>
      </c>
      <c r="AW9" s="106">
        <f>IF($A9="","",COUNTIFS('3. Registro ferie'!$A$5:$A$200,$A9,'3. Registro ferie'!$F$5:$F$200,"Approvato",'3. Registro ferie'!$C$5:$C$200,"&lt;="&amp;('1. Impostazioni'!$C$9+(48-1)*7+6),'3. Registro ferie'!$D$5:$D$200,"&gt;="&amp;('1. Impostazioni'!$C$9+(48-1)*7)))</f>
        <v/>
      </c>
      <c r="AX9" s="106">
        <f>IF($A9="","",COUNTIFS('3. Registro ferie'!$A$5:$A$200,$A9,'3. Registro ferie'!$F$5:$F$200,"Approvato",'3. Registro ferie'!$C$5:$C$200,"&lt;="&amp;('1. Impostazioni'!$C$9+(49-1)*7+6),'3. Registro ferie'!$D$5:$D$200,"&gt;="&amp;('1. Impostazioni'!$C$9+(49-1)*7)))</f>
        <v/>
      </c>
      <c r="AY9" s="106">
        <f>IF($A9="","",COUNTIFS('3. Registro ferie'!$A$5:$A$200,$A9,'3. Registro ferie'!$F$5:$F$200,"Approvato",'3. Registro ferie'!$C$5:$C$200,"&lt;="&amp;('1. Impostazioni'!$C$9+(50-1)*7+6),'3. Registro ferie'!$D$5:$D$200,"&gt;="&amp;('1. Impostazioni'!$C$9+(50-1)*7)))</f>
        <v/>
      </c>
      <c r="AZ9" s="106">
        <f>IF($A9="","",COUNTIFS('3. Registro ferie'!$A$5:$A$200,$A9,'3. Registro ferie'!$F$5:$F$200,"Approvato",'3. Registro ferie'!$C$5:$C$200,"&lt;="&amp;('1. Impostazioni'!$C$9+(51-1)*7+6),'3. Registro ferie'!$D$5:$D$200,"&gt;="&amp;('1. Impostazioni'!$C$9+(51-1)*7)))</f>
        <v/>
      </c>
      <c r="BA9" s="106">
        <f>IF($A9="","",COUNTIFS('3. Registro ferie'!$A$5:$A$200,$A9,'3. Registro ferie'!$F$5:$F$200,"Approvato",'3. Registro ferie'!$C$5:$C$200,"&lt;="&amp;('1. Impostazioni'!$C$9+(52-1)*7+6),'3. Registro ferie'!$D$5:$D$200,"&gt;="&amp;('1. Impostazioni'!$C$9+(52-1)*7)))</f>
        <v/>
      </c>
    </row>
    <row r="10" ht="18" customHeight="1" s="55">
      <c r="A10" s="105">
        <f>IF('2. Dipendenti'!A10="","",'2. Dipendenti'!A10)</f>
        <v/>
      </c>
      <c r="B10" s="106">
        <f>IF($A10="","",COUNTIFS('3. Registro ferie'!$A$5:$A$200,$A10,'3. Registro ferie'!$F$5:$F$200,"Approvato",'3. Registro ferie'!$C$5:$C$200,"&lt;="&amp;('1. Impostazioni'!$C$9+(1-1)*7+6),'3. Registro ferie'!$D$5:$D$200,"&gt;="&amp;('1. Impostazioni'!$C$9+(1-1)*7)))</f>
        <v/>
      </c>
      <c r="C10" s="106">
        <f>IF($A10="","",COUNTIFS('3. Registro ferie'!$A$5:$A$200,$A10,'3. Registro ferie'!$F$5:$F$200,"Approvato",'3. Registro ferie'!$C$5:$C$200,"&lt;="&amp;('1. Impostazioni'!$C$9+(2-1)*7+6),'3. Registro ferie'!$D$5:$D$200,"&gt;="&amp;('1. Impostazioni'!$C$9+(2-1)*7)))</f>
        <v/>
      </c>
      <c r="D10" s="106">
        <f>IF($A10="","",COUNTIFS('3. Registro ferie'!$A$5:$A$200,$A10,'3. Registro ferie'!$F$5:$F$200,"Approvato",'3. Registro ferie'!$C$5:$C$200,"&lt;="&amp;('1. Impostazioni'!$C$9+(3-1)*7+6),'3. Registro ferie'!$D$5:$D$200,"&gt;="&amp;('1. Impostazioni'!$C$9+(3-1)*7)))</f>
        <v/>
      </c>
      <c r="E10" s="106">
        <f>IF($A10="","",COUNTIFS('3. Registro ferie'!$A$5:$A$200,$A10,'3. Registro ferie'!$F$5:$F$200,"Approvato",'3. Registro ferie'!$C$5:$C$200,"&lt;="&amp;('1. Impostazioni'!$C$9+(4-1)*7+6),'3. Registro ferie'!$D$5:$D$200,"&gt;="&amp;('1. Impostazioni'!$C$9+(4-1)*7)))</f>
        <v/>
      </c>
      <c r="F10" s="106">
        <f>IF($A10="","",COUNTIFS('3. Registro ferie'!$A$5:$A$200,$A10,'3. Registro ferie'!$F$5:$F$200,"Approvato",'3. Registro ferie'!$C$5:$C$200,"&lt;="&amp;('1. Impostazioni'!$C$9+(5-1)*7+6),'3. Registro ferie'!$D$5:$D$200,"&gt;="&amp;('1. Impostazioni'!$C$9+(5-1)*7)))</f>
        <v/>
      </c>
      <c r="G10" s="106">
        <f>IF($A10="","",COUNTIFS('3. Registro ferie'!$A$5:$A$200,$A10,'3. Registro ferie'!$F$5:$F$200,"Approvato",'3. Registro ferie'!$C$5:$C$200,"&lt;="&amp;('1. Impostazioni'!$C$9+(6-1)*7+6),'3. Registro ferie'!$D$5:$D$200,"&gt;="&amp;('1. Impostazioni'!$C$9+(6-1)*7)))</f>
        <v/>
      </c>
      <c r="H10" s="106">
        <f>IF($A10="","",COUNTIFS('3. Registro ferie'!$A$5:$A$200,$A10,'3. Registro ferie'!$F$5:$F$200,"Approvato",'3. Registro ferie'!$C$5:$C$200,"&lt;="&amp;('1. Impostazioni'!$C$9+(7-1)*7+6),'3. Registro ferie'!$D$5:$D$200,"&gt;="&amp;('1. Impostazioni'!$C$9+(7-1)*7)))</f>
        <v/>
      </c>
      <c r="I10" s="106">
        <f>IF($A10="","",COUNTIFS('3. Registro ferie'!$A$5:$A$200,$A10,'3. Registro ferie'!$F$5:$F$200,"Approvato",'3. Registro ferie'!$C$5:$C$200,"&lt;="&amp;('1. Impostazioni'!$C$9+(8-1)*7+6),'3. Registro ferie'!$D$5:$D$200,"&gt;="&amp;('1. Impostazioni'!$C$9+(8-1)*7)))</f>
        <v/>
      </c>
      <c r="J10" s="106">
        <f>IF($A10="","",COUNTIFS('3. Registro ferie'!$A$5:$A$200,$A10,'3. Registro ferie'!$F$5:$F$200,"Approvato",'3. Registro ferie'!$C$5:$C$200,"&lt;="&amp;('1. Impostazioni'!$C$9+(9-1)*7+6),'3. Registro ferie'!$D$5:$D$200,"&gt;="&amp;('1. Impostazioni'!$C$9+(9-1)*7)))</f>
        <v/>
      </c>
      <c r="K10" s="106">
        <f>IF($A10="","",COUNTIFS('3. Registro ferie'!$A$5:$A$200,$A10,'3. Registro ferie'!$F$5:$F$200,"Approvato",'3. Registro ferie'!$C$5:$C$200,"&lt;="&amp;('1. Impostazioni'!$C$9+(10-1)*7+6),'3. Registro ferie'!$D$5:$D$200,"&gt;="&amp;('1. Impostazioni'!$C$9+(10-1)*7)))</f>
        <v/>
      </c>
      <c r="L10" s="106">
        <f>IF($A10="","",COUNTIFS('3. Registro ferie'!$A$5:$A$200,$A10,'3. Registro ferie'!$F$5:$F$200,"Approvato",'3. Registro ferie'!$C$5:$C$200,"&lt;="&amp;('1. Impostazioni'!$C$9+(11-1)*7+6),'3. Registro ferie'!$D$5:$D$200,"&gt;="&amp;('1. Impostazioni'!$C$9+(11-1)*7)))</f>
        <v/>
      </c>
      <c r="M10" s="106">
        <f>IF($A10="","",COUNTIFS('3. Registro ferie'!$A$5:$A$200,$A10,'3. Registro ferie'!$F$5:$F$200,"Approvato",'3. Registro ferie'!$C$5:$C$200,"&lt;="&amp;('1. Impostazioni'!$C$9+(12-1)*7+6),'3. Registro ferie'!$D$5:$D$200,"&gt;="&amp;('1. Impostazioni'!$C$9+(12-1)*7)))</f>
        <v/>
      </c>
      <c r="N10" s="106">
        <f>IF($A10="","",COUNTIFS('3. Registro ferie'!$A$5:$A$200,$A10,'3. Registro ferie'!$F$5:$F$200,"Approvato",'3. Registro ferie'!$C$5:$C$200,"&lt;="&amp;('1. Impostazioni'!$C$9+(13-1)*7+6),'3. Registro ferie'!$D$5:$D$200,"&gt;="&amp;('1. Impostazioni'!$C$9+(13-1)*7)))</f>
        <v/>
      </c>
      <c r="O10" s="106">
        <f>IF($A10="","",COUNTIFS('3. Registro ferie'!$A$5:$A$200,$A10,'3. Registro ferie'!$F$5:$F$200,"Approvato",'3. Registro ferie'!$C$5:$C$200,"&lt;="&amp;('1. Impostazioni'!$C$9+(14-1)*7+6),'3. Registro ferie'!$D$5:$D$200,"&gt;="&amp;('1. Impostazioni'!$C$9+(14-1)*7)))</f>
        <v/>
      </c>
      <c r="P10" s="106">
        <f>IF($A10="","",COUNTIFS('3. Registro ferie'!$A$5:$A$200,$A10,'3. Registro ferie'!$F$5:$F$200,"Approvato",'3. Registro ferie'!$C$5:$C$200,"&lt;="&amp;('1. Impostazioni'!$C$9+(15-1)*7+6),'3. Registro ferie'!$D$5:$D$200,"&gt;="&amp;('1. Impostazioni'!$C$9+(15-1)*7)))</f>
        <v/>
      </c>
      <c r="Q10" s="106">
        <f>IF($A10="","",COUNTIFS('3. Registro ferie'!$A$5:$A$200,$A10,'3. Registro ferie'!$F$5:$F$200,"Approvato",'3. Registro ferie'!$C$5:$C$200,"&lt;="&amp;('1. Impostazioni'!$C$9+(16-1)*7+6),'3. Registro ferie'!$D$5:$D$200,"&gt;="&amp;('1. Impostazioni'!$C$9+(16-1)*7)))</f>
        <v/>
      </c>
      <c r="R10" s="106">
        <f>IF($A10="","",COUNTIFS('3. Registro ferie'!$A$5:$A$200,$A10,'3. Registro ferie'!$F$5:$F$200,"Approvato",'3. Registro ferie'!$C$5:$C$200,"&lt;="&amp;('1. Impostazioni'!$C$9+(17-1)*7+6),'3. Registro ferie'!$D$5:$D$200,"&gt;="&amp;('1. Impostazioni'!$C$9+(17-1)*7)))</f>
        <v/>
      </c>
      <c r="S10" s="106">
        <f>IF($A10="","",COUNTIFS('3. Registro ferie'!$A$5:$A$200,$A10,'3. Registro ferie'!$F$5:$F$200,"Approvato",'3. Registro ferie'!$C$5:$C$200,"&lt;="&amp;('1. Impostazioni'!$C$9+(18-1)*7+6),'3. Registro ferie'!$D$5:$D$200,"&gt;="&amp;('1. Impostazioni'!$C$9+(18-1)*7)))</f>
        <v/>
      </c>
      <c r="T10" s="106">
        <f>IF($A10="","",COUNTIFS('3. Registro ferie'!$A$5:$A$200,$A10,'3. Registro ferie'!$F$5:$F$200,"Approvato",'3. Registro ferie'!$C$5:$C$200,"&lt;="&amp;('1. Impostazioni'!$C$9+(19-1)*7+6),'3. Registro ferie'!$D$5:$D$200,"&gt;="&amp;('1. Impostazioni'!$C$9+(19-1)*7)))</f>
        <v/>
      </c>
      <c r="U10" s="106">
        <f>IF($A10="","",COUNTIFS('3. Registro ferie'!$A$5:$A$200,$A10,'3. Registro ferie'!$F$5:$F$200,"Approvato",'3. Registro ferie'!$C$5:$C$200,"&lt;="&amp;('1. Impostazioni'!$C$9+(20-1)*7+6),'3. Registro ferie'!$D$5:$D$200,"&gt;="&amp;('1. Impostazioni'!$C$9+(20-1)*7)))</f>
        <v/>
      </c>
      <c r="V10" s="106">
        <f>IF($A10="","",COUNTIFS('3. Registro ferie'!$A$5:$A$200,$A10,'3. Registro ferie'!$F$5:$F$200,"Approvato",'3. Registro ferie'!$C$5:$C$200,"&lt;="&amp;('1. Impostazioni'!$C$9+(21-1)*7+6),'3. Registro ferie'!$D$5:$D$200,"&gt;="&amp;('1. Impostazioni'!$C$9+(21-1)*7)))</f>
        <v/>
      </c>
      <c r="W10" s="106">
        <f>IF($A10="","",COUNTIFS('3. Registro ferie'!$A$5:$A$200,$A10,'3. Registro ferie'!$F$5:$F$200,"Approvato",'3. Registro ferie'!$C$5:$C$200,"&lt;="&amp;('1. Impostazioni'!$C$9+(22-1)*7+6),'3. Registro ferie'!$D$5:$D$200,"&gt;="&amp;('1. Impostazioni'!$C$9+(22-1)*7)))</f>
        <v/>
      </c>
      <c r="X10" s="106">
        <f>IF($A10="","",COUNTIFS('3. Registro ferie'!$A$5:$A$200,$A10,'3. Registro ferie'!$F$5:$F$200,"Approvato",'3. Registro ferie'!$C$5:$C$200,"&lt;="&amp;('1. Impostazioni'!$C$9+(23-1)*7+6),'3. Registro ferie'!$D$5:$D$200,"&gt;="&amp;('1. Impostazioni'!$C$9+(23-1)*7)))</f>
        <v/>
      </c>
      <c r="Y10" s="106">
        <f>IF($A10="","",COUNTIFS('3. Registro ferie'!$A$5:$A$200,$A10,'3. Registro ferie'!$F$5:$F$200,"Approvato",'3. Registro ferie'!$C$5:$C$200,"&lt;="&amp;('1. Impostazioni'!$C$9+(24-1)*7+6),'3. Registro ferie'!$D$5:$D$200,"&gt;="&amp;('1. Impostazioni'!$C$9+(24-1)*7)))</f>
        <v/>
      </c>
      <c r="Z10" s="106">
        <f>IF($A10="","",COUNTIFS('3. Registro ferie'!$A$5:$A$200,$A10,'3. Registro ferie'!$F$5:$F$200,"Approvato",'3. Registro ferie'!$C$5:$C$200,"&lt;="&amp;('1. Impostazioni'!$C$9+(25-1)*7+6),'3. Registro ferie'!$D$5:$D$200,"&gt;="&amp;('1. Impostazioni'!$C$9+(25-1)*7)))</f>
        <v/>
      </c>
      <c r="AA10" s="106">
        <f>IF($A10="","",COUNTIFS('3. Registro ferie'!$A$5:$A$200,$A10,'3. Registro ferie'!$F$5:$F$200,"Approvato",'3. Registro ferie'!$C$5:$C$200,"&lt;="&amp;('1. Impostazioni'!$C$9+(26-1)*7+6),'3. Registro ferie'!$D$5:$D$200,"&gt;="&amp;('1. Impostazioni'!$C$9+(26-1)*7)))</f>
        <v/>
      </c>
      <c r="AB10" s="106">
        <f>IF($A10="","",COUNTIFS('3. Registro ferie'!$A$5:$A$200,$A10,'3. Registro ferie'!$F$5:$F$200,"Approvato",'3. Registro ferie'!$C$5:$C$200,"&lt;="&amp;('1. Impostazioni'!$C$9+(27-1)*7+6),'3. Registro ferie'!$D$5:$D$200,"&gt;="&amp;('1. Impostazioni'!$C$9+(27-1)*7)))</f>
        <v/>
      </c>
      <c r="AC10" s="106">
        <f>IF($A10="","",COUNTIFS('3. Registro ferie'!$A$5:$A$200,$A10,'3. Registro ferie'!$F$5:$F$200,"Approvato",'3. Registro ferie'!$C$5:$C$200,"&lt;="&amp;('1. Impostazioni'!$C$9+(28-1)*7+6),'3. Registro ferie'!$D$5:$D$200,"&gt;="&amp;('1. Impostazioni'!$C$9+(28-1)*7)))</f>
        <v/>
      </c>
      <c r="AD10" s="106">
        <f>IF($A10="","",COUNTIFS('3. Registro ferie'!$A$5:$A$200,$A10,'3. Registro ferie'!$F$5:$F$200,"Approvato",'3. Registro ferie'!$C$5:$C$200,"&lt;="&amp;('1. Impostazioni'!$C$9+(29-1)*7+6),'3. Registro ferie'!$D$5:$D$200,"&gt;="&amp;('1. Impostazioni'!$C$9+(29-1)*7)))</f>
        <v/>
      </c>
      <c r="AE10" s="106">
        <f>IF($A10="","",COUNTIFS('3. Registro ferie'!$A$5:$A$200,$A10,'3. Registro ferie'!$F$5:$F$200,"Approvato",'3. Registro ferie'!$C$5:$C$200,"&lt;="&amp;('1. Impostazioni'!$C$9+(30-1)*7+6),'3. Registro ferie'!$D$5:$D$200,"&gt;="&amp;('1. Impostazioni'!$C$9+(30-1)*7)))</f>
        <v/>
      </c>
      <c r="AF10" s="106">
        <f>IF($A10="","",COUNTIFS('3. Registro ferie'!$A$5:$A$200,$A10,'3. Registro ferie'!$F$5:$F$200,"Approvato",'3. Registro ferie'!$C$5:$C$200,"&lt;="&amp;('1. Impostazioni'!$C$9+(31-1)*7+6),'3. Registro ferie'!$D$5:$D$200,"&gt;="&amp;('1. Impostazioni'!$C$9+(31-1)*7)))</f>
        <v/>
      </c>
      <c r="AG10" s="106">
        <f>IF($A10="","",COUNTIFS('3. Registro ferie'!$A$5:$A$200,$A10,'3. Registro ferie'!$F$5:$F$200,"Approvato",'3. Registro ferie'!$C$5:$C$200,"&lt;="&amp;('1. Impostazioni'!$C$9+(32-1)*7+6),'3. Registro ferie'!$D$5:$D$200,"&gt;="&amp;('1. Impostazioni'!$C$9+(32-1)*7)))</f>
        <v/>
      </c>
      <c r="AH10" s="106">
        <f>IF($A10="","",COUNTIFS('3. Registro ferie'!$A$5:$A$200,$A10,'3. Registro ferie'!$F$5:$F$200,"Approvato",'3. Registro ferie'!$C$5:$C$200,"&lt;="&amp;('1. Impostazioni'!$C$9+(33-1)*7+6),'3. Registro ferie'!$D$5:$D$200,"&gt;="&amp;('1. Impostazioni'!$C$9+(33-1)*7)))</f>
        <v/>
      </c>
      <c r="AI10" s="106">
        <f>IF($A10="","",COUNTIFS('3. Registro ferie'!$A$5:$A$200,$A10,'3. Registro ferie'!$F$5:$F$200,"Approvato",'3. Registro ferie'!$C$5:$C$200,"&lt;="&amp;('1. Impostazioni'!$C$9+(34-1)*7+6),'3. Registro ferie'!$D$5:$D$200,"&gt;="&amp;('1. Impostazioni'!$C$9+(34-1)*7)))</f>
        <v/>
      </c>
      <c r="AJ10" s="106">
        <f>IF($A10="","",COUNTIFS('3. Registro ferie'!$A$5:$A$200,$A10,'3. Registro ferie'!$F$5:$F$200,"Approvato",'3. Registro ferie'!$C$5:$C$200,"&lt;="&amp;('1. Impostazioni'!$C$9+(35-1)*7+6),'3. Registro ferie'!$D$5:$D$200,"&gt;="&amp;('1. Impostazioni'!$C$9+(35-1)*7)))</f>
        <v/>
      </c>
      <c r="AK10" s="106">
        <f>IF($A10="","",COUNTIFS('3. Registro ferie'!$A$5:$A$200,$A10,'3. Registro ferie'!$F$5:$F$200,"Approvato",'3. Registro ferie'!$C$5:$C$200,"&lt;="&amp;('1. Impostazioni'!$C$9+(36-1)*7+6),'3. Registro ferie'!$D$5:$D$200,"&gt;="&amp;('1. Impostazioni'!$C$9+(36-1)*7)))</f>
        <v/>
      </c>
      <c r="AL10" s="106">
        <f>IF($A10="","",COUNTIFS('3. Registro ferie'!$A$5:$A$200,$A10,'3. Registro ferie'!$F$5:$F$200,"Approvato",'3. Registro ferie'!$C$5:$C$200,"&lt;="&amp;('1. Impostazioni'!$C$9+(37-1)*7+6),'3. Registro ferie'!$D$5:$D$200,"&gt;="&amp;('1. Impostazioni'!$C$9+(37-1)*7)))</f>
        <v/>
      </c>
      <c r="AM10" s="106">
        <f>IF($A10="","",COUNTIFS('3. Registro ferie'!$A$5:$A$200,$A10,'3. Registro ferie'!$F$5:$F$200,"Approvato",'3. Registro ferie'!$C$5:$C$200,"&lt;="&amp;('1. Impostazioni'!$C$9+(38-1)*7+6),'3. Registro ferie'!$D$5:$D$200,"&gt;="&amp;('1. Impostazioni'!$C$9+(38-1)*7)))</f>
        <v/>
      </c>
      <c r="AN10" s="106">
        <f>IF($A10="","",COUNTIFS('3. Registro ferie'!$A$5:$A$200,$A10,'3. Registro ferie'!$F$5:$F$200,"Approvato",'3. Registro ferie'!$C$5:$C$200,"&lt;="&amp;('1. Impostazioni'!$C$9+(39-1)*7+6),'3. Registro ferie'!$D$5:$D$200,"&gt;="&amp;('1. Impostazioni'!$C$9+(39-1)*7)))</f>
        <v/>
      </c>
      <c r="AO10" s="106">
        <f>IF($A10="","",COUNTIFS('3. Registro ferie'!$A$5:$A$200,$A10,'3. Registro ferie'!$F$5:$F$200,"Approvato",'3. Registro ferie'!$C$5:$C$200,"&lt;="&amp;('1. Impostazioni'!$C$9+(40-1)*7+6),'3. Registro ferie'!$D$5:$D$200,"&gt;="&amp;('1. Impostazioni'!$C$9+(40-1)*7)))</f>
        <v/>
      </c>
      <c r="AP10" s="106">
        <f>IF($A10="","",COUNTIFS('3. Registro ferie'!$A$5:$A$200,$A10,'3. Registro ferie'!$F$5:$F$200,"Approvato",'3. Registro ferie'!$C$5:$C$200,"&lt;="&amp;('1. Impostazioni'!$C$9+(41-1)*7+6),'3. Registro ferie'!$D$5:$D$200,"&gt;="&amp;('1. Impostazioni'!$C$9+(41-1)*7)))</f>
        <v/>
      </c>
      <c r="AQ10" s="106">
        <f>IF($A10="","",COUNTIFS('3. Registro ferie'!$A$5:$A$200,$A10,'3. Registro ferie'!$F$5:$F$200,"Approvato",'3. Registro ferie'!$C$5:$C$200,"&lt;="&amp;('1. Impostazioni'!$C$9+(42-1)*7+6),'3. Registro ferie'!$D$5:$D$200,"&gt;="&amp;('1. Impostazioni'!$C$9+(42-1)*7)))</f>
        <v/>
      </c>
      <c r="AR10" s="106">
        <f>IF($A10="","",COUNTIFS('3. Registro ferie'!$A$5:$A$200,$A10,'3. Registro ferie'!$F$5:$F$200,"Approvato",'3. Registro ferie'!$C$5:$C$200,"&lt;="&amp;('1. Impostazioni'!$C$9+(43-1)*7+6),'3. Registro ferie'!$D$5:$D$200,"&gt;="&amp;('1. Impostazioni'!$C$9+(43-1)*7)))</f>
        <v/>
      </c>
      <c r="AS10" s="106">
        <f>IF($A10="","",COUNTIFS('3. Registro ferie'!$A$5:$A$200,$A10,'3. Registro ferie'!$F$5:$F$200,"Approvato",'3. Registro ferie'!$C$5:$C$200,"&lt;="&amp;('1. Impostazioni'!$C$9+(44-1)*7+6),'3. Registro ferie'!$D$5:$D$200,"&gt;="&amp;('1. Impostazioni'!$C$9+(44-1)*7)))</f>
        <v/>
      </c>
      <c r="AT10" s="106">
        <f>IF($A10="","",COUNTIFS('3. Registro ferie'!$A$5:$A$200,$A10,'3. Registro ferie'!$F$5:$F$200,"Approvato",'3. Registro ferie'!$C$5:$C$200,"&lt;="&amp;('1. Impostazioni'!$C$9+(45-1)*7+6),'3. Registro ferie'!$D$5:$D$200,"&gt;="&amp;('1. Impostazioni'!$C$9+(45-1)*7)))</f>
        <v/>
      </c>
      <c r="AU10" s="106">
        <f>IF($A10="","",COUNTIFS('3. Registro ferie'!$A$5:$A$200,$A10,'3. Registro ferie'!$F$5:$F$200,"Approvato",'3. Registro ferie'!$C$5:$C$200,"&lt;="&amp;('1. Impostazioni'!$C$9+(46-1)*7+6),'3. Registro ferie'!$D$5:$D$200,"&gt;="&amp;('1. Impostazioni'!$C$9+(46-1)*7)))</f>
        <v/>
      </c>
      <c r="AV10" s="106">
        <f>IF($A10="","",COUNTIFS('3. Registro ferie'!$A$5:$A$200,$A10,'3. Registro ferie'!$F$5:$F$200,"Approvato",'3. Registro ferie'!$C$5:$C$200,"&lt;="&amp;('1. Impostazioni'!$C$9+(47-1)*7+6),'3. Registro ferie'!$D$5:$D$200,"&gt;="&amp;('1. Impostazioni'!$C$9+(47-1)*7)))</f>
        <v/>
      </c>
      <c r="AW10" s="106">
        <f>IF($A10="","",COUNTIFS('3. Registro ferie'!$A$5:$A$200,$A10,'3. Registro ferie'!$F$5:$F$200,"Approvato",'3. Registro ferie'!$C$5:$C$200,"&lt;="&amp;('1. Impostazioni'!$C$9+(48-1)*7+6),'3. Registro ferie'!$D$5:$D$200,"&gt;="&amp;('1. Impostazioni'!$C$9+(48-1)*7)))</f>
        <v/>
      </c>
      <c r="AX10" s="106">
        <f>IF($A10="","",COUNTIFS('3. Registro ferie'!$A$5:$A$200,$A10,'3. Registro ferie'!$F$5:$F$200,"Approvato",'3. Registro ferie'!$C$5:$C$200,"&lt;="&amp;('1. Impostazioni'!$C$9+(49-1)*7+6),'3. Registro ferie'!$D$5:$D$200,"&gt;="&amp;('1. Impostazioni'!$C$9+(49-1)*7)))</f>
        <v/>
      </c>
      <c r="AY10" s="106">
        <f>IF($A10="","",COUNTIFS('3. Registro ferie'!$A$5:$A$200,$A10,'3. Registro ferie'!$F$5:$F$200,"Approvato",'3. Registro ferie'!$C$5:$C$200,"&lt;="&amp;('1. Impostazioni'!$C$9+(50-1)*7+6),'3. Registro ferie'!$D$5:$D$200,"&gt;="&amp;('1. Impostazioni'!$C$9+(50-1)*7)))</f>
        <v/>
      </c>
      <c r="AZ10" s="106">
        <f>IF($A10="","",COUNTIFS('3. Registro ferie'!$A$5:$A$200,$A10,'3. Registro ferie'!$F$5:$F$200,"Approvato",'3. Registro ferie'!$C$5:$C$200,"&lt;="&amp;('1. Impostazioni'!$C$9+(51-1)*7+6),'3. Registro ferie'!$D$5:$D$200,"&gt;="&amp;('1. Impostazioni'!$C$9+(51-1)*7)))</f>
        <v/>
      </c>
      <c r="BA10" s="106">
        <f>IF($A10="","",COUNTIFS('3. Registro ferie'!$A$5:$A$200,$A10,'3. Registro ferie'!$F$5:$F$200,"Approvato",'3. Registro ferie'!$C$5:$C$200,"&lt;="&amp;('1. Impostazioni'!$C$9+(52-1)*7+6),'3. Registro ferie'!$D$5:$D$200,"&gt;="&amp;('1. Impostazioni'!$C$9+(52-1)*7)))</f>
        <v/>
      </c>
    </row>
    <row r="11" ht="18" customHeight="1" s="55">
      <c r="A11" s="105">
        <f>IF('2. Dipendenti'!A11="","",'2. Dipendenti'!A11)</f>
        <v/>
      </c>
      <c r="B11" s="106">
        <f>IF($A11="","",COUNTIFS('3. Registro ferie'!$A$5:$A$200,$A11,'3. Registro ferie'!$F$5:$F$200,"Approvato",'3. Registro ferie'!$C$5:$C$200,"&lt;="&amp;('1. Impostazioni'!$C$9+(1-1)*7+6),'3. Registro ferie'!$D$5:$D$200,"&gt;="&amp;('1. Impostazioni'!$C$9+(1-1)*7)))</f>
        <v/>
      </c>
      <c r="C11" s="106">
        <f>IF($A11="","",COUNTIFS('3. Registro ferie'!$A$5:$A$200,$A11,'3. Registro ferie'!$F$5:$F$200,"Approvato",'3. Registro ferie'!$C$5:$C$200,"&lt;="&amp;('1. Impostazioni'!$C$9+(2-1)*7+6),'3. Registro ferie'!$D$5:$D$200,"&gt;="&amp;('1. Impostazioni'!$C$9+(2-1)*7)))</f>
        <v/>
      </c>
      <c r="D11" s="106">
        <f>IF($A11="","",COUNTIFS('3. Registro ferie'!$A$5:$A$200,$A11,'3. Registro ferie'!$F$5:$F$200,"Approvato",'3. Registro ferie'!$C$5:$C$200,"&lt;="&amp;('1. Impostazioni'!$C$9+(3-1)*7+6),'3. Registro ferie'!$D$5:$D$200,"&gt;="&amp;('1. Impostazioni'!$C$9+(3-1)*7)))</f>
        <v/>
      </c>
      <c r="E11" s="106">
        <f>IF($A11="","",COUNTIFS('3. Registro ferie'!$A$5:$A$200,$A11,'3. Registro ferie'!$F$5:$F$200,"Approvato",'3. Registro ferie'!$C$5:$C$200,"&lt;="&amp;('1. Impostazioni'!$C$9+(4-1)*7+6),'3. Registro ferie'!$D$5:$D$200,"&gt;="&amp;('1. Impostazioni'!$C$9+(4-1)*7)))</f>
        <v/>
      </c>
      <c r="F11" s="106">
        <f>IF($A11="","",COUNTIFS('3. Registro ferie'!$A$5:$A$200,$A11,'3. Registro ferie'!$F$5:$F$200,"Approvato",'3. Registro ferie'!$C$5:$C$200,"&lt;="&amp;('1. Impostazioni'!$C$9+(5-1)*7+6),'3. Registro ferie'!$D$5:$D$200,"&gt;="&amp;('1. Impostazioni'!$C$9+(5-1)*7)))</f>
        <v/>
      </c>
      <c r="G11" s="106">
        <f>IF($A11="","",COUNTIFS('3. Registro ferie'!$A$5:$A$200,$A11,'3. Registro ferie'!$F$5:$F$200,"Approvato",'3. Registro ferie'!$C$5:$C$200,"&lt;="&amp;('1. Impostazioni'!$C$9+(6-1)*7+6),'3. Registro ferie'!$D$5:$D$200,"&gt;="&amp;('1. Impostazioni'!$C$9+(6-1)*7)))</f>
        <v/>
      </c>
      <c r="H11" s="106">
        <f>IF($A11="","",COUNTIFS('3. Registro ferie'!$A$5:$A$200,$A11,'3. Registro ferie'!$F$5:$F$200,"Approvato",'3. Registro ferie'!$C$5:$C$200,"&lt;="&amp;('1. Impostazioni'!$C$9+(7-1)*7+6),'3. Registro ferie'!$D$5:$D$200,"&gt;="&amp;('1. Impostazioni'!$C$9+(7-1)*7)))</f>
        <v/>
      </c>
      <c r="I11" s="106">
        <f>IF($A11="","",COUNTIFS('3. Registro ferie'!$A$5:$A$200,$A11,'3. Registro ferie'!$F$5:$F$200,"Approvato",'3. Registro ferie'!$C$5:$C$200,"&lt;="&amp;('1. Impostazioni'!$C$9+(8-1)*7+6),'3. Registro ferie'!$D$5:$D$200,"&gt;="&amp;('1. Impostazioni'!$C$9+(8-1)*7)))</f>
        <v/>
      </c>
      <c r="J11" s="106">
        <f>IF($A11="","",COUNTIFS('3. Registro ferie'!$A$5:$A$200,$A11,'3. Registro ferie'!$F$5:$F$200,"Approvato",'3. Registro ferie'!$C$5:$C$200,"&lt;="&amp;('1. Impostazioni'!$C$9+(9-1)*7+6),'3. Registro ferie'!$D$5:$D$200,"&gt;="&amp;('1. Impostazioni'!$C$9+(9-1)*7)))</f>
        <v/>
      </c>
      <c r="K11" s="106">
        <f>IF($A11="","",COUNTIFS('3. Registro ferie'!$A$5:$A$200,$A11,'3. Registro ferie'!$F$5:$F$200,"Approvato",'3. Registro ferie'!$C$5:$C$200,"&lt;="&amp;('1. Impostazioni'!$C$9+(10-1)*7+6),'3. Registro ferie'!$D$5:$D$200,"&gt;="&amp;('1. Impostazioni'!$C$9+(10-1)*7)))</f>
        <v/>
      </c>
      <c r="L11" s="106">
        <f>IF($A11="","",COUNTIFS('3. Registro ferie'!$A$5:$A$200,$A11,'3. Registro ferie'!$F$5:$F$200,"Approvato",'3. Registro ferie'!$C$5:$C$200,"&lt;="&amp;('1. Impostazioni'!$C$9+(11-1)*7+6),'3. Registro ferie'!$D$5:$D$200,"&gt;="&amp;('1. Impostazioni'!$C$9+(11-1)*7)))</f>
        <v/>
      </c>
      <c r="M11" s="106">
        <f>IF($A11="","",COUNTIFS('3. Registro ferie'!$A$5:$A$200,$A11,'3. Registro ferie'!$F$5:$F$200,"Approvato",'3. Registro ferie'!$C$5:$C$200,"&lt;="&amp;('1. Impostazioni'!$C$9+(12-1)*7+6),'3. Registro ferie'!$D$5:$D$200,"&gt;="&amp;('1. Impostazioni'!$C$9+(12-1)*7)))</f>
        <v/>
      </c>
      <c r="N11" s="106">
        <f>IF($A11="","",COUNTIFS('3. Registro ferie'!$A$5:$A$200,$A11,'3. Registro ferie'!$F$5:$F$200,"Approvato",'3. Registro ferie'!$C$5:$C$200,"&lt;="&amp;('1. Impostazioni'!$C$9+(13-1)*7+6),'3. Registro ferie'!$D$5:$D$200,"&gt;="&amp;('1. Impostazioni'!$C$9+(13-1)*7)))</f>
        <v/>
      </c>
      <c r="O11" s="106">
        <f>IF($A11="","",COUNTIFS('3. Registro ferie'!$A$5:$A$200,$A11,'3. Registro ferie'!$F$5:$F$200,"Approvato",'3. Registro ferie'!$C$5:$C$200,"&lt;="&amp;('1. Impostazioni'!$C$9+(14-1)*7+6),'3. Registro ferie'!$D$5:$D$200,"&gt;="&amp;('1. Impostazioni'!$C$9+(14-1)*7)))</f>
        <v/>
      </c>
      <c r="P11" s="106">
        <f>IF($A11="","",COUNTIFS('3. Registro ferie'!$A$5:$A$200,$A11,'3. Registro ferie'!$F$5:$F$200,"Approvato",'3. Registro ferie'!$C$5:$C$200,"&lt;="&amp;('1. Impostazioni'!$C$9+(15-1)*7+6),'3. Registro ferie'!$D$5:$D$200,"&gt;="&amp;('1. Impostazioni'!$C$9+(15-1)*7)))</f>
        <v/>
      </c>
      <c r="Q11" s="106">
        <f>IF($A11="","",COUNTIFS('3. Registro ferie'!$A$5:$A$200,$A11,'3. Registro ferie'!$F$5:$F$200,"Approvato",'3. Registro ferie'!$C$5:$C$200,"&lt;="&amp;('1. Impostazioni'!$C$9+(16-1)*7+6),'3. Registro ferie'!$D$5:$D$200,"&gt;="&amp;('1. Impostazioni'!$C$9+(16-1)*7)))</f>
        <v/>
      </c>
      <c r="R11" s="106">
        <f>IF($A11="","",COUNTIFS('3. Registro ferie'!$A$5:$A$200,$A11,'3. Registro ferie'!$F$5:$F$200,"Approvato",'3. Registro ferie'!$C$5:$C$200,"&lt;="&amp;('1. Impostazioni'!$C$9+(17-1)*7+6),'3. Registro ferie'!$D$5:$D$200,"&gt;="&amp;('1. Impostazioni'!$C$9+(17-1)*7)))</f>
        <v/>
      </c>
      <c r="S11" s="106">
        <f>IF($A11="","",COUNTIFS('3. Registro ferie'!$A$5:$A$200,$A11,'3. Registro ferie'!$F$5:$F$200,"Approvato",'3. Registro ferie'!$C$5:$C$200,"&lt;="&amp;('1. Impostazioni'!$C$9+(18-1)*7+6),'3. Registro ferie'!$D$5:$D$200,"&gt;="&amp;('1. Impostazioni'!$C$9+(18-1)*7)))</f>
        <v/>
      </c>
      <c r="T11" s="106">
        <f>IF($A11="","",COUNTIFS('3. Registro ferie'!$A$5:$A$200,$A11,'3. Registro ferie'!$F$5:$F$200,"Approvato",'3. Registro ferie'!$C$5:$C$200,"&lt;="&amp;('1. Impostazioni'!$C$9+(19-1)*7+6),'3. Registro ferie'!$D$5:$D$200,"&gt;="&amp;('1. Impostazioni'!$C$9+(19-1)*7)))</f>
        <v/>
      </c>
      <c r="U11" s="106">
        <f>IF($A11="","",COUNTIFS('3. Registro ferie'!$A$5:$A$200,$A11,'3. Registro ferie'!$F$5:$F$200,"Approvato",'3. Registro ferie'!$C$5:$C$200,"&lt;="&amp;('1. Impostazioni'!$C$9+(20-1)*7+6),'3. Registro ferie'!$D$5:$D$200,"&gt;="&amp;('1. Impostazioni'!$C$9+(20-1)*7)))</f>
        <v/>
      </c>
      <c r="V11" s="106">
        <f>IF($A11="","",COUNTIFS('3. Registro ferie'!$A$5:$A$200,$A11,'3. Registro ferie'!$F$5:$F$200,"Approvato",'3. Registro ferie'!$C$5:$C$200,"&lt;="&amp;('1. Impostazioni'!$C$9+(21-1)*7+6),'3. Registro ferie'!$D$5:$D$200,"&gt;="&amp;('1. Impostazioni'!$C$9+(21-1)*7)))</f>
        <v/>
      </c>
      <c r="W11" s="106">
        <f>IF($A11="","",COUNTIFS('3. Registro ferie'!$A$5:$A$200,$A11,'3. Registro ferie'!$F$5:$F$200,"Approvato",'3. Registro ferie'!$C$5:$C$200,"&lt;="&amp;('1. Impostazioni'!$C$9+(22-1)*7+6),'3. Registro ferie'!$D$5:$D$200,"&gt;="&amp;('1. Impostazioni'!$C$9+(22-1)*7)))</f>
        <v/>
      </c>
      <c r="X11" s="106">
        <f>IF($A11="","",COUNTIFS('3. Registro ferie'!$A$5:$A$200,$A11,'3. Registro ferie'!$F$5:$F$200,"Approvato",'3. Registro ferie'!$C$5:$C$200,"&lt;="&amp;('1. Impostazioni'!$C$9+(23-1)*7+6),'3. Registro ferie'!$D$5:$D$200,"&gt;="&amp;('1. Impostazioni'!$C$9+(23-1)*7)))</f>
        <v/>
      </c>
      <c r="Y11" s="106">
        <f>IF($A11="","",COUNTIFS('3. Registro ferie'!$A$5:$A$200,$A11,'3. Registro ferie'!$F$5:$F$200,"Approvato",'3. Registro ferie'!$C$5:$C$200,"&lt;="&amp;('1. Impostazioni'!$C$9+(24-1)*7+6),'3. Registro ferie'!$D$5:$D$200,"&gt;="&amp;('1. Impostazioni'!$C$9+(24-1)*7)))</f>
        <v/>
      </c>
      <c r="Z11" s="106">
        <f>IF($A11="","",COUNTIFS('3. Registro ferie'!$A$5:$A$200,$A11,'3. Registro ferie'!$F$5:$F$200,"Approvato",'3. Registro ferie'!$C$5:$C$200,"&lt;="&amp;('1. Impostazioni'!$C$9+(25-1)*7+6),'3. Registro ferie'!$D$5:$D$200,"&gt;="&amp;('1. Impostazioni'!$C$9+(25-1)*7)))</f>
        <v/>
      </c>
      <c r="AA11" s="106">
        <f>IF($A11="","",COUNTIFS('3. Registro ferie'!$A$5:$A$200,$A11,'3. Registro ferie'!$F$5:$F$200,"Approvato",'3. Registro ferie'!$C$5:$C$200,"&lt;="&amp;('1. Impostazioni'!$C$9+(26-1)*7+6),'3. Registro ferie'!$D$5:$D$200,"&gt;="&amp;('1. Impostazioni'!$C$9+(26-1)*7)))</f>
        <v/>
      </c>
      <c r="AB11" s="106">
        <f>IF($A11="","",COUNTIFS('3. Registro ferie'!$A$5:$A$200,$A11,'3. Registro ferie'!$F$5:$F$200,"Approvato",'3. Registro ferie'!$C$5:$C$200,"&lt;="&amp;('1. Impostazioni'!$C$9+(27-1)*7+6),'3. Registro ferie'!$D$5:$D$200,"&gt;="&amp;('1. Impostazioni'!$C$9+(27-1)*7)))</f>
        <v/>
      </c>
      <c r="AC11" s="106">
        <f>IF($A11="","",COUNTIFS('3. Registro ferie'!$A$5:$A$200,$A11,'3. Registro ferie'!$F$5:$F$200,"Approvato",'3. Registro ferie'!$C$5:$C$200,"&lt;="&amp;('1. Impostazioni'!$C$9+(28-1)*7+6),'3. Registro ferie'!$D$5:$D$200,"&gt;="&amp;('1. Impostazioni'!$C$9+(28-1)*7)))</f>
        <v/>
      </c>
      <c r="AD11" s="106">
        <f>IF($A11="","",COUNTIFS('3. Registro ferie'!$A$5:$A$200,$A11,'3. Registro ferie'!$F$5:$F$200,"Approvato",'3. Registro ferie'!$C$5:$C$200,"&lt;="&amp;('1. Impostazioni'!$C$9+(29-1)*7+6),'3. Registro ferie'!$D$5:$D$200,"&gt;="&amp;('1. Impostazioni'!$C$9+(29-1)*7)))</f>
        <v/>
      </c>
      <c r="AE11" s="106">
        <f>IF($A11="","",COUNTIFS('3. Registro ferie'!$A$5:$A$200,$A11,'3. Registro ferie'!$F$5:$F$200,"Approvato",'3. Registro ferie'!$C$5:$C$200,"&lt;="&amp;('1. Impostazioni'!$C$9+(30-1)*7+6),'3. Registro ferie'!$D$5:$D$200,"&gt;="&amp;('1. Impostazioni'!$C$9+(30-1)*7)))</f>
        <v/>
      </c>
      <c r="AF11" s="106">
        <f>IF($A11="","",COUNTIFS('3. Registro ferie'!$A$5:$A$200,$A11,'3. Registro ferie'!$F$5:$F$200,"Approvato",'3. Registro ferie'!$C$5:$C$200,"&lt;="&amp;('1. Impostazioni'!$C$9+(31-1)*7+6),'3. Registro ferie'!$D$5:$D$200,"&gt;="&amp;('1. Impostazioni'!$C$9+(31-1)*7)))</f>
        <v/>
      </c>
      <c r="AG11" s="106">
        <f>IF($A11="","",COUNTIFS('3. Registro ferie'!$A$5:$A$200,$A11,'3. Registro ferie'!$F$5:$F$200,"Approvato",'3. Registro ferie'!$C$5:$C$200,"&lt;="&amp;('1. Impostazioni'!$C$9+(32-1)*7+6),'3. Registro ferie'!$D$5:$D$200,"&gt;="&amp;('1. Impostazioni'!$C$9+(32-1)*7)))</f>
        <v/>
      </c>
      <c r="AH11" s="106">
        <f>IF($A11="","",COUNTIFS('3. Registro ferie'!$A$5:$A$200,$A11,'3. Registro ferie'!$F$5:$F$200,"Approvato",'3. Registro ferie'!$C$5:$C$200,"&lt;="&amp;('1. Impostazioni'!$C$9+(33-1)*7+6),'3. Registro ferie'!$D$5:$D$200,"&gt;="&amp;('1. Impostazioni'!$C$9+(33-1)*7)))</f>
        <v/>
      </c>
      <c r="AI11" s="106">
        <f>IF($A11="","",COUNTIFS('3. Registro ferie'!$A$5:$A$200,$A11,'3. Registro ferie'!$F$5:$F$200,"Approvato",'3. Registro ferie'!$C$5:$C$200,"&lt;="&amp;('1. Impostazioni'!$C$9+(34-1)*7+6),'3. Registro ferie'!$D$5:$D$200,"&gt;="&amp;('1. Impostazioni'!$C$9+(34-1)*7)))</f>
        <v/>
      </c>
      <c r="AJ11" s="106">
        <f>IF($A11="","",COUNTIFS('3. Registro ferie'!$A$5:$A$200,$A11,'3. Registro ferie'!$F$5:$F$200,"Approvato",'3. Registro ferie'!$C$5:$C$200,"&lt;="&amp;('1. Impostazioni'!$C$9+(35-1)*7+6),'3. Registro ferie'!$D$5:$D$200,"&gt;="&amp;('1. Impostazioni'!$C$9+(35-1)*7)))</f>
        <v/>
      </c>
      <c r="AK11" s="106">
        <f>IF($A11="","",COUNTIFS('3. Registro ferie'!$A$5:$A$200,$A11,'3. Registro ferie'!$F$5:$F$200,"Approvato",'3. Registro ferie'!$C$5:$C$200,"&lt;="&amp;('1. Impostazioni'!$C$9+(36-1)*7+6),'3. Registro ferie'!$D$5:$D$200,"&gt;="&amp;('1. Impostazioni'!$C$9+(36-1)*7)))</f>
        <v/>
      </c>
      <c r="AL11" s="106">
        <f>IF($A11="","",COUNTIFS('3. Registro ferie'!$A$5:$A$200,$A11,'3. Registro ferie'!$F$5:$F$200,"Approvato",'3. Registro ferie'!$C$5:$C$200,"&lt;="&amp;('1. Impostazioni'!$C$9+(37-1)*7+6),'3. Registro ferie'!$D$5:$D$200,"&gt;="&amp;('1. Impostazioni'!$C$9+(37-1)*7)))</f>
        <v/>
      </c>
      <c r="AM11" s="106">
        <f>IF($A11="","",COUNTIFS('3. Registro ferie'!$A$5:$A$200,$A11,'3. Registro ferie'!$F$5:$F$200,"Approvato",'3. Registro ferie'!$C$5:$C$200,"&lt;="&amp;('1. Impostazioni'!$C$9+(38-1)*7+6),'3. Registro ferie'!$D$5:$D$200,"&gt;="&amp;('1. Impostazioni'!$C$9+(38-1)*7)))</f>
        <v/>
      </c>
      <c r="AN11" s="106">
        <f>IF($A11="","",COUNTIFS('3. Registro ferie'!$A$5:$A$200,$A11,'3. Registro ferie'!$F$5:$F$200,"Approvato",'3. Registro ferie'!$C$5:$C$200,"&lt;="&amp;('1. Impostazioni'!$C$9+(39-1)*7+6),'3. Registro ferie'!$D$5:$D$200,"&gt;="&amp;('1. Impostazioni'!$C$9+(39-1)*7)))</f>
        <v/>
      </c>
      <c r="AO11" s="106">
        <f>IF($A11="","",COUNTIFS('3. Registro ferie'!$A$5:$A$200,$A11,'3. Registro ferie'!$F$5:$F$200,"Approvato",'3. Registro ferie'!$C$5:$C$200,"&lt;="&amp;('1. Impostazioni'!$C$9+(40-1)*7+6),'3. Registro ferie'!$D$5:$D$200,"&gt;="&amp;('1. Impostazioni'!$C$9+(40-1)*7)))</f>
        <v/>
      </c>
      <c r="AP11" s="106">
        <f>IF($A11="","",COUNTIFS('3. Registro ferie'!$A$5:$A$200,$A11,'3. Registro ferie'!$F$5:$F$200,"Approvato",'3. Registro ferie'!$C$5:$C$200,"&lt;="&amp;('1. Impostazioni'!$C$9+(41-1)*7+6),'3. Registro ferie'!$D$5:$D$200,"&gt;="&amp;('1. Impostazioni'!$C$9+(41-1)*7)))</f>
        <v/>
      </c>
      <c r="AQ11" s="106">
        <f>IF($A11="","",COUNTIFS('3. Registro ferie'!$A$5:$A$200,$A11,'3. Registro ferie'!$F$5:$F$200,"Approvato",'3. Registro ferie'!$C$5:$C$200,"&lt;="&amp;('1. Impostazioni'!$C$9+(42-1)*7+6),'3. Registro ferie'!$D$5:$D$200,"&gt;="&amp;('1. Impostazioni'!$C$9+(42-1)*7)))</f>
        <v/>
      </c>
      <c r="AR11" s="106">
        <f>IF($A11="","",COUNTIFS('3. Registro ferie'!$A$5:$A$200,$A11,'3. Registro ferie'!$F$5:$F$200,"Approvato",'3. Registro ferie'!$C$5:$C$200,"&lt;="&amp;('1. Impostazioni'!$C$9+(43-1)*7+6),'3. Registro ferie'!$D$5:$D$200,"&gt;="&amp;('1. Impostazioni'!$C$9+(43-1)*7)))</f>
        <v/>
      </c>
      <c r="AS11" s="106">
        <f>IF($A11="","",COUNTIFS('3. Registro ferie'!$A$5:$A$200,$A11,'3. Registro ferie'!$F$5:$F$200,"Approvato",'3. Registro ferie'!$C$5:$C$200,"&lt;="&amp;('1. Impostazioni'!$C$9+(44-1)*7+6),'3. Registro ferie'!$D$5:$D$200,"&gt;="&amp;('1. Impostazioni'!$C$9+(44-1)*7)))</f>
        <v/>
      </c>
      <c r="AT11" s="106">
        <f>IF($A11="","",COUNTIFS('3. Registro ferie'!$A$5:$A$200,$A11,'3. Registro ferie'!$F$5:$F$200,"Approvato",'3. Registro ferie'!$C$5:$C$200,"&lt;="&amp;('1. Impostazioni'!$C$9+(45-1)*7+6),'3. Registro ferie'!$D$5:$D$200,"&gt;="&amp;('1. Impostazioni'!$C$9+(45-1)*7)))</f>
        <v/>
      </c>
      <c r="AU11" s="106">
        <f>IF($A11="","",COUNTIFS('3. Registro ferie'!$A$5:$A$200,$A11,'3. Registro ferie'!$F$5:$F$200,"Approvato",'3. Registro ferie'!$C$5:$C$200,"&lt;="&amp;('1. Impostazioni'!$C$9+(46-1)*7+6),'3. Registro ferie'!$D$5:$D$200,"&gt;="&amp;('1. Impostazioni'!$C$9+(46-1)*7)))</f>
        <v/>
      </c>
      <c r="AV11" s="106">
        <f>IF($A11="","",COUNTIFS('3. Registro ferie'!$A$5:$A$200,$A11,'3. Registro ferie'!$F$5:$F$200,"Approvato",'3. Registro ferie'!$C$5:$C$200,"&lt;="&amp;('1. Impostazioni'!$C$9+(47-1)*7+6),'3. Registro ferie'!$D$5:$D$200,"&gt;="&amp;('1. Impostazioni'!$C$9+(47-1)*7)))</f>
        <v/>
      </c>
      <c r="AW11" s="106">
        <f>IF($A11="","",COUNTIFS('3. Registro ferie'!$A$5:$A$200,$A11,'3. Registro ferie'!$F$5:$F$200,"Approvato",'3. Registro ferie'!$C$5:$C$200,"&lt;="&amp;('1. Impostazioni'!$C$9+(48-1)*7+6),'3. Registro ferie'!$D$5:$D$200,"&gt;="&amp;('1. Impostazioni'!$C$9+(48-1)*7)))</f>
        <v/>
      </c>
      <c r="AX11" s="106">
        <f>IF($A11="","",COUNTIFS('3. Registro ferie'!$A$5:$A$200,$A11,'3. Registro ferie'!$F$5:$F$200,"Approvato",'3. Registro ferie'!$C$5:$C$200,"&lt;="&amp;('1. Impostazioni'!$C$9+(49-1)*7+6),'3. Registro ferie'!$D$5:$D$200,"&gt;="&amp;('1. Impostazioni'!$C$9+(49-1)*7)))</f>
        <v/>
      </c>
      <c r="AY11" s="106">
        <f>IF($A11="","",COUNTIFS('3. Registro ferie'!$A$5:$A$200,$A11,'3. Registro ferie'!$F$5:$F$200,"Approvato",'3. Registro ferie'!$C$5:$C$200,"&lt;="&amp;('1. Impostazioni'!$C$9+(50-1)*7+6),'3. Registro ferie'!$D$5:$D$200,"&gt;="&amp;('1. Impostazioni'!$C$9+(50-1)*7)))</f>
        <v/>
      </c>
      <c r="AZ11" s="106">
        <f>IF($A11="","",COUNTIFS('3. Registro ferie'!$A$5:$A$200,$A11,'3. Registro ferie'!$F$5:$F$200,"Approvato",'3. Registro ferie'!$C$5:$C$200,"&lt;="&amp;('1. Impostazioni'!$C$9+(51-1)*7+6),'3. Registro ferie'!$D$5:$D$200,"&gt;="&amp;('1. Impostazioni'!$C$9+(51-1)*7)))</f>
        <v/>
      </c>
      <c r="BA11" s="106">
        <f>IF($A11="","",COUNTIFS('3. Registro ferie'!$A$5:$A$200,$A11,'3. Registro ferie'!$F$5:$F$200,"Approvato",'3. Registro ferie'!$C$5:$C$200,"&lt;="&amp;('1. Impostazioni'!$C$9+(52-1)*7+6),'3. Registro ferie'!$D$5:$D$200,"&gt;="&amp;('1. Impostazioni'!$C$9+(52-1)*7)))</f>
        <v/>
      </c>
    </row>
    <row r="12" ht="18" customHeight="1" s="55">
      <c r="A12" s="105">
        <f>IF('2. Dipendenti'!A12="","",'2. Dipendenti'!A12)</f>
        <v/>
      </c>
      <c r="B12" s="106">
        <f>IF($A12="","",COUNTIFS('3. Registro ferie'!$A$5:$A$200,$A12,'3. Registro ferie'!$F$5:$F$200,"Approvato",'3. Registro ferie'!$C$5:$C$200,"&lt;="&amp;('1. Impostazioni'!$C$9+(1-1)*7+6),'3. Registro ferie'!$D$5:$D$200,"&gt;="&amp;('1. Impostazioni'!$C$9+(1-1)*7)))</f>
        <v/>
      </c>
      <c r="C12" s="106">
        <f>IF($A12="","",COUNTIFS('3. Registro ferie'!$A$5:$A$200,$A12,'3. Registro ferie'!$F$5:$F$200,"Approvato",'3. Registro ferie'!$C$5:$C$200,"&lt;="&amp;('1. Impostazioni'!$C$9+(2-1)*7+6),'3. Registro ferie'!$D$5:$D$200,"&gt;="&amp;('1. Impostazioni'!$C$9+(2-1)*7)))</f>
        <v/>
      </c>
      <c r="D12" s="106">
        <f>IF($A12="","",COUNTIFS('3. Registro ferie'!$A$5:$A$200,$A12,'3. Registro ferie'!$F$5:$F$200,"Approvato",'3. Registro ferie'!$C$5:$C$200,"&lt;="&amp;('1. Impostazioni'!$C$9+(3-1)*7+6),'3. Registro ferie'!$D$5:$D$200,"&gt;="&amp;('1. Impostazioni'!$C$9+(3-1)*7)))</f>
        <v/>
      </c>
      <c r="E12" s="106">
        <f>IF($A12="","",COUNTIFS('3. Registro ferie'!$A$5:$A$200,$A12,'3. Registro ferie'!$F$5:$F$200,"Approvato",'3. Registro ferie'!$C$5:$C$200,"&lt;="&amp;('1. Impostazioni'!$C$9+(4-1)*7+6),'3. Registro ferie'!$D$5:$D$200,"&gt;="&amp;('1. Impostazioni'!$C$9+(4-1)*7)))</f>
        <v/>
      </c>
      <c r="F12" s="106">
        <f>IF($A12="","",COUNTIFS('3. Registro ferie'!$A$5:$A$200,$A12,'3. Registro ferie'!$F$5:$F$200,"Approvato",'3. Registro ferie'!$C$5:$C$200,"&lt;="&amp;('1. Impostazioni'!$C$9+(5-1)*7+6),'3. Registro ferie'!$D$5:$D$200,"&gt;="&amp;('1. Impostazioni'!$C$9+(5-1)*7)))</f>
        <v/>
      </c>
      <c r="G12" s="106">
        <f>IF($A12="","",COUNTIFS('3. Registro ferie'!$A$5:$A$200,$A12,'3. Registro ferie'!$F$5:$F$200,"Approvato",'3. Registro ferie'!$C$5:$C$200,"&lt;="&amp;('1. Impostazioni'!$C$9+(6-1)*7+6),'3. Registro ferie'!$D$5:$D$200,"&gt;="&amp;('1. Impostazioni'!$C$9+(6-1)*7)))</f>
        <v/>
      </c>
      <c r="H12" s="106">
        <f>IF($A12="","",COUNTIFS('3. Registro ferie'!$A$5:$A$200,$A12,'3. Registro ferie'!$F$5:$F$200,"Approvato",'3. Registro ferie'!$C$5:$C$200,"&lt;="&amp;('1. Impostazioni'!$C$9+(7-1)*7+6),'3. Registro ferie'!$D$5:$D$200,"&gt;="&amp;('1. Impostazioni'!$C$9+(7-1)*7)))</f>
        <v/>
      </c>
      <c r="I12" s="106">
        <f>IF($A12="","",COUNTIFS('3. Registro ferie'!$A$5:$A$200,$A12,'3. Registro ferie'!$F$5:$F$200,"Approvato",'3. Registro ferie'!$C$5:$C$200,"&lt;="&amp;('1. Impostazioni'!$C$9+(8-1)*7+6),'3. Registro ferie'!$D$5:$D$200,"&gt;="&amp;('1. Impostazioni'!$C$9+(8-1)*7)))</f>
        <v/>
      </c>
      <c r="J12" s="106">
        <f>IF($A12="","",COUNTIFS('3. Registro ferie'!$A$5:$A$200,$A12,'3. Registro ferie'!$F$5:$F$200,"Approvato",'3. Registro ferie'!$C$5:$C$200,"&lt;="&amp;('1. Impostazioni'!$C$9+(9-1)*7+6),'3. Registro ferie'!$D$5:$D$200,"&gt;="&amp;('1. Impostazioni'!$C$9+(9-1)*7)))</f>
        <v/>
      </c>
      <c r="K12" s="106">
        <f>IF($A12="","",COUNTIFS('3. Registro ferie'!$A$5:$A$200,$A12,'3. Registro ferie'!$F$5:$F$200,"Approvato",'3. Registro ferie'!$C$5:$C$200,"&lt;="&amp;('1. Impostazioni'!$C$9+(10-1)*7+6),'3. Registro ferie'!$D$5:$D$200,"&gt;="&amp;('1. Impostazioni'!$C$9+(10-1)*7)))</f>
        <v/>
      </c>
      <c r="L12" s="106">
        <f>IF($A12="","",COUNTIFS('3. Registro ferie'!$A$5:$A$200,$A12,'3. Registro ferie'!$F$5:$F$200,"Approvato",'3. Registro ferie'!$C$5:$C$200,"&lt;="&amp;('1. Impostazioni'!$C$9+(11-1)*7+6),'3. Registro ferie'!$D$5:$D$200,"&gt;="&amp;('1. Impostazioni'!$C$9+(11-1)*7)))</f>
        <v/>
      </c>
      <c r="M12" s="106">
        <f>IF($A12="","",COUNTIFS('3. Registro ferie'!$A$5:$A$200,$A12,'3. Registro ferie'!$F$5:$F$200,"Approvato",'3. Registro ferie'!$C$5:$C$200,"&lt;="&amp;('1. Impostazioni'!$C$9+(12-1)*7+6),'3. Registro ferie'!$D$5:$D$200,"&gt;="&amp;('1. Impostazioni'!$C$9+(12-1)*7)))</f>
        <v/>
      </c>
      <c r="N12" s="106">
        <f>IF($A12="","",COUNTIFS('3. Registro ferie'!$A$5:$A$200,$A12,'3. Registro ferie'!$F$5:$F$200,"Approvato",'3. Registro ferie'!$C$5:$C$200,"&lt;="&amp;('1. Impostazioni'!$C$9+(13-1)*7+6),'3. Registro ferie'!$D$5:$D$200,"&gt;="&amp;('1. Impostazioni'!$C$9+(13-1)*7)))</f>
        <v/>
      </c>
      <c r="O12" s="106">
        <f>IF($A12="","",COUNTIFS('3. Registro ferie'!$A$5:$A$200,$A12,'3. Registro ferie'!$F$5:$F$200,"Approvato",'3. Registro ferie'!$C$5:$C$200,"&lt;="&amp;('1. Impostazioni'!$C$9+(14-1)*7+6),'3. Registro ferie'!$D$5:$D$200,"&gt;="&amp;('1. Impostazioni'!$C$9+(14-1)*7)))</f>
        <v/>
      </c>
      <c r="P12" s="106">
        <f>IF($A12="","",COUNTIFS('3. Registro ferie'!$A$5:$A$200,$A12,'3. Registro ferie'!$F$5:$F$200,"Approvato",'3. Registro ferie'!$C$5:$C$200,"&lt;="&amp;('1. Impostazioni'!$C$9+(15-1)*7+6),'3. Registro ferie'!$D$5:$D$200,"&gt;="&amp;('1. Impostazioni'!$C$9+(15-1)*7)))</f>
        <v/>
      </c>
      <c r="Q12" s="106">
        <f>IF($A12="","",COUNTIFS('3. Registro ferie'!$A$5:$A$200,$A12,'3. Registro ferie'!$F$5:$F$200,"Approvato",'3. Registro ferie'!$C$5:$C$200,"&lt;="&amp;('1. Impostazioni'!$C$9+(16-1)*7+6),'3. Registro ferie'!$D$5:$D$200,"&gt;="&amp;('1. Impostazioni'!$C$9+(16-1)*7)))</f>
        <v/>
      </c>
      <c r="R12" s="106">
        <f>IF($A12="","",COUNTIFS('3. Registro ferie'!$A$5:$A$200,$A12,'3. Registro ferie'!$F$5:$F$200,"Approvato",'3. Registro ferie'!$C$5:$C$200,"&lt;="&amp;('1. Impostazioni'!$C$9+(17-1)*7+6),'3. Registro ferie'!$D$5:$D$200,"&gt;="&amp;('1. Impostazioni'!$C$9+(17-1)*7)))</f>
        <v/>
      </c>
      <c r="S12" s="106">
        <f>IF($A12="","",COUNTIFS('3. Registro ferie'!$A$5:$A$200,$A12,'3. Registro ferie'!$F$5:$F$200,"Approvato",'3. Registro ferie'!$C$5:$C$200,"&lt;="&amp;('1. Impostazioni'!$C$9+(18-1)*7+6),'3. Registro ferie'!$D$5:$D$200,"&gt;="&amp;('1. Impostazioni'!$C$9+(18-1)*7)))</f>
        <v/>
      </c>
      <c r="T12" s="106">
        <f>IF($A12="","",COUNTIFS('3. Registro ferie'!$A$5:$A$200,$A12,'3. Registro ferie'!$F$5:$F$200,"Approvato",'3. Registro ferie'!$C$5:$C$200,"&lt;="&amp;('1. Impostazioni'!$C$9+(19-1)*7+6),'3. Registro ferie'!$D$5:$D$200,"&gt;="&amp;('1. Impostazioni'!$C$9+(19-1)*7)))</f>
        <v/>
      </c>
      <c r="U12" s="106">
        <f>IF($A12="","",COUNTIFS('3. Registro ferie'!$A$5:$A$200,$A12,'3. Registro ferie'!$F$5:$F$200,"Approvato",'3. Registro ferie'!$C$5:$C$200,"&lt;="&amp;('1. Impostazioni'!$C$9+(20-1)*7+6),'3. Registro ferie'!$D$5:$D$200,"&gt;="&amp;('1. Impostazioni'!$C$9+(20-1)*7)))</f>
        <v/>
      </c>
      <c r="V12" s="106">
        <f>IF($A12="","",COUNTIFS('3. Registro ferie'!$A$5:$A$200,$A12,'3. Registro ferie'!$F$5:$F$200,"Approvato",'3. Registro ferie'!$C$5:$C$200,"&lt;="&amp;('1. Impostazioni'!$C$9+(21-1)*7+6),'3. Registro ferie'!$D$5:$D$200,"&gt;="&amp;('1. Impostazioni'!$C$9+(21-1)*7)))</f>
        <v/>
      </c>
      <c r="W12" s="106">
        <f>IF($A12="","",COUNTIFS('3. Registro ferie'!$A$5:$A$200,$A12,'3. Registro ferie'!$F$5:$F$200,"Approvato",'3. Registro ferie'!$C$5:$C$200,"&lt;="&amp;('1. Impostazioni'!$C$9+(22-1)*7+6),'3. Registro ferie'!$D$5:$D$200,"&gt;="&amp;('1. Impostazioni'!$C$9+(22-1)*7)))</f>
        <v/>
      </c>
      <c r="X12" s="106">
        <f>IF($A12="","",COUNTIFS('3. Registro ferie'!$A$5:$A$200,$A12,'3. Registro ferie'!$F$5:$F$200,"Approvato",'3. Registro ferie'!$C$5:$C$200,"&lt;="&amp;('1. Impostazioni'!$C$9+(23-1)*7+6),'3. Registro ferie'!$D$5:$D$200,"&gt;="&amp;('1. Impostazioni'!$C$9+(23-1)*7)))</f>
        <v/>
      </c>
      <c r="Y12" s="106">
        <f>IF($A12="","",COUNTIFS('3. Registro ferie'!$A$5:$A$200,$A12,'3. Registro ferie'!$F$5:$F$200,"Approvato",'3. Registro ferie'!$C$5:$C$200,"&lt;="&amp;('1. Impostazioni'!$C$9+(24-1)*7+6),'3. Registro ferie'!$D$5:$D$200,"&gt;="&amp;('1. Impostazioni'!$C$9+(24-1)*7)))</f>
        <v/>
      </c>
      <c r="Z12" s="106">
        <f>IF($A12="","",COUNTIFS('3. Registro ferie'!$A$5:$A$200,$A12,'3. Registro ferie'!$F$5:$F$200,"Approvato",'3. Registro ferie'!$C$5:$C$200,"&lt;="&amp;('1. Impostazioni'!$C$9+(25-1)*7+6),'3. Registro ferie'!$D$5:$D$200,"&gt;="&amp;('1. Impostazioni'!$C$9+(25-1)*7)))</f>
        <v/>
      </c>
      <c r="AA12" s="106">
        <f>IF($A12="","",COUNTIFS('3. Registro ferie'!$A$5:$A$200,$A12,'3. Registro ferie'!$F$5:$F$200,"Approvato",'3. Registro ferie'!$C$5:$C$200,"&lt;="&amp;('1. Impostazioni'!$C$9+(26-1)*7+6),'3. Registro ferie'!$D$5:$D$200,"&gt;="&amp;('1. Impostazioni'!$C$9+(26-1)*7)))</f>
        <v/>
      </c>
      <c r="AB12" s="106">
        <f>IF($A12="","",COUNTIFS('3. Registro ferie'!$A$5:$A$200,$A12,'3. Registro ferie'!$F$5:$F$200,"Approvato",'3. Registro ferie'!$C$5:$C$200,"&lt;="&amp;('1. Impostazioni'!$C$9+(27-1)*7+6),'3. Registro ferie'!$D$5:$D$200,"&gt;="&amp;('1. Impostazioni'!$C$9+(27-1)*7)))</f>
        <v/>
      </c>
      <c r="AC12" s="106">
        <f>IF($A12="","",COUNTIFS('3. Registro ferie'!$A$5:$A$200,$A12,'3. Registro ferie'!$F$5:$F$200,"Approvato",'3. Registro ferie'!$C$5:$C$200,"&lt;="&amp;('1. Impostazioni'!$C$9+(28-1)*7+6),'3. Registro ferie'!$D$5:$D$200,"&gt;="&amp;('1. Impostazioni'!$C$9+(28-1)*7)))</f>
        <v/>
      </c>
      <c r="AD12" s="106">
        <f>IF($A12="","",COUNTIFS('3. Registro ferie'!$A$5:$A$200,$A12,'3. Registro ferie'!$F$5:$F$200,"Approvato",'3. Registro ferie'!$C$5:$C$200,"&lt;="&amp;('1. Impostazioni'!$C$9+(29-1)*7+6),'3. Registro ferie'!$D$5:$D$200,"&gt;="&amp;('1. Impostazioni'!$C$9+(29-1)*7)))</f>
        <v/>
      </c>
      <c r="AE12" s="106">
        <f>IF($A12="","",COUNTIFS('3. Registro ferie'!$A$5:$A$200,$A12,'3. Registro ferie'!$F$5:$F$200,"Approvato",'3. Registro ferie'!$C$5:$C$200,"&lt;="&amp;('1. Impostazioni'!$C$9+(30-1)*7+6),'3. Registro ferie'!$D$5:$D$200,"&gt;="&amp;('1. Impostazioni'!$C$9+(30-1)*7)))</f>
        <v/>
      </c>
      <c r="AF12" s="106">
        <f>IF($A12="","",COUNTIFS('3. Registro ferie'!$A$5:$A$200,$A12,'3. Registro ferie'!$F$5:$F$200,"Approvato",'3. Registro ferie'!$C$5:$C$200,"&lt;="&amp;('1. Impostazioni'!$C$9+(31-1)*7+6),'3. Registro ferie'!$D$5:$D$200,"&gt;="&amp;('1. Impostazioni'!$C$9+(31-1)*7)))</f>
        <v/>
      </c>
      <c r="AG12" s="106">
        <f>IF($A12="","",COUNTIFS('3. Registro ferie'!$A$5:$A$200,$A12,'3. Registro ferie'!$F$5:$F$200,"Approvato",'3. Registro ferie'!$C$5:$C$200,"&lt;="&amp;('1. Impostazioni'!$C$9+(32-1)*7+6),'3. Registro ferie'!$D$5:$D$200,"&gt;="&amp;('1. Impostazioni'!$C$9+(32-1)*7)))</f>
        <v/>
      </c>
      <c r="AH12" s="106">
        <f>IF($A12="","",COUNTIFS('3. Registro ferie'!$A$5:$A$200,$A12,'3. Registro ferie'!$F$5:$F$200,"Approvato",'3. Registro ferie'!$C$5:$C$200,"&lt;="&amp;('1. Impostazioni'!$C$9+(33-1)*7+6),'3. Registro ferie'!$D$5:$D$200,"&gt;="&amp;('1. Impostazioni'!$C$9+(33-1)*7)))</f>
        <v/>
      </c>
      <c r="AI12" s="106">
        <f>IF($A12="","",COUNTIFS('3. Registro ferie'!$A$5:$A$200,$A12,'3. Registro ferie'!$F$5:$F$200,"Approvato",'3. Registro ferie'!$C$5:$C$200,"&lt;="&amp;('1. Impostazioni'!$C$9+(34-1)*7+6),'3. Registro ferie'!$D$5:$D$200,"&gt;="&amp;('1. Impostazioni'!$C$9+(34-1)*7)))</f>
        <v/>
      </c>
      <c r="AJ12" s="106">
        <f>IF($A12="","",COUNTIFS('3. Registro ferie'!$A$5:$A$200,$A12,'3. Registro ferie'!$F$5:$F$200,"Approvato",'3. Registro ferie'!$C$5:$C$200,"&lt;="&amp;('1. Impostazioni'!$C$9+(35-1)*7+6),'3. Registro ferie'!$D$5:$D$200,"&gt;="&amp;('1. Impostazioni'!$C$9+(35-1)*7)))</f>
        <v/>
      </c>
      <c r="AK12" s="106">
        <f>IF($A12="","",COUNTIFS('3. Registro ferie'!$A$5:$A$200,$A12,'3. Registro ferie'!$F$5:$F$200,"Approvato",'3. Registro ferie'!$C$5:$C$200,"&lt;="&amp;('1. Impostazioni'!$C$9+(36-1)*7+6),'3. Registro ferie'!$D$5:$D$200,"&gt;="&amp;('1. Impostazioni'!$C$9+(36-1)*7)))</f>
        <v/>
      </c>
      <c r="AL12" s="106">
        <f>IF($A12="","",COUNTIFS('3. Registro ferie'!$A$5:$A$200,$A12,'3. Registro ferie'!$F$5:$F$200,"Approvato",'3. Registro ferie'!$C$5:$C$200,"&lt;="&amp;('1. Impostazioni'!$C$9+(37-1)*7+6),'3. Registro ferie'!$D$5:$D$200,"&gt;="&amp;('1. Impostazioni'!$C$9+(37-1)*7)))</f>
        <v/>
      </c>
      <c r="AM12" s="106">
        <f>IF($A12="","",COUNTIFS('3. Registro ferie'!$A$5:$A$200,$A12,'3. Registro ferie'!$F$5:$F$200,"Approvato",'3. Registro ferie'!$C$5:$C$200,"&lt;="&amp;('1. Impostazioni'!$C$9+(38-1)*7+6),'3. Registro ferie'!$D$5:$D$200,"&gt;="&amp;('1. Impostazioni'!$C$9+(38-1)*7)))</f>
        <v/>
      </c>
      <c r="AN12" s="106">
        <f>IF($A12="","",COUNTIFS('3. Registro ferie'!$A$5:$A$200,$A12,'3. Registro ferie'!$F$5:$F$200,"Approvato",'3. Registro ferie'!$C$5:$C$200,"&lt;="&amp;('1. Impostazioni'!$C$9+(39-1)*7+6),'3. Registro ferie'!$D$5:$D$200,"&gt;="&amp;('1. Impostazioni'!$C$9+(39-1)*7)))</f>
        <v/>
      </c>
      <c r="AO12" s="106">
        <f>IF($A12="","",COUNTIFS('3. Registro ferie'!$A$5:$A$200,$A12,'3. Registro ferie'!$F$5:$F$200,"Approvato",'3. Registro ferie'!$C$5:$C$200,"&lt;="&amp;('1. Impostazioni'!$C$9+(40-1)*7+6),'3. Registro ferie'!$D$5:$D$200,"&gt;="&amp;('1. Impostazioni'!$C$9+(40-1)*7)))</f>
        <v/>
      </c>
      <c r="AP12" s="106">
        <f>IF($A12="","",COUNTIFS('3. Registro ferie'!$A$5:$A$200,$A12,'3. Registro ferie'!$F$5:$F$200,"Approvato",'3. Registro ferie'!$C$5:$C$200,"&lt;="&amp;('1. Impostazioni'!$C$9+(41-1)*7+6),'3. Registro ferie'!$D$5:$D$200,"&gt;="&amp;('1. Impostazioni'!$C$9+(41-1)*7)))</f>
        <v/>
      </c>
      <c r="AQ12" s="106">
        <f>IF($A12="","",COUNTIFS('3. Registro ferie'!$A$5:$A$200,$A12,'3. Registro ferie'!$F$5:$F$200,"Approvato",'3. Registro ferie'!$C$5:$C$200,"&lt;="&amp;('1. Impostazioni'!$C$9+(42-1)*7+6),'3. Registro ferie'!$D$5:$D$200,"&gt;="&amp;('1. Impostazioni'!$C$9+(42-1)*7)))</f>
        <v/>
      </c>
      <c r="AR12" s="106">
        <f>IF($A12="","",COUNTIFS('3. Registro ferie'!$A$5:$A$200,$A12,'3. Registro ferie'!$F$5:$F$200,"Approvato",'3. Registro ferie'!$C$5:$C$200,"&lt;="&amp;('1. Impostazioni'!$C$9+(43-1)*7+6),'3. Registro ferie'!$D$5:$D$200,"&gt;="&amp;('1. Impostazioni'!$C$9+(43-1)*7)))</f>
        <v/>
      </c>
      <c r="AS12" s="106">
        <f>IF($A12="","",COUNTIFS('3. Registro ferie'!$A$5:$A$200,$A12,'3. Registro ferie'!$F$5:$F$200,"Approvato",'3. Registro ferie'!$C$5:$C$200,"&lt;="&amp;('1. Impostazioni'!$C$9+(44-1)*7+6),'3. Registro ferie'!$D$5:$D$200,"&gt;="&amp;('1. Impostazioni'!$C$9+(44-1)*7)))</f>
        <v/>
      </c>
      <c r="AT12" s="106">
        <f>IF($A12="","",COUNTIFS('3. Registro ferie'!$A$5:$A$200,$A12,'3. Registro ferie'!$F$5:$F$200,"Approvato",'3. Registro ferie'!$C$5:$C$200,"&lt;="&amp;('1. Impostazioni'!$C$9+(45-1)*7+6),'3. Registro ferie'!$D$5:$D$200,"&gt;="&amp;('1. Impostazioni'!$C$9+(45-1)*7)))</f>
        <v/>
      </c>
      <c r="AU12" s="106">
        <f>IF($A12="","",COUNTIFS('3. Registro ferie'!$A$5:$A$200,$A12,'3. Registro ferie'!$F$5:$F$200,"Approvato",'3. Registro ferie'!$C$5:$C$200,"&lt;="&amp;('1. Impostazioni'!$C$9+(46-1)*7+6),'3. Registro ferie'!$D$5:$D$200,"&gt;="&amp;('1. Impostazioni'!$C$9+(46-1)*7)))</f>
        <v/>
      </c>
      <c r="AV12" s="106">
        <f>IF($A12="","",COUNTIFS('3. Registro ferie'!$A$5:$A$200,$A12,'3. Registro ferie'!$F$5:$F$200,"Approvato",'3. Registro ferie'!$C$5:$C$200,"&lt;="&amp;('1. Impostazioni'!$C$9+(47-1)*7+6),'3. Registro ferie'!$D$5:$D$200,"&gt;="&amp;('1. Impostazioni'!$C$9+(47-1)*7)))</f>
        <v/>
      </c>
      <c r="AW12" s="106">
        <f>IF($A12="","",COUNTIFS('3. Registro ferie'!$A$5:$A$200,$A12,'3. Registro ferie'!$F$5:$F$200,"Approvato",'3. Registro ferie'!$C$5:$C$200,"&lt;="&amp;('1. Impostazioni'!$C$9+(48-1)*7+6),'3. Registro ferie'!$D$5:$D$200,"&gt;="&amp;('1. Impostazioni'!$C$9+(48-1)*7)))</f>
        <v/>
      </c>
      <c r="AX12" s="106">
        <f>IF($A12="","",COUNTIFS('3. Registro ferie'!$A$5:$A$200,$A12,'3. Registro ferie'!$F$5:$F$200,"Approvato",'3. Registro ferie'!$C$5:$C$200,"&lt;="&amp;('1. Impostazioni'!$C$9+(49-1)*7+6),'3. Registro ferie'!$D$5:$D$200,"&gt;="&amp;('1. Impostazioni'!$C$9+(49-1)*7)))</f>
        <v/>
      </c>
      <c r="AY12" s="106">
        <f>IF($A12="","",COUNTIFS('3. Registro ferie'!$A$5:$A$200,$A12,'3. Registro ferie'!$F$5:$F$200,"Approvato",'3. Registro ferie'!$C$5:$C$200,"&lt;="&amp;('1. Impostazioni'!$C$9+(50-1)*7+6),'3. Registro ferie'!$D$5:$D$200,"&gt;="&amp;('1. Impostazioni'!$C$9+(50-1)*7)))</f>
        <v/>
      </c>
      <c r="AZ12" s="106">
        <f>IF($A12="","",COUNTIFS('3. Registro ferie'!$A$5:$A$200,$A12,'3. Registro ferie'!$F$5:$F$200,"Approvato",'3. Registro ferie'!$C$5:$C$200,"&lt;="&amp;('1. Impostazioni'!$C$9+(51-1)*7+6),'3. Registro ferie'!$D$5:$D$200,"&gt;="&amp;('1. Impostazioni'!$C$9+(51-1)*7)))</f>
        <v/>
      </c>
      <c r="BA12" s="106">
        <f>IF($A12="","",COUNTIFS('3. Registro ferie'!$A$5:$A$200,$A12,'3. Registro ferie'!$F$5:$F$200,"Approvato",'3. Registro ferie'!$C$5:$C$200,"&lt;="&amp;('1. Impostazioni'!$C$9+(52-1)*7+6),'3. Registro ferie'!$D$5:$D$200,"&gt;="&amp;('1. Impostazioni'!$C$9+(52-1)*7)))</f>
        <v/>
      </c>
    </row>
    <row r="13" ht="18" customHeight="1" s="55">
      <c r="A13" s="105">
        <f>IF('2. Dipendenti'!A13="","",'2. Dipendenti'!A13)</f>
        <v/>
      </c>
      <c r="B13" s="106">
        <f>IF($A13="","",COUNTIFS('3. Registro ferie'!$A$5:$A$200,$A13,'3. Registro ferie'!$F$5:$F$200,"Approvato",'3. Registro ferie'!$C$5:$C$200,"&lt;="&amp;('1. Impostazioni'!$C$9+(1-1)*7+6),'3. Registro ferie'!$D$5:$D$200,"&gt;="&amp;('1. Impostazioni'!$C$9+(1-1)*7)))</f>
        <v/>
      </c>
      <c r="C13" s="106">
        <f>IF($A13="","",COUNTIFS('3. Registro ferie'!$A$5:$A$200,$A13,'3. Registro ferie'!$F$5:$F$200,"Approvato",'3. Registro ferie'!$C$5:$C$200,"&lt;="&amp;('1. Impostazioni'!$C$9+(2-1)*7+6),'3. Registro ferie'!$D$5:$D$200,"&gt;="&amp;('1. Impostazioni'!$C$9+(2-1)*7)))</f>
        <v/>
      </c>
      <c r="D13" s="106">
        <f>IF($A13="","",COUNTIFS('3. Registro ferie'!$A$5:$A$200,$A13,'3. Registro ferie'!$F$5:$F$200,"Approvato",'3. Registro ferie'!$C$5:$C$200,"&lt;="&amp;('1. Impostazioni'!$C$9+(3-1)*7+6),'3. Registro ferie'!$D$5:$D$200,"&gt;="&amp;('1. Impostazioni'!$C$9+(3-1)*7)))</f>
        <v/>
      </c>
      <c r="E13" s="106">
        <f>IF($A13="","",COUNTIFS('3. Registro ferie'!$A$5:$A$200,$A13,'3. Registro ferie'!$F$5:$F$200,"Approvato",'3. Registro ferie'!$C$5:$C$200,"&lt;="&amp;('1. Impostazioni'!$C$9+(4-1)*7+6),'3. Registro ferie'!$D$5:$D$200,"&gt;="&amp;('1. Impostazioni'!$C$9+(4-1)*7)))</f>
        <v/>
      </c>
      <c r="F13" s="106">
        <f>IF($A13="","",COUNTIFS('3. Registro ferie'!$A$5:$A$200,$A13,'3. Registro ferie'!$F$5:$F$200,"Approvato",'3. Registro ferie'!$C$5:$C$200,"&lt;="&amp;('1. Impostazioni'!$C$9+(5-1)*7+6),'3. Registro ferie'!$D$5:$D$200,"&gt;="&amp;('1. Impostazioni'!$C$9+(5-1)*7)))</f>
        <v/>
      </c>
      <c r="G13" s="106">
        <f>IF($A13="","",COUNTIFS('3. Registro ferie'!$A$5:$A$200,$A13,'3. Registro ferie'!$F$5:$F$200,"Approvato",'3. Registro ferie'!$C$5:$C$200,"&lt;="&amp;('1. Impostazioni'!$C$9+(6-1)*7+6),'3. Registro ferie'!$D$5:$D$200,"&gt;="&amp;('1. Impostazioni'!$C$9+(6-1)*7)))</f>
        <v/>
      </c>
      <c r="H13" s="106">
        <f>IF($A13="","",COUNTIFS('3. Registro ferie'!$A$5:$A$200,$A13,'3. Registro ferie'!$F$5:$F$200,"Approvato",'3. Registro ferie'!$C$5:$C$200,"&lt;="&amp;('1. Impostazioni'!$C$9+(7-1)*7+6),'3. Registro ferie'!$D$5:$D$200,"&gt;="&amp;('1. Impostazioni'!$C$9+(7-1)*7)))</f>
        <v/>
      </c>
      <c r="I13" s="106">
        <f>IF($A13="","",COUNTIFS('3. Registro ferie'!$A$5:$A$200,$A13,'3. Registro ferie'!$F$5:$F$200,"Approvato",'3. Registro ferie'!$C$5:$C$200,"&lt;="&amp;('1. Impostazioni'!$C$9+(8-1)*7+6),'3. Registro ferie'!$D$5:$D$200,"&gt;="&amp;('1. Impostazioni'!$C$9+(8-1)*7)))</f>
        <v/>
      </c>
      <c r="J13" s="106">
        <f>IF($A13="","",COUNTIFS('3. Registro ferie'!$A$5:$A$200,$A13,'3. Registro ferie'!$F$5:$F$200,"Approvato",'3. Registro ferie'!$C$5:$C$200,"&lt;="&amp;('1. Impostazioni'!$C$9+(9-1)*7+6),'3. Registro ferie'!$D$5:$D$200,"&gt;="&amp;('1. Impostazioni'!$C$9+(9-1)*7)))</f>
        <v/>
      </c>
      <c r="K13" s="106">
        <f>IF($A13="","",COUNTIFS('3. Registro ferie'!$A$5:$A$200,$A13,'3. Registro ferie'!$F$5:$F$200,"Approvato",'3. Registro ferie'!$C$5:$C$200,"&lt;="&amp;('1. Impostazioni'!$C$9+(10-1)*7+6),'3. Registro ferie'!$D$5:$D$200,"&gt;="&amp;('1. Impostazioni'!$C$9+(10-1)*7)))</f>
        <v/>
      </c>
      <c r="L13" s="106">
        <f>IF($A13="","",COUNTIFS('3. Registro ferie'!$A$5:$A$200,$A13,'3. Registro ferie'!$F$5:$F$200,"Approvato",'3. Registro ferie'!$C$5:$C$200,"&lt;="&amp;('1. Impostazioni'!$C$9+(11-1)*7+6),'3. Registro ferie'!$D$5:$D$200,"&gt;="&amp;('1. Impostazioni'!$C$9+(11-1)*7)))</f>
        <v/>
      </c>
      <c r="M13" s="106">
        <f>IF($A13="","",COUNTIFS('3. Registro ferie'!$A$5:$A$200,$A13,'3. Registro ferie'!$F$5:$F$200,"Approvato",'3. Registro ferie'!$C$5:$C$200,"&lt;="&amp;('1. Impostazioni'!$C$9+(12-1)*7+6),'3. Registro ferie'!$D$5:$D$200,"&gt;="&amp;('1. Impostazioni'!$C$9+(12-1)*7)))</f>
        <v/>
      </c>
      <c r="N13" s="106">
        <f>IF($A13="","",COUNTIFS('3. Registro ferie'!$A$5:$A$200,$A13,'3. Registro ferie'!$F$5:$F$200,"Approvato",'3. Registro ferie'!$C$5:$C$200,"&lt;="&amp;('1. Impostazioni'!$C$9+(13-1)*7+6),'3. Registro ferie'!$D$5:$D$200,"&gt;="&amp;('1. Impostazioni'!$C$9+(13-1)*7)))</f>
        <v/>
      </c>
      <c r="O13" s="106">
        <f>IF($A13="","",COUNTIFS('3. Registro ferie'!$A$5:$A$200,$A13,'3. Registro ferie'!$F$5:$F$200,"Approvato",'3. Registro ferie'!$C$5:$C$200,"&lt;="&amp;('1. Impostazioni'!$C$9+(14-1)*7+6),'3. Registro ferie'!$D$5:$D$200,"&gt;="&amp;('1. Impostazioni'!$C$9+(14-1)*7)))</f>
        <v/>
      </c>
      <c r="P13" s="106">
        <f>IF($A13="","",COUNTIFS('3. Registro ferie'!$A$5:$A$200,$A13,'3. Registro ferie'!$F$5:$F$200,"Approvato",'3. Registro ferie'!$C$5:$C$200,"&lt;="&amp;('1. Impostazioni'!$C$9+(15-1)*7+6),'3. Registro ferie'!$D$5:$D$200,"&gt;="&amp;('1. Impostazioni'!$C$9+(15-1)*7)))</f>
        <v/>
      </c>
      <c r="Q13" s="106">
        <f>IF($A13="","",COUNTIFS('3. Registro ferie'!$A$5:$A$200,$A13,'3. Registro ferie'!$F$5:$F$200,"Approvato",'3. Registro ferie'!$C$5:$C$200,"&lt;="&amp;('1. Impostazioni'!$C$9+(16-1)*7+6),'3. Registro ferie'!$D$5:$D$200,"&gt;="&amp;('1. Impostazioni'!$C$9+(16-1)*7)))</f>
        <v/>
      </c>
      <c r="R13" s="106">
        <f>IF($A13="","",COUNTIFS('3. Registro ferie'!$A$5:$A$200,$A13,'3. Registro ferie'!$F$5:$F$200,"Approvato",'3. Registro ferie'!$C$5:$C$200,"&lt;="&amp;('1. Impostazioni'!$C$9+(17-1)*7+6),'3. Registro ferie'!$D$5:$D$200,"&gt;="&amp;('1. Impostazioni'!$C$9+(17-1)*7)))</f>
        <v/>
      </c>
      <c r="S13" s="106">
        <f>IF($A13="","",COUNTIFS('3. Registro ferie'!$A$5:$A$200,$A13,'3. Registro ferie'!$F$5:$F$200,"Approvato",'3. Registro ferie'!$C$5:$C$200,"&lt;="&amp;('1. Impostazioni'!$C$9+(18-1)*7+6),'3. Registro ferie'!$D$5:$D$200,"&gt;="&amp;('1. Impostazioni'!$C$9+(18-1)*7)))</f>
        <v/>
      </c>
      <c r="T13" s="106">
        <f>IF($A13="","",COUNTIFS('3. Registro ferie'!$A$5:$A$200,$A13,'3. Registro ferie'!$F$5:$F$200,"Approvato",'3. Registro ferie'!$C$5:$C$200,"&lt;="&amp;('1. Impostazioni'!$C$9+(19-1)*7+6),'3. Registro ferie'!$D$5:$D$200,"&gt;="&amp;('1. Impostazioni'!$C$9+(19-1)*7)))</f>
        <v/>
      </c>
      <c r="U13" s="106">
        <f>IF($A13="","",COUNTIFS('3. Registro ferie'!$A$5:$A$200,$A13,'3. Registro ferie'!$F$5:$F$200,"Approvato",'3. Registro ferie'!$C$5:$C$200,"&lt;="&amp;('1. Impostazioni'!$C$9+(20-1)*7+6),'3. Registro ferie'!$D$5:$D$200,"&gt;="&amp;('1. Impostazioni'!$C$9+(20-1)*7)))</f>
        <v/>
      </c>
      <c r="V13" s="106">
        <f>IF($A13="","",COUNTIFS('3. Registro ferie'!$A$5:$A$200,$A13,'3. Registro ferie'!$F$5:$F$200,"Approvato",'3. Registro ferie'!$C$5:$C$200,"&lt;="&amp;('1. Impostazioni'!$C$9+(21-1)*7+6),'3. Registro ferie'!$D$5:$D$200,"&gt;="&amp;('1. Impostazioni'!$C$9+(21-1)*7)))</f>
        <v/>
      </c>
      <c r="W13" s="106">
        <f>IF($A13="","",COUNTIFS('3. Registro ferie'!$A$5:$A$200,$A13,'3. Registro ferie'!$F$5:$F$200,"Approvato",'3. Registro ferie'!$C$5:$C$200,"&lt;="&amp;('1. Impostazioni'!$C$9+(22-1)*7+6),'3. Registro ferie'!$D$5:$D$200,"&gt;="&amp;('1. Impostazioni'!$C$9+(22-1)*7)))</f>
        <v/>
      </c>
      <c r="X13" s="106">
        <f>IF($A13="","",COUNTIFS('3. Registro ferie'!$A$5:$A$200,$A13,'3. Registro ferie'!$F$5:$F$200,"Approvato",'3. Registro ferie'!$C$5:$C$200,"&lt;="&amp;('1. Impostazioni'!$C$9+(23-1)*7+6),'3. Registro ferie'!$D$5:$D$200,"&gt;="&amp;('1. Impostazioni'!$C$9+(23-1)*7)))</f>
        <v/>
      </c>
      <c r="Y13" s="106">
        <f>IF($A13="","",COUNTIFS('3. Registro ferie'!$A$5:$A$200,$A13,'3. Registro ferie'!$F$5:$F$200,"Approvato",'3. Registro ferie'!$C$5:$C$200,"&lt;="&amp;('1. Impostazioni'!$C$9+(24-1)*7+6),'3. Registro ferie'!$D$5:$D$200,"&gt;="&amp;('1. Impostazioni'!$C$9+(24-1)*7)))</f>
        <v/>
      </c>
      <c r="Z13" s="106">
        <f>IF($A13="","",COUNTIFS('3. Registro ferie'!$A$5:$A$200,$A13,'3. Registro ferie'!$F$5:$F$200,"Approvato",'3. Registro ferie'!$C$5:$C$200,"&lt;="&amp;('1. Impostazioni'!$C$9+(25-1)*7+6),'3. Registro ferie'!$D$5:$D$200,"&gt;="&amp;('1. Impostazioni'!$C$9+(25-1)*7)))</f>
        <v/>
      </c>
      <c r="AA13" s="106">
        <f>IF($A13="","",COUNTIFS('3. Registro ferie'!$A$5:$A$200,$A13,'3. Registro ferie'!$F$5:$F$200,"Approvato",'3. Registro ferie'!$C$5:$C$200,"&lt;="&amp;('1. Impostazioni'!$C$9+(26-1)*7+6),'3. Registro ferie'!$D$5:$D$200,"&gt;="&amp;('1. Impostazioni'!$C$9+(26-1)*7)))</f>
        <v/>
      </c>
      <c r="AB13" s="106">
        <f>IF($A13="","",COUNTIFS('3. Registro ferie'!$A$5:$A$200,$A13,'3. Registro ferie'!$F$5:$F$200,"Approvato",'3. Registro ferie'!$C$5:$C$200,"&lt;="&amp;('1. Impostazioni'!$C$9+(27-1)*7+6),'3. Registro ferie'!$D$5:$D$200,"&gt;="&amp;('1. Impostazioni'!$C$9+(27-1)*7)))</f>
        <v/>
      </c>
      <c r="AC13" s="106">
        <f>IF($A13="","",COUNTIFS('3. Registro ferie'!$A$5:$A$200,$A13,'3. Registro ferie'!$F$5:$F$200,"Approvato",'3. Registro ferie'!$C$5:$C$200,"&lt;="&amp;('1. Impostazioni'!$C$9+(28-1)*7+6),'3. Registro ferie'!$D$5:$D$200,"&gt;="&amp;('1. Impostazioni'!$C$9+(28-1)*7)))</f>
        <v/>
      </c>
      <c r="AD13" s="106">
        <f>IF($A13="","",COUNTIFS('3. Registro ferie'!$A$5:$A$200,$A13,'3. Registro ferie'!$F$5:$F$200,"Approvato",'3. Registro ferie'!$C$5:$C$200,"&lt;="&amp;('1. Impostazioni'!$C$9+(29-1)*7+6),'3. Registro ferie'!$D$5:$D$200,"&gt;="&amp;('1. Impostazioni'!$C$9+(29-1)*7)))</f>
        <v/>
      </c>
      <c r="AE13" s="106">
        <f>IF($A13="","",COUNTIFS('3. Registro ferie'!$A$5:$A$200,$A13,'3. Registro ferie'!$F$5:$F$200,"Approvato",'3. Registro ferie'!$C$5:$C$200,"&lt;="&amp;('1. Impostazioni'!$C$9+(30-1)*7+6),'3. Registro ferie'!$D$5:$D$200,"&gt;="&amp;('1. Impostazioni'!$C$9+(30-1)*7)))</f>
        <v/>
      </c>
      <c r="AF13" s="106">
        <f>IF($A13="","",COUNTIFS('3. Registro ferie'!$A$5:$A$200,$A13,'3. Registro ferie'!$F$5:$F$200,"Approvato",'3. Registro ferie'!$C$5:$C$200,"&lt;="&amp;('1. Impostazioni'!$C$9+(31-1)*7+6),'3. Registro ferie'!$D$5:$D$200,"&gt;="&amp;('1. Impostazioni'!$C$9+(31-1)*7)))</f>
        <v/>
      </c>
      <c r="AG13" s="106">
        <f>IF($A13="","",COUNTIFS('3. Registro ferie'!$A$5:$A$200,$A13,'3. Registro ferie'!$F$5:$F$200,"Approvato",'3. Registro ferie'!$C$5:$C$200,"&lt;="&amp;('1. Impostazioni'!$C$9+(32-1)*7+6),'3. Registro ferie'!$D$5:$D$200,"&gt;="&amp;('1. Impostazioni'!$C$9+(32-1)*7)))</f>
        <v/>
      </c>
      <c r="AH13" s="106">
        <f>IF($A13="","",COUNTIFS('3. Registro ferie'!$A$5:$A$200,$A13,'3. Registro ferie'!$F$5:$F$200,"Approvato",'3. Registro ferie'!$C$5:$C$200,"&lt;="&amp;('1. Impostazioni'!$C$9+(33-1)*7+6),'3. Registro ferie'!$D$5:$D$200,"&gt;="&amp;('1. Impostazioni'!$C$9+(33-1)*7)))</f>
        <v/>
      </c>
      <c r="AI13" s="106">
        <f>IF($A13="","",COUNTIFS('3. Registro ferie'!$A$5:$A$200,$A13,'3. Registro ferie'!$F$5:$F$200,"Approvato",'3. Registro ferie'!$C$5:$C$200,"&lt;="&amp;('1. Impostazioni'!$C$9+(34-1)*7+6),'3. Registro ferie'!$D$5:$D$200,"&gt;="&amp;('1. Impostazioni'!$C$9+(34-1)*7)))</f>
        <v/>
      </c>
      <c r="AJ13" s="106">
        <f>IF($A13="","",COUNTIFS('3. Registro ferie'!$A$5:$A$200,$A13,'3. Registro ferie'!$F$5:$F$200,"Approvato",'3. Registro ferie'!$C$5:$C$200,"&lt;="&amp;('1. Impostazioni'!$C$9+(35-1)*7+6),'3. Registro ferie'!$D$5:$D$200,"&gt;="&amp;('1. Impostazioni'!$C$9+(35-1)*7)))</f>
        <v/>
      </c>
      <c r="AK13" s="106">
        <f>IF($A13="","",COUNTIFS('3. Registro ferie'!$A$5:$A$200,$A13,'3. Registro ferie'!$F$5:$F$200,"Approvato",'3. Registro ferie'!$C$5:$C$200,"&lt;="&amp;('1. Impostazioni'!$C$9+(36-1)*7+6),'3. Registro ferie'!$D$5:$D$200,"&gt;="&amp;('1. Impostazioni'!$C$9+(36-1)*7)))</f>
        <v/>
      </c>
      <c r="AL13" s="106">
        <f>IF($A13="","",COUNTIFS('3. Registro ferie'!$A$5:$A$200,$A13,'3. Registro ferie'!$F$5:$F$200,"Approvato",'3. Registro ferie'!$C$5:$C$200,"&lt;="&amp;('1. Impostazioni'!$C$9+(37-1)*7+6),'3. Registro ferie'!$D$5:$D$200,"&gt;="&amp;('1. Impostazioni'!$C$9+(37-1)*7)))</f>
        <v/>
      </c>
      <c r="AM13" s="106">
        <f>IF($A13="","",COUNTIFS('3. Registro ferie'!$A$5:$A$200,$A13,'3. Registro ferie'!$F$5:$F$200,"Approvato",'3. Registro ferie'!$C$5:$C$200,"&lt;="&amp;('1. Impostazioni'!$C$9+(38-1)*7+6),'3. Registro ferie'!$D$5:$D$200,"&gt;="&amp;('1. Impostazioni'!$C$9+(38-1)*7)))</f>
        <v/>
      </c>
      <c r="AN13" s="106">
        <f>IF($A13="","",COUNTIFS('3. Registro ferie'!$A$5:$A$200,$A13,'3. Registro ferie'!$F$5:$F$200,"Approvato",'3. Registro ferie'!$C$5:$C$200,"&lt;="&amp;('1. Impostazioni'!$C$9+(39-1)*7+6),'3. Registro ferie'!$D$5:$D$200,"&gt;="&amp;('1. Impostazioni'!$C$9+(39-1)*7)))</f>
        <v/>
      </c>
      <c r="AO13" s="106">
        <f>IF($A13="","",COUNTIFS('3. Registro ferie'!$A$5:$A$200,$A13,'3. Registro ferie'!$F$5:$F$200,"Approvato",'3. Registro ferie'!$C$5:$C$200,"&lt;="&amp;('1. Impostazioni'!$C$9+(40-1)*7+6),'3. Registro ferie'!$D$5:$D$200,"&gt;="&amp;('1. Impostazioni'!$C$9+(40-1)*7)))</f>
        <v/>
      </c>
      <c r="AP13" s="106">
        <f>IF($A13="","",COUNTIFS('3. Registro ferie'!$A$5:$A$200,$A13,'3. Registro ferie'!$F$5:$F$200,"Approvato",'3. Registro ferie'!$C$5:$C$200,"&lt;="&amp;('1. Impostazioni'!$C$9+(41-1)*7+6),'3. Registro ferie'!$D$5:$D$200,"&gt;="&amp;('1. Impostazioni'!$C$9+(41-1)*7)))</f>
        <v/>
      </c>
      <c r="AQ13" s="106">
        <f>IF($A13="","",COUNTIFS('3. Registro ferie'!$A$5:$A$200,$A13,'3. Registro ferie'!$F$5:$F$200,"Approvato",'3. Registro ferie'!$C$5:$C$200,"&lt;="&amp;('1. Impostazioni'!$C$9+(42-1)*7+6),'3. Registro ferie'!$D$5:$D$200,"&gt;="&amp;('1. Impostazioni'!$C$9+(42-1)*7)))</f>
        <v/>
      </c>
      <c r="AR13" s="106">
        <f>IF($A13="","",COUNTIFS('3. Registro ferie'!$A$5:$A$200,$A13,'3. Registro ferie'!$F$5:$F$200,"Approvato",'3. Registro ferie'!$C$5:$C$200,"&lt;="&amp;('1. Impostazioni'!$C$9+(43-1)*7+6),'3. Registro ferie'!$D$5:$D$200,"&gt;="&amp;('1. Impostazioni'!$C$9+(43-1)*7)))</f>
        <v/>
      </c>
      <c r="AS13" s="106">
        <f>IF($A13="","",COUNTIFS('3. Registro ferie'!$A$5:$A$200,$A13,'3. Registro ferie'!$F$5:$F$200,"Approvato",'3. Registro ferie'!$C$5:$C$200,"&lt;="&amp;('1. Impostazioni'!$C$9+(44-1)*7+6),'3. Registro ferie'!$D$5:$D$200,"&gt;="&amp;('1. Impostazioni'!$C$9+(44-1)*7)))</f>
        <v/>
      </c>
      <c r="AT13" s="106">
        <f>IF($A13="","",COUNTIFS('3. Registro ferie'!$A$5:$A$200,$A13,'3. Registro ferie'!$F$5:$F$200,"Approvato",'3. Registro ferie'!$C$5:$C$200,"&lt;="&amp;('1. Impostazioni'!$C$9+(45-1)*7+6),'3. Registro ferie'!$D$5:$D$200,"&gt;="&amp;('1. Impostazioni'!$C$9+(45-1)*7)))</f>
        <v/>
      </c>
      <c r="AU13" s="106">
        <f>IF($A13="","",COUNTIFS('3. Registro ferie'!$A$5:$A$200,$A13,'3. Registro ferie'!$F$5:$F$200,"Approvato",'3. Registro ferie'!$C$5:$C$200,"&lt;="&amp;('1. Impostazioni'!$C$9+(46-1)*7+6),'3. Registro ferie'!$D$5:$D$200,"&gt;="&amp;('1. Impostazioni'!$C$9+(46-1)*7)))</f>
        <v/>
      </c>
      <c r="AV13" s="106">
        <f>IF($A13="","",COUNTIFS('3. Registro ferie'!$A$5:$A$200,$A13,'3. Registro ferie'!$F$5:$F$200,"Approvato",'3. Registro ferie'!$C$5:$C$200,"&lt;="&amp;('1. Impostazioni'!$C$9+(47-1)*7+6),'3. Registro ferie'!$D$5:$D$200,"&gt;="&amp;('1. Impostazioni'!$C$9+(47-1)*7)))</f>
        <v/>
      </c>
      <c r="AW13" s="106">
        <f>IF($A13="","",COUNTIFS('3. Registro ferie'!$A$5:$A$200,$A13,'3. Registro ferie'!$F$5:$F$200,"Approvato",'3. Registro ferie'!$C$5:$C$200,"&lt;="&amp;('1. Impostazioni'!$C$9+(48-1)*7+6),'3. Registro ferie'!$D$5:$D$200,"&gt;="&amp;('1. Impostazioni'!$C$9+(48-1)*7)))</f>
        <v/>
      </c>
      <c r="AX13" s="106">
        <f>IF($A13="","",COUNTIFS('3. Registro ferie'!$A$5:$A$200,$A13,'3. Registro ferie'!$F$5:$F$200,"Approvato",'3. Registro ferie'!$C$5:$C$200,"&lt;="&amp;('1. Impostazioni'!$C$9+(49-1)*7+6),'3. Registro ferie'!$D$5:$D$200,"&gt;="&amp;('1. Impostazioni'!$C$9+(49-1)*7)))</f>
        <v/>
      </c>
      <c r="AY13" s="106">
        <f>IF($A13="","",COUNTIFS('3. Registro ferie'!$A$5:$A$200,$A13,'3. Registro ferie'!$F$5:$F$200,"Approvato",'3. Registro ferie'!$C$5:$C$200,"&lt;="&amp;('1. Impostazioni'!$C$9+(50-1)*7+6),'3. Registro ferie'!$D$5:$D$200,"&gt;="&amp;('1. Impostazioni'!$C$9+(50-1)*7)))</f>
        <v/>
      </c>
      <c r="AZ13" s="106">
        <f>IF($A13="","",COUNTIFS('3. Registro ferie'!$A$5:$A$200,$A13,'3. Registro ferie'!$F$5:$F$200,"Approvato",'3. Registro ferie'!$C$5:$C$200,"&lt;="&amp;('1. Impostazioni'!$C$9+(51-1)*7+6),'3. Registro ferie'!$D$5:$D$200,"&gt;="&amp;('1. Impostazioni'!$C$9+(51-1)*7)))</f>
        <v/>
      </c>
      <c r="BA13" s="106">
        <f>IF($A13="","",COUNTIFS('3. Registro ferie'!$A$5:$A$200,$A13,'3. Registro ferie'!$F$5:$F$200,"Approvato",'3. Registro ferie'!$C$5:$C$200,"&lt;="&amp;('1. Impostazioni'!$C$9+(52-1)*7+6),'3. Registro ferie'!$D$5:$D$200,"&gt;="&amp;('1. Impostazioni'!$C$9+(52-1)*7)))</f>
        <v/>
      </c>
    </row>
    <row r="14" ht="18" customHeight="1" s="55">
      <c r="A14" s="105">
        <f>IF('2. Dipendenti'!A14="","",'2. Dipendenti'!A14)</f>
        <v/>
      </c>
      <c r="B14" s="106">
        <f>IF($A14="","",COUNTIFS('3. Registro ferie'!$A$5:$A$200,$A14,'3. Registro ferie'!$F$5:$F$200,"Approvato",'3. Registro ferie'!$C$5:$C$200,"&lt;="&amp;('1. Impostazioni'!$C$9+(1-1)*7+6),'3. Registro ferie'!$D$5:$D$200,"&gt;="&amp;('1. Impostazioni'!$C$9+(1-1)*7)))</f>
        <v/>
      </c>
      <c r="C14" s="106">
        <f>IF($A14="","",COUNTIFS('3. Registro ferie'!$A$5:$A$200,$A14,'3. Registro ferie'!$F$5:$F$200,"Approvato",'3. Registro ferie'!$C$5:$C$200,"&lt;="&amp;('1. Impostazioni'!$C$9+(2-1)*7+6),'3. Registro ferie'!$D$5:$D$200,"&gt;="&amp;('1. Impostazioni'!$C$9+(2-1)*7)))</f>
        <v/>
      </c>
      <c r="D14" s="106">
        <f>IF($A14="","",COUNTIFS('3. Registro ferie'!$A$5:$A$200,$A14,'3. Registro ferie'!$F$5:$F$200,"Approvato",'3. Registro ferie'!$C$5:$C$200,"&lt;="&amp;('1. Impostazioni'!$C$9+(3-1)*7+6),'3. Registro ferie'!$D$5:$D$200,"&gt;="&amp;('1. Impostazioni'!$C$9+(3-1)*7)))</f>
        <v/>
      </c>
      <c r="E14" s="106">
        <f>IF($A14="","",COUNTIFS('3. Registro ferie'!$A$5:$A$200,$A14,'3. Registro ferie'!$F$5:$F$200,"Approvato",'3. Registro ferie'!$C$5:$C$200,"&lt;="&amp;('1. Impostazioni'!$C$9+(4-1)*7+6),'3. Registro ferie'!$D$5:$D$200,"&gt;="&amp;('1. Impostazioni'!$C$9+(4-1)*7)))</f>
        <v/>
      </c>
      <c r="F14" s="106">
        <f>IF($A14="","",COUNTIFS('3. Registro ferie'!$A$5:$A$200,$A14,'3. Registro ferie'!$F$5:$F$200,"Approvato",'3. Registro ferie'!$C$5:$C$200,"&lt;="&amp;('1. Impostazioni'!$C$9+(5-1)*7+6),'3. Registro ferie'!$D$5:$D$200,"&gt;="&amp;('1. Impostazioni'!$C$9+(5-1)*7)))</f>
        <v/>
      </c>
      <c r="G14" s="106">
        <f>IF($A14="","",COUNTIFS('3. Registro ferie'!$A$5:$A$200,$A14,'3. Registro ferie'!$F$5:$F$200,"Approvato",'3. Registro ferie'!$C$5:$C$200,"&lt;="&amp;('1. Impostazioni'!$C$9+(6-1)*7+6),'3. Registro ferie'!$D$5:$D$200,"&gt;="&amp;('1. Impostazioni'!$C$9+(6-1)*7)))</f>
        <v/>
      </c>
      <c r="H14" s="106">
        <f>IF($A14="","",COUNTIFS('3. Registro ferie'!$A$5:$A$200,$A14,'3. Registro ferie'!$F$5:$F$200,"Approvato",'3. Registro ferie'!$C$5:$C$200,"&lt;="&amp;('1. Impostazioni'!$C$9+(7-1)*7+6),'3. Registro ferie'!$D$5:$D$200,"&gt;="&amp;('1. Impostazioni'!$C$9+(7-1)*7)))</f>
        <v/>
      </c>
      <c r="I14" s="106">
        <f>IF($A14="","",COUNTIFS('3. Registro ferie'!$A$5:$A$200,$A14,'3. Registro ferie'!$F$5:$F$200,"Approvato",'3. Registro ferie'!$C$5:$C$200,"&lt;="&amp;('1. Impostazioni'!$C$9+(8-1)*7+6),'3. Registro ferie'!$D$5:$D$200,"&gt;="&amp;('1. Impostazioni'!$C$9+(8-1)*7)))</f>
        <v/>
      </c>
      <c r="J14" s="106">
        <f>IF($A14="","",COUNTIFS('3. Registro ferie'!$A$5:$A$200,$A14,'3. Registro ferie'!$F$5:$F$200,"Approvato",'3. Registro ferie'!$C$5:$C$200,"&lt;="&amp;('1. Impostazioni'!$C$9+(9-1)*7+6),'3. Registro ferie'!$D$5:$D$200,"&gt;="&amp;('1. Impostazioni'!$C$9+(9-1)*7)))</f>
        <v/>
      </c>
      <c r="K14" s="106">
        <f>IF($A14="","",COUNTIFS('3. Registro ferie'!$A$5:$A$200,$A14,'3. Registro ferie'!$F$5:$F$200,"Approvato",'3. Registro ferie'!$C$5:$C$200,"&lt;="&amp;('1. Impostazioni'!$C$9+(10-1)*7+6),'3. Registro ferie'!$D$5:$D$200,"&gt;="&amp;('1. Impostazioni'!$C$9+(10-1)*7)))</f>
        <v/>
      </c>
      <c r="L14" s="106">
        <f>IF($A14="","",COUNTIFS('3. Registro ferie'!$A$5:$A$200,$A14,'3. Registro ferie'!$F$5:$F$200,"Approvato",'3. Registro ferie'!$C$5:$C$200,"&lt;="&amp;('1. Impostazioni'!$C$9+(11-1)*7+6),'3. Registro ferie'!$D$5:$D$200,"&gt;="&amp;('1. Impostazioni'!$C$9+(11-1)*7)))</f>
        <v/>
      </c>
      <c r="M14" s="106">
        <f>IF($A14="","",COUNTIFS('3. Registro ferie'!$A$5:$A$200,$A14,'3. Registro ferie'!$F$5:$F$200,"Approvato",'3. Registro ferie'!$C$5:$C$200,"&lt;="&amp;('1. Impostazioni'!$C$9+(12-1)*7+6),'3. Registro ferie'!$D$5:$D$200,"&gt;="&amp;('1. Impostazioni'!$C$9+(12-1)*7)))</f>
        <v/>
      </c>
      <c r="N14" s="106">
        <f>IF($A14="","",COUNTIFS('3. Registro ferie'!$A$5:$A$200,$A14,'3. Registro ferie'!$F$5:$F$200,"Approvato",'3. Registro ferie'!$C$5:$C$200,"&lt;="&amp;('1. Impostazioni'!$C$9+(13-1)*7+6),'3. Registro ferie'!$D$5:$D$200,"&gt;="&amp;('1. Impostazioni'!$C$9+(13-1)*7)))</f>
        <v/>
      </c>
      <c r="O14" s="106">
        <f>IF($A14="","",COUNTIFS('3. Registro ferie'!$A$5:$A$200,$A14,'3. Registro ferie'!$F$5:$F$200,"Approvato",'3. Registro ferie'!$C$5:$C$200,"&lt;="&amp;('1. Impostazioni'!$C$9+(14-1)*7+6),'3. Registro ferie'!$D$5:$D$200,"&gt;="&amp;('1. Impostazioni'!$C$9+(14-1)*7)))</f>
        <v/>
      </c>
      <c r="P14" s="106">
        <f>IF($A14="","",COUNTIFS('3. Registro ferie'!$A$5:$A$200,$A14,'3. Registro ferie'!$F$5:$F$200,"Approvato",'3. Registro ferie'!$C$5:$C$200,"&lt;="&amp;('1. Impostazioni'!$C$9+(15-1)*7+6),'3. Registro ferie'!$D$5:$D$200,"&gt;="&amp;('1. Impostazioni'!$C$9+(15-1)*7)))</f>
        <v/>
      </c>
      <c r="Q14" s="106">
        <f>IF($A14="","",COUNTIFS('3. Registro ferie'!$A$5:$A$200,$A14,'3. Registro ferie'!$F$5:$F$200,"Approvato",'3. Registro ferie'!$C$5:$C$200,"&lt;="&amp;('1. Impostazioni'!$C$9+(16-1)*7+6),'3. Registro ferie'!$D$5:$D$200,"&gt;="&amp;('1. Impostazioni'!$C$9+(16-1)*7)))</f>
        <v/>
      </c>
      <c r="R14" s="106">
        <f>IF($A14="","",COUNTIFS('3. Registro ferie'!$A$5:$A$200,$A14,'3. Registro ferie'!$F$5:$F$200,"Approvato",'3. Registro ferie'!$C$5:$C$200,"&lt;="&amp;('1. Impostazioni'!$C$9+(17-1)*7+6),'3. Registro ferie'!$D$5:$D$200,"&gt;="&amp;('1. Impostazioni'!$C$9+(17-1)*7)))</f>
        <v/>
      </c>
      <c r="S14" s="106">
        <f>IF($A14="","",COUNTIFS('3. Registro ferie'!$A$5:$A$200,$A14,'3. Registro ferie'!$F$5:$F$200,"Approvato",'3. Registro ferie'!$C$5:$C$200,"&lt;="&amp;('1. Impostazioni'!$C$9+(18-1)*7+6),'3. Registro ferie'!$D$5:$D$200,"&gt;="&amp;('1. Impostazioni'!$C$9+(18-1)*7)))</f>
        <v/>
      </c>
      <c r="T14" s="106">
        <f>IF($A14="","",COUNTIFS('3. Registro ferie'!$A$5:$A$200,$A14,'3. Registro ferie'!$F$5:$F$200,"Approvato",'3. Registro ferie'!$C$5:$C$200,"&lt;="&amp;('1. Impostazioni'!$C$9+(19-1)*7+6),'3. Registro ferie'!$D$5:$D$200,"&gt;="&amp;('1. Impostazioni'!$C$9+(19-1)*7)))</f>
        <v/>
      </c>
      <c r="U14" s="106">
        <f>IF($A14="","",COUNTIFS('3. Registro ferie'!$A$5:$A$200,$A14,'3. Registro ferie'!$F$5:$F$200,"Approvato",'3. Registro ferie'!$C$5:$C$200,"&lt;="&amp;('1. Impostazioni'!$C$9+(20-1)*7+6),'3. Registro ferie'!$D$5:$D$200,"&gt;="&amp;('1. Impostazioni'!$C$9+(20-1)*7)))</f>
        <v/>
      </c>
      <c r="V14" s="106">
        <f>IF($A14="","",COUNTIFS('3. Registro ferie'!$A$5:$A$200,$A14,'3. Registro ferie'!$F$5:$F$200,"Approvato",'3. Registro ferie'!$C$5:$C$200,"&lt;="&amp;('1. Impostazioni'!$C$9+(21-1)*7+6),'3. Registro ferie'!$D$5:$D$200,"&gt;="&amp;('1. Impostazioni'!$C$9+(21-1)*7)))</f>
        <v/>
      </c>
      <c r="W14" s="106">
        <f>IF($A14="","",COUNTIFS('3. Registro ferie'!$A$5:$A$200,$A14,'3. Registro ferie'!$F$5:$F$200,"Approvato",'3. Registro ferie'!$C$5:$C$200,"&lt;="&amp;('1. Impostazioni'!$C$9+(22-1)*7+6),'3. Registro ferie'!$D$5:$D$200,"&gt;="&amp;('1. Impostazioni'!$C$9+(22-1)*7)))</f>
        <v/>
      </c>
      <c r="X14" s="106">
        <f>IF($A14="","",COUNTIFS('3. Registro ferie'!$A$5:$A$200,$A14,'3. Registro ferie'!$F$5:$F$200,"Approvato",'3. Registro ferie'!$C$5:$C$200,"&lt;="&amp;('1. Impostazioni'!$C$9+(23-1)*7+6),'3. Registro ferie'!$D$5:$D$200,"&gt;="&amp;('1. Impostazioni'!$C$9+(23-1)*7)))</f>
        <v/>
      </c>
      <c r="Y14" s="106">
        <f>IF($A14="","",COUNTIFS('3. Registro ferie'!$A$5:$A$200,$A14,'3. Registro ferie'!$F$5:$F$200,"Approvato",'3. Registro ferie'!$C$5:$C$200,"&lt;="&amp;('1. Impostazioni'!$C$9+(24-1)*7+6),'3. Registro ferie'!$D$5:$D$200,"&gt;="&amp;('1. Impostazioni'!$C$9+(24-1)*7)))</f>
        <v/>
      </c>
      <c r="Z14" s="106">
        <f>IF($A14="","",COUNTIFS('3. Registro ferie'!$A$5:$A$200,$A14,'3. Registro ferie'!$F$5:$F$200,"Approvato",'3. Registro ferie'!$C$5:$C$200,"&lt;="&amp;('1. Impostazioni'!$C$9+(25-1)*7+6),'3. Registro ferie'!$D$5:$D$200,"&gt;="&amp;('1. Impostazioni'!$C$9+(25-1)*7)))</f>
        <v/>
      </c>
      <c r="AA14" s="106">
        <f>IF($A14="","",COUNTIFS('3. Registro ferie'!$A$5:$A$200,$A14,'3. Registro ferie'!$F$5:$F$200,"Approvato",'3. Registro ferie'!$C$5:$C$200,"&lt;="&amp;('1. Impostazioni'!$C$9+(26-1)*7+6),'3. Registro ferie'!$D$5:$D$200,"&gt;="&amp;('1. Impostazioni'!$C$9+(26-1)*7)))</f>
        <v/>
      </c>
      <c r="AB14" s="106">
        <f>IF($A14="","",COUNTIFS('3. Registro ferie'!$A$5:$A$200,$A14,'3. Registro ferie'!$F$5:$F$200,"Approvato",'3. Registro ferie'!$C$5:$C$200,"&lt;="&amp;('1. Impostazioni'!$C$9+(27-1)*7+6),'3. Registro ferie'!$D$5:$D$200,"&gt;="&amp;('1. Impostazioni'!$C$9+(27-1)*7)))</f>
        <v/>
      </c>
      <c r="AC14" s="106">
        <f>IF($A14="","",COUNTIFS('3. Registro ferie'!$A$5:$A$200,$A14,'3. Registro ferie'!$F$5:$F$200,"Approvato",'3. Registro ferie'!$C$5:$C$200,"&lt;="&amp;('1. Impostazioni'!$C$9+(28-1)*7+6),'3. Registro ferie'!$D$5:$D$200,"&gt;="&amp;('1. Impostazioni'!$C$9+(28-1)*7)))</f>
        <v/>
      </c>
      <c r="AD14" s="106">
        <f>IF($A14="","",COUNTIFS('3. Registro ferie'!$A$5:$A$200,$A14,'3. Registro ferie'!$F$5:$F$200,"Approvato",'3. Registro ferie'!$C$5:$C$200,"&lt;="&amp;('1. Impostazioni'!$C$9+(29-1)*7+6),'3. Registro ferie'!$D$5:$D$200,"&gt;="&amp;('1. Impostazioni'!$C$9+(29-1)*7)))</f>
        <v/>
      </c>
      <c r="AE14" s="106">
        <f>IF($A14="","",COUNTIFS('3. Registro ferie'!$A$5:$A$200,$A14,'3. Registro ferie'!$F$5:$F$200,"Approvato",'3. Registro ferie'!$C$5:$C$200,"&lt;="&amp;('1. Impostazioni'!$C$9+(30-1)*7+6),'3. Registro ferie'!$D$5:$D$200,"&gt;="&amp;('1. Impostazioni'!$C$9+(30-1)*7)))</f>
        <v/>
      </c>
      <c r="AF14" s="106">
        <f>IF($A14="","",COUNTIFS('3. Registro ferie'!$A$5:$A$200,$A14,'3. Registro ferie'!$F$5:$F$200,"Approvato",'3. Registro ferie'!$C$5:$C$200,"&lt;="&amp;('1. Impostazioni'!$C$9+(31-1)*7+6),'3. Registro ferie'!$D$5:$D$200,"&gt;="&amp;('1. Impostazioni'!$C$9+(31-1)*7)))</f>
        <v/>
      </c>
      <c r="AG14" s="106">
        <f>IF($A14="","",COUNTIFS('3. Registro ferie'!$A$5:$A$200,$A14,'3. Registro ferie'!$F$5:$F$200,"Approvato",'3. Registro ferie'!$C$5:$C$200,"&lt;="&amp;('1. Impostazioni'!$C$9+(32-1)*7+6),'3. Registro ferie'!$D$5:$D$200,"&gt;="&amp;('1. Impostazioni'!$C$9+(32-1)*7)))</f>
        <v/>
      </c>
      <c r="AH14" s="106">
        <f>IF($A14="","",COUNTIFS('3. Registro ferie'!$A$5:$A$200,$A14,'3. Registro ferie'!$F$5:$F$200,"Approvato",'3. Registro ferie'!$C$5:$C$200,"&lt;="&amp;('1. Impostazioni'!$C$9+(33-1)*7+6),'3. Registro ferie'!$D$5:$D$200,"&gt;="&amp;('1. Impostazioni'!$C$9+(33-1)*7)))</f>
        <v/>
      </c>
      <c r="AI14" s="106">
        <f>IF($A14="","",COUNTIFS('3. Registro ferie'!$A$5:$A$200,$A14,'3. Registro ferie'!$F$5:$F$200,"Approvato",'3. Registro ferie'!$C$5:$C$200,"&lt;="&amp;('1. Impostazioni'!$C$9+(34-1)*7+6),'3. Registro ferie'!$D$5:$D$200,"&gt;="&amp;('1. Impostazioni'!$C$9+(34-1)*7)))</f>
        <v/>
      </c>
      <c r="AJ14" s="106">
        <f>IF($A14="","",COUNTIFS('3. Registro ferie'!$A$5:$A$200,$A14,'3. Registro ferie'!$F$5:$F$200,"Approvato",'3. Registro ferie'!$C$5:$C$200,"&lt;="&amp;('1. Impostazioni'!$C$9+(35-1)*7+6),'3. Registro ferie'!$D$5:$D$200,"&gt;="&amp;('1. Impostazioni'!$C$9+(35-1)*7)))</f>
        <v/>
      </c>
      <c r="AK14" s="106">
        <f>IF($A14="","",COUNTIFS('3. Registro ferie'!$A$5:$A$200,$A14,'3. Registro ferie'!$F$5:$F$200,"Approvato",'3. Registro ferie'!$C$5:$C$200,"&lt;="&amp;('1. Impostazioni'!$C$9+(36-1)*7+6),'3. Registro ferie'!$D$5:$D$200,"&gt;="&amp;('1. Impostazioni'!$C$9+(36-1)*7)))</f>
        <v/>
      </c>
      <c r="AL14" s="106">
        <f>IF($A14="","",COUNTIFS('3. Registro ferie'!$A$5:$A$200,$A14,'3. Registro ferie'!$F$5:$F$200,"Approvato",'3. Registro ferie'!$C$5:$C$200,"&lt;="&amp;('1. Impostazioni'!$C$9+(37-1)*7+6),'3. Registro ferie'!$D$5:$D$200,"&gt;="&amp;('1. Impostazioni'!$C$9+(37-1)*7)))</f>
        <v/>
      </c>
      <c r="AM14" s="106">
        <f>IF($A14="","",COUNTIFS('3. Registro ferie'!$A$5:$A$200,$A14,'3. Registro ferie'!$F$5:$F$200,"Approvato",'3. Registro ferie'!$C$5:$C$200,"&lt;="&amp;('1. Impostazioni'!$C$9+(38-1)*7+6),'3. Registro ferie'!$D$5:$D$200,"&gt;="&amp;('1. Impostazioni'!$C$9+(38-1)*7)))</f>
        <v/>
      </c>
      <c r="AN14" s="106">
        <f>IF($A14="","",COUNTIFS('3. Registro ferie'!$A$5:$A$200,$A14,'3. Registro ferie'!$F$5:$F$200,"Approvato",'3. Registro ferie'!$C$5:$C$200,"&lt;="&amp;('1. Impostazioni'!$C$9+(39-1)*7+6),'3. Registro ferie'!$D$5:$D$200,"&gt;="&amp;('1. Impostazioni'!$C$9+(39-1)*7)))</f>
        <v/>
      </c>
      <c r="AO14" s="106">
        <f>IF($A14="","",COUNTIFS('3. Registro ferie'!$A$5:$A$200,$A14,'3. Registro ferie'!$F$5:$F$200,"Approvato",'3. Registro ferie'!$C$5:$C$200,"&lt;="&amp;('1. Impostazioni'!$C$9+(40-1)*7+6),'3. Registro ferie'!$D$5:$D$200,"&gt;="&amp;('1. Impostazioni'!$C$9+(40-1)*7)))</f>
        <v/>
      </c>
      <c r="AP14" s="106">
        <f>IF($A14="","",COUNTIFS('3. Registro ferie'!$A$5:$A$200,$A14,'3. Registro ferie'!$F$5:$F$200,"Approvato",'3. Registro ferie'!$C$5:$C$200,"&lt;="&amp;('1. Impostazioni'!$C$9+(41-1)*7+6),'3. Registro ferie'!$D$5:$D$200,"&gt;="&amp;('1. Impostazioni'!$C$9+(41-1)*7)))</f>
        <v/>
      </c>
      <c r="AQ14" s="106">
        <f>IF($A14="","",COUNTIFS('3. Registro ferie'!$A$5:$A$200,$A14,'3. Registro ferie'!$F$5:$F$200,"Approvato",'3. Registro ferie'!$C$5:$C$200,"&lt;="&amp;('1. Impostazioni'!$C$9+(42-1)*7+6),'3. Registro ferie'!$D$5:$D$200,"&gt;="&amp;('1. Impostazioni'!$C$9+(42-1)*7)))</f>
        <v/>
      </c>
      <c r="AR14" s="106">
        <f>IF($A14="","",COUNTIFS('3. Registro ferie'!$A$5:$A$200,$A14,'3. Registro ferie'!$F$5:$F$200,"Approvato",'3. Registro ferie'!$C$5:$C$200,"&lt;="&amp;('1. Impostazioni'!$C$9+(43-1)*7+6),'3. Registro ferie'!$D$5:$D$200,"&gt;="&amp;('1. Impostazioni'!$C$9+(43-1)*7)))</f>
        <v/>
      </c>
      <c r="AS14" s="106">
        <f>IF($A14="","",COUNTIFS('3. Registro ferie'!$A$5:$A$200,$A14,'3. Registro ferie'!$F$5:$F$200,"Approvato",'3. Registro ferie'!$C$5:$C$200,"&lt;="&amp;('1. Impostazioni'!$C$9+(44-1)*7+6),'3. Registro ferie'!$D$5:$D$200,"&gt;="&amp;('1. Impostazioni'!$C$9+(44-1)*7)))</f>
        <v/>
      </c>
      <c r="AT14" s="106">
        <f>IF($A14="","",COUNTIFS('3. Registro ferie'!$A$5:$A$200,$A14,'3. Registro ferie'!$F$5:$F$200,"Approvato",'3. Registro ferie'!$C$5:$C$200,"&lt;="&amp;('1. Impostazioni'!$C$9+(45-1)*7+6),'3. Registro ferie'!$D$5:$D$200,"&gt;="&amp;('1. Impostazioni'!$C$9+(45-1)*7)))</f>
        <v/>
      </c>
      <c r="AU14" s="106">
        <f>IF($A14="","",COUNTIFS('3. Registro ferie'!$A$5:$A$200,$A14,'3. Registro ferie'!$F$5:$F$200,"Approvato",'3. Registro ferie'!$C$5:$C$200,"&lt;="&amp;('1. Impostazioni'!$C$9+(46-1)*7+6),'3. Registro ferie'!$D$5:$D$200,"&gt;="&amp;('1. Impostazioni'!$C$9+(46-1)*7)))</f>
        <v/>
      </c>
      <c r="AV14" s="106">
        <f>IF($A14="","",COUNTIFS('3. Registro ferie'!$A$5:$A$200,$A14,'3. Registro ferie'!$F$5:$F$200,"Approvato",'3. Registro ferie'!$C$5:$C$200,"&lt;="&amp;('1. Impostazioni'!$C$9+(47-1)*7+6),'3. Registro ferie'!$D$5:$D$200,"&gt;="&amp;('1. Impostazioni'!$C$9+(47-1)*7)))</f>
        <v/>
      </c>
      <c r="AW14" s="106">
        <f>IF($A14="","",COUNTIFS('3. Registro ferie'!$A$5:$A$200,$A14,'3. Registro ferie'!$F$5:$F$200,"Approvato",'3. Registro ferie'!$C$5:$C$200,"&lt;="&amp;('1. Impostazioni'!$C$9+(48-1)*7+6),'3. Registro ferie'!$D$5:$D$200,"&gt;="&amp;('1. Impostazioni'!$C$9+(48-1)*7)))</f>
        <v/>
      </c>
      <c r="AX14" s="106">
        <f>IF($A14="","",COUNTIFS('3. Registro ferie'!$A$5:$A$200,$A14,'3. Registro ferie'!$F$5:$F$200,"Approvato",'3. Registro ferie'!$C$5:$C$200,"&lt;="&amp;('1. Impostazioni'!$C$9+(49-1)*7+6),'3. Registro ferie'!$D$5:$D$200,"&gt;="&amp;('1. Impostazioni'!$C$9+(49-1)*7)))</f>
        <v/>
      </c>
      <c r="AY14" s="106">
        <f>IF($A14="","",COUNTIFS('3. Registro ferie'!$A$5:$A$200,$A14,'3. Registro ferie'!$F$5:$F$200,"Approvato",'3. Registro ferie'!$C$5:$C$200,"&lt;="&amp;('1. Impostazioni'!$C$9+(50-1)*7+6),'3. Registro ferie'!$D$5:$D$200,"&gt;="&amp;('1. Impostazioni'!$C$9+(50-1)*7)))</f>
        <v/>
      </c>
      <c r="AZ14" s="106">
        <f>IF($A14="","",COUNTIFS('3. Registro ferie'!$A$5:$A$200,$A14,'3. Registro ferie'!$F$5:$F$200,"Approvato",'3. Registro ferie'!$C$5:$C$200,"&lt;="&amp;('1. Impostazioni'!$C$9+(51-1)*7+6),'3. Registro ferie'!$D$5:$D$200,"&gt;="&amp;('1. Impostazioni'!$C$9+(51-1)*7)))</f>
        <v/>
      </c>
      <c r="BA14" s="106">
        <f>IF($A14="","",COUNTIFS('3. Registro ferie'!$A$5:$A$200,$A14,'3. Registro ferie'!$F$5:$F$200,"Approvato",'3. Registro ferie'!$C$5:$C$200,"&lt;="&amp;('1. Impostazioni'!$C$9+(52-1)*7+6),'3. Registro ferie'!$D$5:$D$200,"&gt;="&amp;('1. Impostazioni'!$C$9+(52-1)*7)))</f>
        <v/>
      </c>
    </row>
    <row r="15" ht="18" customHeight="1" s="55">
      <c r="A15" s="105">
        <f>IF('2. Dipendenti'!A15="","",'2. Dipendenti'!A15)</f>
        <v/>
      </c>
      <c r="B15" s="106">
        <f>IF($A15="","",COUNTIFS('3. Registro ferie'!$A$5:$A$200,$A15,'3. Registro ferie'!$F$5:$F$200,"Approvato",'3. Registro ferie'!$C$5:$C$200,"&lt;="&amp;('1. Impostazioni'!$C$9+(1-1)*7+6),'3. Registro ferie'!$D$5:$D$200,"&gt;="&amp;('1. Impostazioni'!$C$9+(1-1)*7)))</f>
        <v/>
      </c>
      <c r="C15" s="106">
        <f>IF($A15="","",COUNTIFS('3. Registro ferie'!$A$5:$A$200,$A15,'3. Registro ferie'!$F$5:$F$200,"Approvato",'3. Registro ferie'!$C$5:$C$200,"&lt;="&amp;('1. Impostazioni'!$C$9+(2-1)*7+6),'3. Registro ferie'!$D$5:$D$200,"&gt;="&amp;('1. Impostazioni'!$C$9+(2-1)*7)))</f>
        <v/>
      </c>
      <c r="D15" s="106">
        <f>IF($A15="","",COUNTIFS('3. Registro ferie'!$A$5:$A$200,$A15,'3. Registro ferie'!$F$5:$F$200,"Approvato",'3. Registro ferie'!$C$5:$C$200,"&lt;="&amp;('1. Impostazioni'!$C$9+(3-1)*7+6),'3. Registro ferie'!$D$5:$D$200,"&gt;="&amp;('1. Impostazioni'!$C$9+(3-1)*7)))</f>
        <v/>
      </c>
      <c r="E15" s="106">
        <f>IF($A15="","",COUNTIFS('3. Registro ferie'!$A$5:$A$200,$A15,'3. Registro ferie'!$F$5:$F$200,"Approvato",'3. Registro ferie'!$C$5:$C$200,"&lt;="&amp;('1. Impostazioni'!$C$9+(4-1)*7+6),'3. Registro ferie'!$D$5:$D$200,"&gt;="&amp;('1. Impostazioni'!$C$9+(4-1)*7)))</f>
        <v/>
      </c>
      <c r="F15" s="106">
        <f>IF($A15="","",COUNTIFS('3. Registro ferie'!$A$5:$A$200,$A15,'3. Registro ferie'!$F$5:$F$200,"Approvato",'3. Registro ferie'!$C$5:$C$200,"&lt;="&amp;('1. Impostazioni'!$C$9+(5-1)*7+6),'3. Registro ferie'!$D$5:$D$200,"&gt;="&amp;('1. Impostazioni'!$C$9+(5-1)*7)))</f>
        <v/>
      </c>
      <c r="G15" s="106">
        <f>IF($A15="","",COUNTIFS('3. Registro ferie'!$A$5:$A$200,$A15,'3. Registro ferie'!$F$5:$F$200,"Approvato",'3. Registro ferie'!$C$5:$C$200,"&lt;="&amp;('1. Impostazioni'!$C$9+(6-1)*7+6),'3. Registro ferie'!$D$5:$D$200,"&gt;="&amp;('1. Impostazioni'!$C$9+(6-1)*7)))</f>
        <v/>
      </c>
      <c r="H15" s="106">
        <f>IF($A15="","",COUNTIFS('3. Registro ferie'!$A$5:$A$200,$A15,'3. Registro ferie'!$F$5:$F$200,"Approvato",'3. Registro ferie'!$C$5:$C$200,"&lt;="&amp;('1. Impostazioni'!$C$9+(7-1)*7+6),'3. Registro ferie'!$D$5:$D$200,"&gt;="&amp;('1. Impostazioni'!$C$9+(7-1)*7)))</f>
        <v/>
      </c>
      <c r="I15" s="106">
        <f>IF($A15="","",COUNTIFS('3. Registro ferie'!$A$5:$A$200,$A15,'3. Registro ferie'!$F$5:$F$200,"Approvato",'3. Registro ferie'!$C$5:$C$200,"&lt;="&amp;('1. Impostazioni'!$C$9+(8-1)*7+6),'3. Registro ferie'!$D$5:$D$200,"&gt;="&amp;('1. Impostazioni'!$C$9+(8-1)*7)))</f>
        <v/>
      </c>
      <c r="J15" s="106">
        <f>IF($A15="","",COUNTIFS('3. Registro ferie'!$A$5:$A$200,$A15,'3. Registro ferie'!$F$5:$F$200,"Approvato",'3. Registro ferie'!$C$5:$C$200,"&lt;="&amp;('1. Impostazioni'!$C$9+(9-1)*7+6),'3. Registro ferie'!$D$5:$D$200,"&gt;="&amp;('1. Impostazioni'!$C$9+(9-1)*7)))</f>
        <v/>
      </c>
      <c r="K15" s="106">
        <f>IF($A15="","",COUNTIFS('3. Registro ferie'!$A$5:$A$200,$A15,'3. Registro ferie'!$F$5:$F$200,"Approvato",'3. Registro ferie'!$C$5:$C$200,"&lt;="&amp;('1. Impostazioni'!$C$9+(10-1)*7+6),'3. Registro ferie'!$D$5:$D$200,"&gt;="&amp;('1. Impostazioni'!$C$9+(10-1)*7)))</f>
        <v/>
      </c>
      <c r="L15" s="106">
        <f>IF($A15="","",COUNTIFS('3. Registro ferie'!$A$5:$A$200,$A15,'3. Registro ferie'!$F$5:$F$200,"Approvato",'3. Registro ferie'!$C$5:$C$200,"&lt;="&amp;('1. Impostazioni'!$C$9+(11-1)*7+6),'3. Registro ferie'!$D$5:$D$200,"&gt;="&amp;('1. Impostazioni'!$C$9+(11-1)*7)))</f>
        <v/>
      </c>
      <c r="M15" s="106">
        <f>IF($A15="","",COUNTIFS('3. Registro ferie'!$A$5:$A$200,$A15,'3. Registro ferie'!$F$5:$F$200,"Approvato",'3. Registro ferie'!$C$5:$C$200,"&lt;="&amp;('1. Impostazioni'!$C$9+(12-1)*7+6),'3. Registro ferie'!$D$5:$D$200,"&gt;="&amp;('1. Impostazioni'!$C$9+(12-1)*7)))</f>
        <v/>
      </c>
      <c r="N15" s="106">
        <f>IF($A15="","",COUNTIFS('3. Registro ferie'!$A$5:$A$200,$A15,'3. Registro ferie'!$F$5:$F$200,"Approvato",'3. Registro ferie'!$C$5:$C$200,"&lt;="&amp;('1. Impostazioni'!$C$9+(13-1)*7+6),'3. Registro ferie'!$D$5:$D$200,"&gt;="&amp;('1. Impostazioni'!$C$9+(13-1)*7)))</f>
        <v/>
      </c>
      <c r="O15" s="106">
        <f>IF($A15="","",COUNTIFS('3. Registro ferie'!$A$5:$A$200,$A15,'3. Registro ferie'!$F$5:$F$200,"Approvato",'3. Registro ferie'!$C$5:$C$200,"&lt;="&amp;('1. Impostazioni'!$C$9+(14-1)*7+6),'3. Registro ferie'!$D$5:$D$200,"&gt;="&amp;('1. Impostazioni'!$C$9+(14-1)*7)))</f>
        <v/>
      </c>
      <c r="P15" s="106">
        <f>IF($A15="","",COUNTIFS('3. Registro ferie'!$A$5:$A$200,$A15,'3. Registro ferie'!$F$5:$F$200,"Approvato",'3. Registro ferie'!$C$5:$C$200,"&lt;="&amp;('1. Impostazioni'!$C$9+(15-1)*7+6),'3. Registro ferie'!$D$5:$D$200,"&gt;="&amp;('1. Impostazioni'!$C$9+(15-1)*7)))</f>
        <v/>
      </c>
      <c r="Q15" s="106">
        <f>IF($A15="","",COUNTIFS('3. Registro ferie'!$A$5:$A$200,$A15,'3. Registro ferie'!$F$5:$F$200,"Approvato",'3. Registro ferie'!$C$5:$C$200,"&lt;="&amp;('1. Impostazioni'!$C$9+(16-1)*7+6),'3. Registro ferie'!$D$5:$D$200,"&gt;="&amp;('1. Impostazioni'!$C$9+(16-1)*7)))</f>
        <v/>
      </c>
      <c r="R15" s="106">
        <f>IF($A15="","",COUNTIFS('3. Registro ferie'!$A$5:$A$200,$A15,'3. Registro ferie'!$F$5:$F$200,"Approvato",'3. Registro ferie'!$C$5:$C$200,"&lt;="&amp;('1. Impostazioni'!$C$9+(17-1)*7+6),'3. Registro ferie'!$D$5:$D$200,"&gt;="&amp;('1. Impostazioni'!$C$9+(17-1)*7)))</f>
        <v/>
      </c>
      <c r="S15" s="106">
        <f>IF($A15="","",COUNTIFS('3. Registro ferie'!$A$5:$A$200,$A15,'3. Registro ferie'!$F$5:$F$200,"Approvato",'3. Registro ferie'!$C$5:$C$200,"&lt;="&amp;('1. Impostazioni'!$C$9+(18-1)*7+6),'3. Registro ferie'!$D$5:$D$200,"&gt;="&amp;('1. Impostazioni'!$C$9+(18-1)*7)))</f>
        <v/>
      </c>
      <c r="T15" s="106">
        <f>IF($A15="","",COUNTIFS('3. Registro ferie'!$A$5:$A$200,$A15,'3. Registro ferie'!$F$5:$F$200,"Approvato",'3. Registro ferie'!$C$5:$C$200,"&lt;="&amp;('1. Impostazioni'!$C$9+(19-1)*7+6),'3. Registro ferie'!$D$5:$D$200,"&gt;="&amp;('1. Impostazioni'!$C$9+(19-1)*7)))</f>
        <v/>
      </c>
      <c r="U15" s="106">
        <f>IF($A15="","",COUNTIFS('3. Registro ferie'!$A$5:$A$200,$A15,'3. Registro ferie'!$F$5:$F$200,"Approvato",'3. Registro ferie'!$C$5:$C$200,"&lt;="&amp;('1. Impostazioni'!$C$9+(20-1)*7+6),'3. Registro ferie'!$D$5:$D$200,"&gt;="&amp;('1. Impostazioni'!$C$9+(20-1)*7)))</f>
        <v/>
      </c>
      <c r="V15" s="106">
        <f>IF($A15="","",COUNTIFS('3. Registro ferie'!$A$5:$A$200,$A15,'3. Registro ferie'!$F$5:$F$200,"Approvato",'3. Registro ferie'!$C$5:$C$200,"&lt;="&amp;('1. Impostazioni'!$C$9+(21-1)*7+6),'3. Registro ferie'!$D$5:$D$200,"&gt;="&amp;('1. Impostazioni'!$C$9+(21-1)*7)))</f>
        <v/>
      </c>
      <c r="W15" s="106">
        <f>IF($A15="","",COUNTIFS('3. Registro ferie'!$A$5:$A$200,$A15,'3. Registro ferie'!$F$5:$F$200,"Approvato",'3. Registro ferie'!$C$5:$C$200,"&lt;="&amp;('1. Impostazioni'!$C$9+(22-1)*7+6),'3. Registro ferie'!$D$5:$D$200,"&gt;="&amp;('1. Impostazioni'!$C$9+(22-1)*7)))</f>
        <v/>
      </c>
      <c r="X15" s="106">
        <f>IF($A15="","",COUNTIFS('3. Registro ferie'!$A$5:$A$200,$A15,'3. Registro ferie'!$F$5:$F$200,"Approvato",'3. Registro ferie'!$C$5:$C$200,"&lt;="&amp;('1. Impostazioni'!$C$9+(23-1)*7+6),'3. Registro ferie'!$D$5:$D$200,"&gt;="&amp;('1. Impostazioni'!$C$9+(23-1)*7)))</f>
        <v/>
      </c>
      <c r="Y15" s="106">
        <f>IF($A15="","",COUNTIFS('3. Registro ferie'!$A$5:$A$200,$A15,'3. Registro ferie'!$F$5:$F$200,"Approvato",'3. Registro ferie'!$C$5:$C$200,"&lt;="&amp;('1. Impostazioni'!$C$9+(24-1)*7+6),'3. Registro ferie'!$D$5:$D$200,"&gt;="&amp;('1. Impostazioni'!$C$9+(24-1)*7)))</f>
        <v/>
      </c>
      <c r="Z15" s="106">
        <f>IF($A15="","",COUNTIFS('3. Registro ferie'!$A$5:$A$200,$A15,'3. Registro ferie'!$F$5:$F$200,"Approvato",'3. Registro ferie'!$C$5:$C$200,"&lt;="&amp;('1. Impostazioni'!$C$9+(25-1)*7+6),'3. Registro ferie'!$D$5:$D$200,"&gt;="&amp;('1. Impostazioni'!$C$9+(25-1)*7)))</f>
        <v/>
      </c>
      <c r="AA15" s="106">
        <f>IF($A15="","",COUNTIFS('3. Registro ferie'!$A$5:$A$200,$A15,'3. Registro ferie'!$F$5:$F$200,"Approvato",'3. Registro ferie'!$C$5:$C$200,"&lt;="&amp;('1. Impostazioni'!$C$9+(26-1)*7+6),'3. Registro ferie'!$D$5:$D$200,"&gt;="&amp;('1. Impostazioni'!$C$9+(26-1)*7)))</f>
        <v/>
      </c>
      <c r="AB15" s="106">
        <f>IF($A15="","",COUNTIFS('3. Registro ferie'!$A$5:$A$200,$A15,'3. Registro ferie'!$F$5:$F$200,"Approvato",'3. Registro ferie'!$C$5:$C$200,"&lt;="&amp;('1. Impostazioni'!$C$9+(27-1)*7+6),'3. Registro ferie'!$D$5:$D$200,"&gt;="&amp;('1. Impostazioni'!$C$9+(27-1)*7)))</f>
        <v/>
      </c>
      <c r="AC15" s="106">
        <f>IF($A15="","",COUNTIFS('3. Registro ferie'!$A$5:$A$200,$A15,'3. Registro ferie'!$F$5:$F$200,"Approvato",'3. Registro ferie'!$C$5:$C$200,"&lt;="&amp;('1. Impostazioni'!$C$9+(28-1)*7+6),'3. Registro ferie'!$D$5:$D$200,"&gt;="&amp;('1. Impostazioni'!$C$9+(28-1)*7)))</f>
        <v/>
      </c>
      <c r="AD15" s="106">
        <f>IF($A15="","",COUNTIFS('3. Registro ferie'!$A$5:$A$200,$A15,'3. Registro ferie'!$F$5:$F$200,"Approvato",'3. Registro ferie'!$C$5:$C$200,"&lt;="&amp;('1. Impostazioni'!$C$9+(29-1)*7+6),'3. Registro ferie'!$D$5:$D$200,"&gt;="&amp;('1. Impostazioni'!$C$9+(29-1)*7)))</f>
        <v/>
      </c>
      <c r="AE15" s="106">
        <f>IF($A15="","",COUNTIFS('3. Registro ferie'!$A$5:$A$200,$A15,'3. Registro ferie'!$F$5:$F$200,"Approvato",'3. Registro ferie'!$C$5:$C$200,"&lt;="&amp;('1. Impostazioni'!$C$9+(30-1)*7+6),'3. Registro ferie'!$D$5:$D$200,"&gt;="&amp;('1. Impostazioni'!$C$9+(30-1)*7)))</f>
        <v/>
      </c>
      <c r="AF15" s="106">
        <f>IF($A15="","",COUNTIFS('3. Registro ferie'!$A$5:$A$200,$A15,'3. Registro ferie'!$F$5:$F$200,"Approvato",'3. Registro ferie'!$C$5:$C$200,"&lt;="&amp;('1. Impostazioni'!$C$9+(31-1)*7+6),'3. Registro ferie'!$D$5:$D$200,"&gt;="&amp;('1. Impostazioni'!$C$9+(31-1)*7)))</f>
        <v/>
      </c>
      <c r="AG15" s="106">
        <f>IF($A15="","",COUNTIFS('3. Registro ferie'!$A$5:$A$200,$A15,'3. Registro ferie'!$F$5:$F$200,"Approvato",'3. Registro ferie'!$C$5:$C$200,"&lt;="&amp;('1. Impostazioni'!$C$9+(32-1)*7+6),'3. Registro ferie'!$D$5:$D$200,"&gt;="&amp;('1. Impostazioni'!$C$9+(32-1)*7)))</f>
        <v/>
      </c>
      <c r="AH15" s="106">
        <f>IF($A15="","",COUNTIFS('3. Registro ferie'!$A$5:$A$200,$A15,'3. Registro ferie'!$F$5:$F$200,"Approvato",'3. Registro ferie'!$C$5:$C$200,"&lt;="&amp;('1. Impostazioni'!$C$9+(33-1)*7+6),'3. Registro ferie'!$D$5:$D$200,"&gt;="&amp;('1. Impostazioni'!$C$9+(33-1)*7)))</f>
        <v/>
      </c>
      <c r="AI15" s="106">
        <f>IF($A15="","",COUNTIFS('3. Registro ferie'!$A$5:$A$200,$A15,'3. Registro ferie'!$F$5:$F$200,"Approvato",'3. Registro ferie'!$C$5:$C$200,"&lt;="&amp;('1. Impostazioni'!$C$9+(34-1)*7+6),'3. Registro ferie'!$D$5:$D$200,"&gt;="&amp;('1. Impostazioni'!$C$9+(34-1)*7)))</f>
        <v/>
      </c>
      <c r="AJ15" s="106">
        <f>IF($A15="","",COUNTIFS('3. Registro ferie'!$A$5:$A$200,$A15,'3. Registro ferie'!$F$5:$F$200,"Approvato",'3. Registro ferie'!$C$5:$C$200,"&lt;="&amp;('1. Impostazioni'!$C$9+(35-1)*7+6),'3. Registro ferie'!$D$5:$D$200,"&gt;="&amp;('1. Impostazioni'!$C$9+(35-1)*7)))</f>
        <v/>
      </c>
      <c r="AK15" s="106">
        <f>IF($A15="","",COUNTIFS('3. Registro ferie'!$A$5:$A$200,$A15,'3. Registro ferie'!$F$5:$F$200,"Approvato",'3. Registro ferie'!$C$5:$C$200,"&lt;="&amp;('1. Impostazioni'!$C$9+(36-1)*7+6),'3. Registro ferie'!$D$5:$D$200,"&gt;="&amp;('1. Impostazioni'!$C$9+(36-1)*7)))</f>
        <v/>
      </c>
      <c r="AL15" s="106">
        <f>IF($A15="","",COUNTIFS('3. Registro ferie'!$A$5:$A$200,$A15,'3. Registro ferie'!$F$5:$F$200,"Approvato",'3. Registro ferie'!$C$5:$C$200,"&lt;="&amp;('1. Impostazioni'!$C$9+(37-1)*7+6),'3. Registro ferie'!$D$5:$D$200,"&gt;="&amp;('1. Impostazioni'!$C$9+(37-1)*7)))</f>
        <v/>
      </c>
      <c r="AM15" s="106">
        <f>IF($A15="","",COUNTIFS('3. Registro ferie'!$A$5:$A$200,$A15,'3. Registro ferie'!$F$5:$F$200,"Approvato",'3. Registro ferie'!$C$5:$C$200,"&lt;="&amp;('1. Impostazioni'!$C$9+(38-1)*7+6),'3. Registro ferie'!$D$5:$D$200,"&gt;="&amp;('1. Impostazioni'!$C$9+(38-1)*7)))</f>
        <v/>
      </c>
      <c r="AN15" s="106">
        <f>IF($A15="","",COUNTIFS('3. Registro ferie'!$A$5:$A$200,$A15,'3. Registro ferie'!$F$5:$F$200,"Approvato",'3. Registro ferie'!$C$5:$C$200,"&lt;="&amp;('1. Impostazioni'!$C$9+(39-1)*7+6),'3. Registro ferie'!$D$5:$D$200,"&gt;="&amp;('1. Impostazioni'!$C$9+(39-1)*7)))</f>
        <v/>
      </c>
      <c r="AO15" s="106">
        <f>IF($A15="","",COUNTIFS('3. Registro ferie'!$A$5:$A$200,$A15,'3. Registro ferie'!$F$5:$F$200,"Approvato",'3. Registro ferie'!$C$5:$C$200,"&lt;="&amp;('1. Impostazioni'!$C$9+(40-1)*7+6),'3. Registro ferie'!$D$5:$D$200,"&gt;="&amp;('1. Impostazioni'!$C$9+(40-1)*7)))</f>
        <v/>
      </c>
      <c r="AP15" s="106">
        <f>IF($A15="","",COUNTIFS('3. Registro ferie'!$A$5:$A$200,$A15,'3. Registro ferie'!$F$5:$F$200,"Approvato",'3. Registro ferie'!$C$5:$C$200,"&lt;="&amp;('1. Impostazioni'!$C$9+(41-1)*7+6),'3. Registro ferie'!$D$5:$D$200,"&gt;="&amp;('1. Impostazioni'!$C$9+(41-1)*7)))</f>
        <v/>
      </c>
      <c r="AQ15" s="106">
        <f>IF($A15="","",COUNTIFS('3. Registro ferie'!$A$5:$A$200,$A15,'3. Registro ferie'!$F$5:$F$200,"Approvato",'3. Registro ferie'!$C$5:$C$200,"&lt;="&amp;('1. Impostazioni'!$C$9+(42-1)*7+6),'3. Registro ferie'!$D$5:$D$200,"&gt;="&amp;('1. Impostazioni'!$C$9+(42-1)*7)))</f>
        <v/>
      </c>
      <c r="AR15" s="106">
        <f>IF($A15="","",COUNTIFS('3. Registro ferie'!$A$5:$A$200,$A15,'3. Registro ferie'!$F$5:$F$200,"Approvato",'3. Registro ferie'!$C$5:$C$200,"&lt;="&amp;('1. Impostazioni'!$C$9+(43-1)*7+6),'3. Registro ferie'!$D$5:$D$200,"&gt;="&amp;('1. Impostazioni'!$C$9+(43-1)*7)))</f>
        <v/>
      </c>
      <c r="AS15" s="106">
        <f>IF($A15="","",COUNTIFS('3. Registro ferie'!$A$5:$A$200,$A15,'3. Registro ferie'!$F$5:$F$200,"Approvato",'3. Registro ferie'!$C$5:$C$200,"&lt;="&amp;('1. Impostazioni'!$C$9+(44-1)*7+6),'3. Registro ferie'!$D$5:$D$200,"&gt;="&amp;('1. Impostazioni'!$C$9+(44-1)*7)))</f>
        <v/>
      </c>
      <c r="AT15" s="106">
        <f>IF($A15="","",COUNTIFS('3. Registro ferie'!$A$5:$A$200,$A15,'3. Registro ferie'!$F$5:$F$200,"Approvato",'3. Registro ferie'!$C$5:$C$200,"&lt;="&amp;('1. Impostazioni'!$C$9+(45-1)*7+6),'3. Registro ferie'!$D$5:$D$200,"&gt;="&amp;('1. Impostazioni'!$C$9+(45-1)*7)))</f>
        <v/>
      </c>
      <c r="AU15" s="106">
        <f>IF($A15="","",COUNTIFS('3. Registro ferie'!$A$5:$A$200,$A15,'3. Registro ferie'!$F$5:$F$200,"Approvato",'3. Registro ferie'!$C$5:$C$200,"&lt;="&amp;('1. Impostazioni'!$C$9+(46-1)*7+6),'3. Registro ferie'!$D$5:$D$200,"&gt;="&amp;('1. Impostazioni'!$C$9+(46-1)*7)))</f>
        <v/>
      </c>
      <c r="AV15" s="106">
        <f>IF($A15="","",COUNTIFS('3. Registro ferie'!$A$5:$A$200,$A15,'3. Registro ferie'!$F$5:$F$200,"Approvato",'3. Registro ferie'!$C$5:$C$200,"&lt;="&amp;('1. Impostazioni'!$C$9+(47-1)*7+6),'3. Registro ferie'!$D$5:$D$200,"&gt;="&amp;('1. Impostazioni'!$C$9+(47-1)*7)))</f>
        <v/>
      </c>
      <c r="AW15" s="106">
        <f>IF($A15="","",COUNTIFS('3. Registro ferie'!$A$5:$A$200,$A15,'3. Registro ferie'!$F$5:$F$200,"Approvato",'3. Registro ferie'!$C$5:$C$200,"&lt;="&amp;('1. Impostazioni'!$C$9+(48-1)*7+6),'3. Registro ferie'!$D$5:$D$200,"&gt;="&amp;('1. Impostazioni'!$C$9+(48-1)*7)))</f>
        <v/>
      </c>
      <c r="AX15" s="106">
        <f>IF($A15="","",COUNTIFS('3. Registro ferie'!$A$5:$A$200,$A15,'3. Registro ferie'!$F$5:$F$200,"Approvato",'3. Registro ferie'!$C$5:$C$200,"&lt;="&amp;('1. Impostazioni'!$C$9+(49-1)*7+6),'3. Registro ferie'!$D$5:$D$200,"&gt;="&amp;('1. Impostazioni'!$C$9+(49-1)*7)))</f>
        <v/>
      </c>
      <c r="AY15" s="106">
        <f>IF($A15="","",COUNTIFS('3. Registro ferie'!$A$5:$A$200,$A15,'3. Registro ferie'!$F$5:$F$200,"Approvato",'3. Registro ferie'!$C$5:$C$200,"&lt;="&amp;('1. Impostazioni'!$C$9+(50-1)*7+6),'3. Registro ferie'!$D$5:$D$200,"&gt;="&amp;('1. Impostazioni'!$C$9+(50-1)*7)))</f>
        <v/>
      </c>
      <c r="AZ15" s="106">
        <f>IF($A15="","",COUNTIFS('3. Registro ferie'!$A$5:$A$200,$A15,'3. Registro ferie'!$F$5:$F$200,"Approvato",'3. Registro ferie'!$C$5:$C$200,"&lt;="&amp;('1. Impostazioni'!$C$9+(51-1)*7+6),'3. Registro ferie'!$D$5:$D$200,"&gt;="&amp;('1. Impostazioni'!$C$9+(51-1)*7)))</f>
        <v/>
      </c>
      <c r="BA15" s="106">
        <f>IF($A15="","",COUNTIFS('3. Registro ferie'!$A$5:$A$200,$A15,'3. Registro ferie'!$F$5:$F$200,"Approvato",'3. Registro ferie'!$C$5:$C$200,"&lt;="&amp;('1. Impostazioni'!$C$9+(52-1)*7+6),'3. Registro ferie'!$D$5:$D$200,"&gt;="&amp;('1. Impostazioni'!$C$9+(52-1)*7)))</f>
        <v/>
      </c>
    </row>
    <row r="16" ht="18" customHeight="1" s="55">
      <c r="A16" s="105">
        <f>IF('2. Dipendenti'!A16="","",'2. Dipendenti'!A16)</f>
        <v/>
      </c>
      <c r="B16" s="106">
        <f>IF($A16="","",COUNTIFS('3. Registro ferie'!$A$5:$A$200,$A16,'3. Registro ferie'!$F$5:$F$200,"Approvato",'3. Registro ferie'!$C$5:$C$200,"&lt;="&amp;('1. Impostazioni'!$C$9+(1-1)*7+6),'3. Registro ferie'!$D$5:$D$200,"&gt;="&amp;('1. Impostazioni'!$C$9+(1-1)*7)))</f>
        <v/>
      </c>
      <c r="C16" s="106">
        <f>IF($A16="","",COUNTIFS('3. Registro ferie'!$A$5:$A$200,$A16,'3. Registro ferie'!$F$5:$F$200,"Approvato",'3. Registro ferie'!$C$5:$C$200,"&lt;="&amp;('1. Impostazioni'!$C$9+(2-1)*7+6),'3. Registro ferie'!$D$5:$D$200,"&gt;="&amp;('1. Impostazioni'!$C$9+(2-1)*7)))</f>
        <v/>
      </c>
      <c r="D16" s="106">
        <f>IF($A16="","",COUNTIFS('3. Registro ferie'!$A$5:$A$200,$A16,'3. Registro ferie'!$F$5:$F$200,"Approvato",'3. Registro ferie'!$C$5:$C$200,"&lt;="&amp;('1. Impostazioni'!$C$9+(3-1)*7+6),'3. Registro ferie'!$D$5:$D$200,"&gt;="&amp;('1. Impostazioni'!$C$9+(3-1)*7)))</f>
        <v/>
      </c>
      <c r="E16" s="106">
        <f>IF($A16="","",COUNTIFS('3. Registro ferie'!$A$5:$A$200,$A16,'3. Registro ferie'!$F$5:$F$200,"Approvato",'3. Registro ferie'!$C$5:$C$200,"&lt;="&amp;('1. Impostazioni'!$C$9+(4-1)*7+6),'3. Registro ferie'!$D$5:$D$200,"&gt;="&amp;('1. Impostazioni'!$C$9+(4-1)*7)))</f>
        <v/>
      </c>
      <c r="F16" s="106">
        <f>IF($A16="","",COUNTIFS('3. Registro ferie'!$A$5:$A$200,$A16,'3. Registro ferie'!$F$5:$F$200,"Approvato",'3. Registro ferie'!$C$5:$C$200,"&lt;="&amp;('1. Impostazioni'!$C$9+(5-1)*7+6),'3. Registro ferie'!$D$5:$D$200,"&gt;="&amp;('1. Impostazioni'!$C$9+(5-1)*7)))</f>
        <v/>
      </c>
      <c r="G16" s="106">
        <f>IF($A16="","",COUNTIFS('3. Registro ferie'!$A$5:$A$200,$A16,'3. Registro ferie'!$F$5:$F$200,"Approvato",'3. Registro ferie'!$C$5:$C$200,"&lt;="&amp;('1. Impostazioni'!$C$9+(6-1)*7+6),'3. Registro ferie'!$D$5:$D$200,"&gt;="&amp;('1. Impostazioni'!$C$9+(6-1)*7)))</f>
        <v/>
      </c>
      <c r="H16" s="106">
        <f>IF($A16="","",COUNTIFS('3. Registro ferie'!$A$5:$A$200,$A16,'3. Registro ferie'!$F$5:$F$200,"Approvato",'3. Registro ferie'!$C$5:$C$200,"&lt;="&amp;('1. Impostazioni'!$C$9+(7-1)*7+6),'3. Registro ferie'!$D$5:$D$200,"&gt;="&amp;('1. Impostazioni'!$C$9+(7-1)*7)))</f>
        <v/>
      </c>
      <c r="I16" s="106">
        <f>IF($A16="","",COUNTIFS('3. Registro ferie'!$A$5:$A$200,$A16,'3. Registro ferie'!$F$5:$F$200,"Approvato",'3. Registro ferie'!$C$5:$C$200,"&lt;="&amp;('1. Impostazioni'!$C$9+(8-1)*7+6),'3. Registro ferie'!$D$5:$D$200,"&gt;="&amp;('1. Impostazioni'!$C$9+(8-1)*7)))</f>
        <v/>
      </c>
      <c r="J16" s="106">
        <f>IF($A16="","",COUNTIFS('3. Registro ferie'!$A$5:$A$200,$A16,'3. Registro ferie'!$F$5:$F$200,"Approvato",'3. Registro ferie'!$C$5:$C$200,"&lt;="&amp;('1. Impostazioni'!$C$9+(9-1)*7+6),'3. Registro ferie'!$D$5:$D$200,"&gt;="&amp;('1. Impostazioni'!$C$9+(9-1)*7)))</f>
        <v/>
      </c>
      <c r="K16" s="106">
        <f>IF($A16="","",COUNTIFS('3. Registro ferie'!$A$5:$A$200,$A16,'3. Registro ferie'!$F$5:$F$200,"Approvato",'3. Registro ferie'!$C$5:$C$200,"&lt;="&amp;('1. Impostazioni'!$C$9+(10-1)*7+6),'3. Registro ferie'!$D$5:$D$200,"&gt;="&amp;('1. Impostazioni'!$C$9+(10-1)*7)))</f>
        <v/>
      </c>
      <c r="L16" s="106">
        <f>IF($A16="","",COUNTIFS('3. Registro ferie'!$A$5:$A$200,$A16,'3. Registro ferie'!$F$5:$F$200,"Approvato",'3. Registro ferie'!$C$5:$C$200,"&lt;="&amp;('1. Impostazioni'!$C$9+(11-1)*7+6),'3. Registro ferie'!$D$5:$D$200,"&gt;="&amp;('1. Impostazioni'!$C$9+(11-1)*7)))</f>
        <v/>
      </c>
      <c r="M16" s="106">
        <f>IF($A16="","",COUNTIFS('3. Registro ferie'!$A$5:$A$200,$A16,'3. Registro ferie'!$F$5:$F$200,"Approvato",'3. Registro ferie'!$C$5:$C$200,"&lt;="&amp;('1. Impostazioni'!$C$9+(12-1)*7+6),'3. Registro ferie'!$D$5:$D$200,"&gt;="&amp;('1. Impostazioni'!$C$9+(12-1)*7)))</f>
        <v/>
      </c>
      <c r="N16" s="106">
        <f>IF($A16="","",COUNTIFS('3. Registro ferie'!$A$5:$A$200,$A16,'3. Registro ferie'!$F$5:$F$200,"Approvato",'3. Registro ferie'!$C$5:$C$200,"&lt;="&amp;('1. Impostazioni'!$C$9+(13-1)*7+6),'3. Registro ferie'!$D$5:$D$200,"&gt;="&amp;('1. Impostazioni'!$C$9+(13-1)*7)))</f>
        <v/>
      </c>
      <c r="O16" s="106">
        <f>IF($A16="","",COUNTIFS('3. Registro ferie'!$A$5:$A$200,$A16,'3. Registro ferie'!$F$5:$F$200,"Approvato",'3. Registro ferie'!$C$5:$C$200,"&lt;="&amp;('1. Impostazioni'!$C$9+(14-1)*7+6),'3. Registro ferie'!$D$5:$D$200,"&gt;="&amp;('1. Impostazioni'!$C$9+(14-1)*7)))</f>
        <v/>
      </c>
      <c r="P16" s="106">
        <f>IF($A16="","",COUNTIFS('3. Registro ferie'!$A$5:$A$200,$A16,'3. Registro ferie'!$F$5:$F$200,"Approvato",'3. Registro ferie'!$C$5:$C$200,"&lt;="&amp;('1. Impostazioni'!$C$9+(15-1)*7+6),'3. Registro ferie'!$D$5:$D$200,"&gt;="&amp;('1. Impostazioni'!$C$9+(15-1)*7)))</f>
        <v/>
      </c>
      <c r="Q16" s="106">
        <f>IF($A16="","",COUNTIFS('3. Registro ferie'!$A$5:$A$200,$A16,'3. Registro ferie'!$F$5:$F$200,"Approvato",'3. Registro ferie'!$C$5:$C$200,"&lt;="&amp;('1. Impostazioni'!$C$9+(16-1)*7+6),'3. Registro ferie'!$D$5:$D$200,"&gt;="&amp;('1. Impostazioni'!$C$9+(16-1)*7)))</f>
        <v/>
      </c>
      <c r="R16" s="106">
        <f>IF($A16="","",COUNTIFS('3. Registro ferie'!$A$5:$A$200,$A16,'3. Registro ferie'!$F$5:$F$200,"Approvato",'3. Registro ferie'!$C$5:$C$200,"&lt;="&amp;('1. Impostazioni'!$C$9+(17-1)*7+6),'3. Registro ferie'!$D$5:$D$200,"&gt;="&amp;('1. Impostazioni'!$C$9+(17-1)*7)))</f>
        <v/>
      </c>
      <c r="S16" s="106">
        <f>IF($A16="","",COUNTIFS('3. Registro ferie'!$A$5:$A$200,$A16,'3. Registro ferie'!$F$5:$F$200,"Approvato",'3. Registro ferie'!$C$5:$C$200,"&lt;="&amp;('1. Impostazioni'!$C$9+(18-1)*7+6),'3. Registro ferie'!$D$5:$D$200,"&gt;="&amp;('1. Impostazioni'!$C$9+(18-1)*7)))</f>
        <v/>
      </c>
      <c r="T16" s="106">
        <f>IF($A16="","",COUNTIFS('3. Registro ferie'!$A$5:$A$200,$A16,'3. Registro ferie'!$F$5:$F$200,"Approvato",'3. Registro ferie'!$C$5:$C$200,"&lt;="&amp;('1. Impostazioni'!$C$9+(19-1)*7+6),'3. Registro ferie'!$D$5:$D$200,"&gt;="&amp;('1. Impostazioni'!$C$9+(19-1)*7)))</f>
        <v/>
      </c>
      <c r="U16" s="106">
        <f>IF($A16="","",COUNTIFS('3. Registro ferie'!$A$5:$A$200,$A16,'3. Registro ferie'!$F$5:$F$200,"Approvato",'3. Registro ferie'!$C$5:$C$200,"&lt;="&amp;('1. Impostazioni'!$C$9+(20-1)*7+6),'3. Registro ferie'!$D$5:$D$200,"&gt;="&amp;('1. Impostazioni'!$C$9+(20-1)*7)))</f>
        <v/>
      </c>
      <c r="V16" s="106">
        <f>IF($A16="","",COUNTIFS('3. Registro ferie'!$A$5:$A$200,$A16,'3. Registro ferie'!$F$5:$F$200,"Approvato",'3. Registro ferie'!$C$5:$C$200,"&lt;="&amp;('1. Impostazioni'!$C$9+(21-1)*7+6),'3. Registro ferie'!$D$5:$D$200,"&gt;="&amp;('1. Impostazioni'!$C$9+(21-1)*7)))</f>
        <v/>
      </c>
      <c r="W16" s="106">
        <f>IF($A16="","",COUNTIFS('3. Registro ferie'!$A$5:$A$200,$A16,'3. Registro ferie'!$F$5:$F$200,"Approvato",'3. Registro ferie'!$C$5:$C$200,"&lt;="&amp;('1. Impostazioni'!$C$9+(22-1)*7+6),'3. Registro ferie'!$D$5:$D$200,"&gt;="&amp;('1. Impostazioni'!$C$9+(22-1)*7)))</f>
        <v/>
      </c>
      <c r="X16" s="106">
        <f>IF($A16="","",COUNTIFS('3. Registro ferie'!$A$5:$A$200,$A16,'3. Registro ferie'!$F$5:$F$200,"Approvato",'3. Registro ferie'!$C$5:$C$200,"&lt;="&amp;('1. Impostazioni'!$C$9+(23-1)*7+6),'3. Registro ferie'!$D$5:$D$200,"&gt;="&amp;('1. Impostazioni'!$C$9+(23-1)*7)))</f>
        <v/>
      </c>
      <c r="Y16" s="106">
        <f>IF($A16="","",COUNTIFS('3. Registro ferie'!$A$5:$A$200,$A16,'3. Registro ferie'!$F$5:$F$200,"Approvato",'3. Registro ferie'!$C$5:$C$200,"&lt;="&amp;('1. Impostazioni'!$C$9+(24-1)*7+6),'3. Registro ferie'!$D$5:$D$200,"&gt;="&amp;('1. Impostazioni'!$C$9+(24-1)*7)))</f>
        <v/>
      </c>
      <c r="Z16" s="106">
        <f>IF($A16="","",COUNTIFS('3. Registro ferie'!$A$5:$A$200,$A16,'3. Registro ferie'!$F$5:$F$200,"Approvato",'3. Registro ferie'!$C$5:$C$200,"&lt;="&amp;('1. Impostazioni'!$C$9+(25-1)*7+6),'3. Registro ferie'!$D$5:$D$200,"&gt;="&amp;('1. Impostazioni'!$C$9+(25-1)*7)))</f>
        <v/>
      </c>
      <c r="AA16" s="106">
        <f>IF($A16="","",COUNTIFS('3. Registro ferie'!$A$5:$A$200,$A16,'3. Registro ferie'!$F$5:$F$200,"Approvato",'3. Registro ferie'!$C$5:$C$200,"&lt;="&amp;('1. Impostazioni'!$C$9+(26-1)*7+6),'3. Registro ferie'!$D$5:$D$200,"&gt;="&amp;('1. Impostazioni'!$C$9+(26-1)*7)))</f>
        <v/>
      </c>
      <c r="AB16" s="106">
        <f>IF($A16="","",COUNTIFS('3. Registro ferie'!$A$5:$A$200,$A16,'3. Registro ferie'!$F$5:$F$200,"Approvato",'3. Registro ferie'!$C$5:$C$200,"&lt;="&amp;('1. Impostazioni'!$C$9+(27-1)*7+6),'3. Registro ferie'!$D$5:$D$200,"&gt;="&amp;('1. Impostazioni'!$C$9+(27-1)*7)))</f>
        <v/>
      </c>
      <c r="AC16" s="106">
        <f>IF($A16="","",COUNTIFS('3. Registro ferie'!$A$5:$A$200,$A16,'3. Registro ferie'!$F$5:$F$200,"Approvato",'3. Registro ferie'!$C$5:$C$200,"&lt;="&amp;('1. Impostazioni'!$C$9+(28-1)*7+6),'3. Registro ferie'!$D$5:$D$200,"&gt;="&amp;('1. Impostazioni'!$C$9+(28-1)*7)))</f>
        <v/>
      </c>
      <c r="AD16" s="106">
        <f>IF($A16="","",COUNTIFS('3. Registro ferie'!$A$5:$A$200,$A16,'3. Registro ferie'!$F$5:$F$200,"Approvato",'3. Registro ferie'!$C$5:$C$200,"&lt;="&amp;('1. Impostazioni'!$C$9+(29-1)*7+6),'3. Registro ferie'!$D$5:$D$200,"&gt;="&amp;('1. Impostazioni'!$C$9+(29-1)*7)))</f>
        <v/>
      </c>
      <c r="AE16" s="106">
        <f>IF($A16="","",COUNTIFS('3. Registro ferie'!$A$5:$A$200,$A16,'3. Registro ferie'!$F$5:$F$200,"Approvato",'3. Registro ferie'!$C$5:$C$200,"&lt;="&amp;('1. Impostazioni'!$C$9+(30-1)*7+6),'3. Registro ferie'!$D$5:$D$200,"&gt;="&amp;('1. Impostazioni'!$C$9+(30-1)*7)))</f>
        <v/>
      </c>
      <c r="AF16" s="106">
        <f>IF($A16="","",COUNTIFS('3. Registro ferie'!$A$5:$A$200,$A16,'3. Registro ferie'!$F$5:$F$200,"Approvato",'3. Registro ferie'!$C$5:$C$200,"&lt;="&amp;('1. Impostazioni'!$C$9+(31-1)*7+6),'3. Registro ferie'!$D$5:$D$200,"&gt;="&amp;('1. Impostazioni'!$C$9+(31-1)*7)))</f>
        <v/>
      </c>
      <c r="AG16" s="106">
        <f>IF($A16="","",COUNTIFS('3. Registro ferie'!$A$5:$A$200,$A16,'3. Registro ferie'!$F$5:$F$200,"Approvato",'3. Registro ferie'!$C$5:$C$200,"&lt;="&amp;('1. Impostazioni'!$C$9+(32-1)*7+6),'3. Registro ferie'!$D$5:$D$200,"&gt;="&amp;('1. Impostazioni'!$C$9+(32-1)*7)))</f>
        <v/>
      </c>
      <c r="AH16" s="106">
        <f>IF($A16="","",COUNTIFS('3. Registro ferie'!$A$5:$A$200,$A16,'3. Registro ferie'!$F$5:$F$200,"Approvato",'3. Registro ferie'!$C$5:$C$200,"&lt;="&amp;('1. Impostazioni'!$C$9+(33-1)*7+6),'3. Registro ferie'!$D$5:$D$200,"&gt;="&amp;('1. Impostazioni'!$C$9+(33-1)*7)))</f>
        <v/>
      </c>
      <c r="AI16" s="106">
        <f>IF($A16="","",COUNTIFS('3. Registro ferie'!$A$5:$A$200,$A16,'3. Registro ferie'!$F$5:$F$200,"Approvato",'3. Registro ferie'!$C$5:$C$200,"&lt;="&amp;('1. Impostazioni'!$C$9+(34-1)*7+6),'3. Registro ferie'!$D$5:$D$200,"&gt;="&amp;('1. Impostazioni'!$C$9+(34-1)*7)))</f>
        <v/>
      </c>
      <c r="AJ16" s="106">
        <f>IF($A16="","",COUNTIFS('3. Registro ferie'!$A$5:$A$200,$A16,'3. Registro ferie'!$F$5:$F$200,"Approvato",'3. Registro ferie'!$C$5:$C$200,"&lt;="&amp;('1. Impostazioni'!$C$9+(35-1)*7+6),'3. Registro ferie'!$D$5:$D$200,"&gt;="&amp;('1. Impostazioni'!$C$9+(35-1)*7)))</f>
        <v/>
      </c>
      <c r="AK16" s="106">
        <f>IF($A16="","",COUNTIFS('3. Registro ferie'!$A$5:$A$200,$A16,'3. Registro ferie'!$F$5:$F$200,"Approvato",'3. Registro ferie'!$C$5:$C$200,"&lt;="&amp;('1. Impostazioni'!$C$9+(36-1)*7+6),'3. Registro ferie'!$D$5:$D$200,"&gt;="&amp;('1. Impostazioni'!$C$9+(36-1)*7)))</f>
        <v/>
      </c>
      <c r="AL16" s="106">
        <f>IF($A16="","",COUNTIFS('3. Registro ferie'!$A$5:$A$200,$A16,'3. Registro ferie'!$F$5:$F$200,"Approvato",'3. Registro ferie'!$C$5:$C$200,"&lt;="&amp;('1. Impostazioni'!$C$9+(37-1)*7+6),'3. Registro ferie'!$D$5:$D$200,"&gt;="&amp;('1. Impostazioni'!$C$9+(37-1)*7)))</f>
        <v/>
      </c>
      <c r="AM16" s="106">
        <f>IF($A16="","",COUNTIFS('3. Registro ferie'!$A$5:$A$200,$A16,'3. Registro ferie'!$F$5:$F$200,"Approvato",'3. Registro ferie'!$C$5:$C$200,"&lt;="&amp;('1. Impostazioni'!$C$9+(38-1)*7+6),'3. Registro ferie'!$D$5:$D$200,"&gt;="&amp;('1. Impostazioni'!$C$9+(38-1)*7)))</f>
        <v/>
      </c>
      <c r="AN16" s="106">
        <f>IF($A16="","",COUNTIFS('3. Registro ferie'!$A$5:$A$200,$A16,'3. Registro ferie'!$F$5:$F$200,"Approvato",'3. Registro ferie'!$C$5:$C$200,"&lt;="&amp;('1. Impostazioni'!$C$9+(39-1)*7+6),'3. Registro ferie'!$D$5:$D$200,"&gt;="&amp;('1. Impostazioni'!$C$9+(39-1)*7)))</f>
        <v/>
      </c>
      <c r="AO16" s="106">
        <f>IF($A16="","",COUNTIFS('3. Registro ferie'!$A$5:$A$200,$A16,'3. Registro ferie'!$F$5:$F$200,"Approvato",'3. Registro ferie'!$C$5:$C$200,"&lt;="&amp;('1. Impostazioni'!$C$9+(40-1)*7+6),'3. Registro ferie'!$D$5:$D$200,"&gt;="&amp;('1. Impostazioni'!$C$9+(40-1)*7)))</f>
        <v/>
      </c>
      <c r="AP16" s="106">
        <f>IF($A16="","",COUNTIFS('3. Registro ferie'!$A$5:$A$200,$A16,'3. Registro ferie'!$F$5:$F$200,"Approvato",'3. Registro ferie'!$C$5:$C$200,"&lt;="&amp;('1. Impostazioni'!$C$9+(41-1)*7+6),'3. Registro ferie'!$D$5:$D$200,"&gt;="&amp;('1. Impostazioni'!$C$9+(41-1)*7)))</f>
        <v/>
      </c>
      <c r="AQ16" s="106">
        <f>IF($A16="","",COUNTIFS('3. Registro ferie'!$A$5:$A$200,$A16,'3. Registro ferie'!$F$5:$F$200,"Approvato",'3. Registro ferie'!$C$5:$C$200,"&lt;="&amp;('1. Impostazioni'!$C$9+(42-1)*7+6),'3. Registro ferie'!$D$5:$D$200,"&gt;="&amp;('1. Impostazioni'!$C$9+(42-1)*7)))</f>
        <v/>
      </c>
      <c r="AR16" s="106">
        <f>IF($A16="","",COUNTIFS('3. Registro ferie'!$A$5:$A$200,$A16,'3. Registro ferie'!$F$5:$F$200,"Approvato",'3. Registro ferie'!$C$5:$C$200,"&lt;="&amp;('1. Impostazioni'!$C$9+(43-1)*7+6),'3. Registro ferie'!$D$5:$D$200,"&gt;="&amp;('1. Impostazioni'!$C$9+(43-1)*7)))</f>
        <v/>
      </c>
      <c r="AS16" s="106">
        <f>IF($A16="","",COUNTIFS('3. Registro ferie'!$A$5:$A$200,$A16,'3. Registro ferie'!$F$5:$F$200,"Approvato",'3. Registro ferie'!$C$5:$C$200,"&lt;="&amp;('1. Impostazioni'!$C$9+(44-1)*7+6),'3. Registro ferie'!$D$5:$D$200,"&gt;="&amp;('1. Impostazioni'!$C$9+(44-1)*7)))</f>
        <v/>
      </c>
      <c r="AT16" s="106">
        <f>IF($A16="","",COUNTIFS('3. Registro ferie'!$A$5:$A$200,$A16,'3. Registro ferie'!$F$5:$F$200,"Approvato",'3. Registro ferie'!$C$5:$C$200,"&lt;="&amp;('1. Impostazioni'!$C$9+(45-1)*7+6),'3. Registro ferie'!$D$5:$D$200,"&gt;="&amp;('1. Impostazioni'!$C$9+(45-1)*7)))</f>
        <v/>
      </c>
      <c r="AU16" s="106">
        <f>IF($A16="","",COUNTIFS('3. Registro ferie'!$A$5:$A$200,$A16,'3. Registro ferie'!$F$5:$F$200,"Approvato",'3. Registro ferie'!$C$5:$C$200,"&lt;="&amp;('1. Impostazioni'!$C$9+(46-1)*7+6),'3. Registro ferie'!$D$5:$D$200,"&gt;="&amp;('1. Impostazioni'!$C$9+(46-1)*7)))</f>
        <v/>
      </c>
      <c r="AV16" s="106">
        <f>IF($A16="","",COUNTIFS('3. Registro ferie'!$A$5:$A$200,$A16,'3. Registro ferie'!$F$5:$F$200,"Approvato",'3. Registro ferie'!$C$5:$C$200,"&lt;="&amp;('1. Impostazioni'!$C$9+(47-1)*7+6),'3. Registro ferie'!$D$5:$D$200,"&gt;="&amp;('1. Impostazioni'!$C$9+(47-1)*7)))</f>
        <v/>
      </c>
      <c r="AW16" s="106">
        <f>IF($A16="","",COUNTIFS('3. Registro ferie'!$A$5:$A$200,$A16,'3. Registro ferie'!$F$5:$F$200,"Approvato",'3. Registro ferie'!$C$5:$C$200,"&lt;="&amp;('1. Impostazioni'!$C$9+(48-1)*7+6),'3. Registro ferie'!$D$5:$D$200,"&gt;="&amp;('1. Impostazioni'!$C$9+(48-1)*7)))</f>
        <v/>
      </c>
      <c r="AX16" s="106">
        <f>IF($A16="","",COUNTIFS('3. Registro ferie'!$A$5:$A$200,$A16,'3. Registro ferie'!$F$5:$F$200,"Approvato",'3. Registro ferie'!$C$5:$C$200,"&lt;="&amp;('1. Impostazioni'!$C$9+(49-1)*7+6),'3. Registro ferie'!$D$5:$D$200,"&gt;="&amp;('1. Impostazioni'!$C$9+(49-1)*7)))</f>
        <v/>
      </c>
      <c r="AY16" s="106">
        <f>IF($A16="","",COUNTIFS('3. Registro ferie'!$A$5:$A$200,$A16,'3. Registro ferie'!$F$5:$F$200,"Approvato",'3. Registro ferie'!$C$5:$C$200,"&lt;="&amp;('1. Impostazioni'!$C$9+(50-1)*7+6),'3. Registro ferie'!$D$5:$D$200,"&gt;="&amp;('1. Impostazioni'!$C$9+(50-1)*7)))</f>
        <v/>
      </c>
      <c r="AZ16" s="106">
        <f>IF($A16="","",COUNTIFS('3. Registro ferie'!$A$5:$A$200,$A16,'3. Registro ferie'!$F$5:$F$200,"Approvato",'3. Registro ferie'!$C$5:$C$200,"&lt;="&amp;('1. Impostazioni'!$C$9+(51-1)*7+6),'3. Registro ferie'!$D$5:$D$200,"&gt;="&amp;('1. Impostazioni'!$C$9+(51-1)*7)))</f>
        <v/>
      </c>
      <c r="BA16" s="106">
        <f>IF($A16="","",COUNTIFS('3. Registro ferie'!$A$5:$A$200,$A16,'3. Registro ferie'!$F$5:$F$200,"Approvato",'3. Registro ferie'!$C$5:$C$200,"&lt;="&amp;('1. Impostazioni'!$C$9+(52-1)*7+6),'3. Registro ferie'!$D$5:$D$200,"&gt;="&amp;('1. Impostazioni'!$C$9+(52-1)*7)))</f>
        <v/>
      </c>
    </row>
    <row r="17" ht="18" customHeight="1" s="55">
      <c r="A17" s="105">
        <f>IF('2. Dipendenti'!A17="","",'2. Dipendenti'!A17)</f>
        <v/>
      </c>
      <c r="B17" s="106">
        <f>IF($A17="","",COUNTIFS('3. Registro ferie'!$A$5:$A$200,$A17,'3. Registro ferie'!$F$5:$F$200,"Approvato",'3. Registro ferie'!$C$5:$C$200,"&lt;="&amp;('1. Impostazioni'!$C$9+(1-1)*7+6),'3. Registro ferie'!$D$5:$D$200,"&gt;="&amp;('1. Impostazioni'!$C$9+(1-1)*7)))</f>
        <v/>
      </c>
      <c r="C17" s="106">
        <f>IF($A17="","",COUNTIFS('3. Registro ferie'!$A$5:$A$200,$A17,'3. Registro ferie'!$F$5:$F$200,"Approvato",'3. Registro ferie'!$C$5:$C$200,"&lt;="&amp;('1. Impostazioni'!$C$9+(2-1)*7+6),'3. Registro ferie'!$D$5:$D$200,"&gt;="&amp;('1. Impostazioni'!$C$9+(2-1)*7)))</f>
        <v/>
      </c>
      <c r="D17" s="106">
        <f>IF($A17="","",COUNTIFS('3. Registro ferie'!$A$5:$A$200,$A17,'3. Registro ferie'!$F$5:$F$200,"Approvato",'3. Registro ferie'!$C$5:$C$200,"&lt;="&amp;('1. Impostazioni'!$C$9+(3-1)*7+6),'3. Registro ferie'!$D$5:$D$200,"&gt;="&amp;('1. Impostazioni'!$C$9+(3-1)*7)))</f>
        <v/>
      </c>
      <c r="E17" s="106">
        <f>IF($A17="","",COUNTIFS('3. Registro ferie'!$A$5:$A$200,$A17,'3. Registro ferie'!$F$5:$F$200,"Approvato",'3. Registro ferie'!$C$5:$C$200,"&lt;="&amp;('1. Impostazioni'!$C$9+(4-1)*7+6),'3. Registro ferie'!$D$5:$D$200,"&gt;="&amp;('1. Impostazioni'!$C$9+(4-1)*7)))</f>
        <v/>
      </c>
      <c r="F17" s="106">
        <f>IF($A17="","",COUNTIFS('3. Registro ferie'!$A$5:$A$200,$A17,'3. Registro ferie'!$F$5:$F$200,"Approvato",'3. Registro ferie'!$C$5:$C$200,"&lt;="&amp;('1. Impostazioni'!$C$9+(5-1)*7+6),'3. Registro ferie'!$D$5:$D$200,"&gt;="&amp;('1. Impostazioni'!$C$9+(5-1)*7)))</f>
        <v/>
      </c>
      <c r="G17" s="106">
        <f>IF($A17="","",COUNTIFS('3. Registro ferie'!$A$5:$A$200,$A17,'3. Registro ferie'!$F$5:$F$200,"Approvato",'3. Registro ferie'!$C$5:$C$200,"&lt;="&amp;('1. Impostazioni'!$C$9+(6-1)*7+6),'3. Registro ferie'!$D$5:$D$200,"&gt;="&amp;('1. Impostazioni'!$C$9+(6-1)*7)))</f>
        <v/>
      </c>
      <c r="H17" s="106">
        <f>IF($A17="","",COUNTIFS('3. Registro ferie'!$A$5:$A$200,$A17,'3. Registro ferie'!$F$5:$F$200,"Approvato",'3. Registro ferie'!$C$5:$C$200,"&lt;="&amp;('1. Impostazioni'!$C$9+(7-1)*7+6),'3. Registro ferie'!$D$5:$D$200,"&gt;="&amp;('1. Impostazioni'!$C$9+(7-1)*7)))</f>
        <v/>
      </c>
      <c r="I17" s="106">
        <f>IF($A17="","",COUNTIFS('3. Registro ferie'!$A$5:$A$200,$A17,'3. Registro ferie'!$F$5:$F$200,"Approvato",'3. Registro ferie'!$C$5:$C$200,"&lt;="&amp;('1. Impostazioni'!$C$9+(8-1)*7+6),'3. Registro ferie'!$D$5:$D$200,"&gt;="&amp;('1. Impostazioni'!$C$9+(8-1)*7)))</f>
        <v/>
      </c>
      <c r="J17" s="106">
        <f>IF($A17="","",COUNTIFS('3. Registro ferie'!$A$5:$A$200,$A17,'3. Registro ferie'!$F$5:$F$200,"Approvato",'3. Registro ferie'!$C$5:$C$200,"&lt;="&amp;('1. Impostazioni'!$C$9+(9-1)*7+6),'3. Registro ferie'!$D$5:$D$200,"&gt;="&amp;('1. Impostazioni'!$C$9+(9-1)*7)))</f>
        <v/>
      </c>
      <c r="K17" s="106">
        <f>IF($A17="","",COUNTIFS('3. Registro ferie'!$A$5:$A$200,$A17,'3. Registro ferie'!$F$5:$F$200,"Approvato",'3. Registro ferie'!$C$5:$C$200,"&lt;="&amp;('1. Impostazioni'!$C$9+(10-1)*7+6),'3. Registro ferie'!$D$5:$D$200,"&gt;="&amp;('1. Impostazioni'!$C$9+(10-1)*7)))</f>
        <v/>
      </c>
      <c r="L17" s="106">
        <f>IF($A17="","",COUNTIFS('3. Registro ferie'!$A$5:$A$200,$A17,'3. Registro ferie'!$F$5:$F$200,"Approvato",'3. Registro ferie'!$C$5:$C$200,"&lt;="&amp;('1. Impostazioni'!$C$9+(11-1)*7+6),'3. Registro ferie'!$D$5:$D$200,"&gt;="&amp;('1. Impostazioni'!$C$9+(11-1)*7)))</f>
        <v/>
      </c>
      <c r="M17" s="106">
        <f>IF($A17="","",COUNTIFS('3. Registro ferie'!$A$5:$A$200,$A17,'3. Registro ferie'!$F$5:$F$200,"Approvato",'3. Registro ferie'!$C$5:$C$200,"&lt;="&amp;('1. Impostazioni'!$C$9+(12-1)*7+6),'3. Registro ferie'!$D$5:$D$200,"&gt;="&amp;('1. Impostazioni'!$C$9+(12-1)*7)))</f>
        <v/>
      </c>
      <c r="N17" s="106">
        <f>IF($A17="","",COUNTIFS('3. Registro ferie'!$A$5:$A$200,$A17,'3. Registro ferie'!$F$5:$F$200,"Approvato",'3. Registro ferie'!$C$5:$C$200,"&lt;="&amp;('1. Impostazioni'!$C$9+(13-1)*7+6),'3. Registro ferie'!$D$5:$D$200,"&gt;="&amp;('1. Impostazioni'!$C$9+(13-1)*7)))</f>
        <v/>
      </c>
      <c r="O17" s="106">
        <f>IF($A17="","",COUNTIFS('3. Registro ferie'!$A$5:$A$200,$A17,'3. Registro ferie'!$F$5:$F$200,"Approvato",'3. Registro ferie'!$C$5:$C$200,"&lt;="&amp;('1. Impostazioni'!$C$9+(14-1)*7+6),'3. Registro ferie'!$D$5:$D$200,"&gt;="&amp;('1. Impostazioni'!$C$9+(14-1)*7)))</f>
        <v/>
      </c>
      <c r="P17" s="106">
        <f>IF($A17="","",COUNTIFS('3. Registro ferie'!$A$5:$A$200,$A17,'3. Registro ferie'!$F$5:$F$200,"Approvato",'3. Registro ferie'!$C$5:$C$200,"&lt;="&amp;('1. Impostazioni'!$C$9+(15-1)*7+6),'3. Registro ferie'!$D$5:$D$200,"&gt;="&amp;('1. Impostazioni'!$C$9+(15-1)*7)))</f>
        <v/>
      </c>
      <c r="Q17" s="106">
        <f>IF($A17="","",COUNTIFS('3. Registro ferie'!$A$5:$A$200,$A17,'3. Registro ferie'!$F$5:$F$200,"Approvato",'3. Registro ferie'!$C$5:$C$200,"&lt;="&amp;('1. Impostazioni'!$C$9+(16-1)*7+6),'3. Registro ferie'!$D$5:$D$200,"&gt;="&amp;('1. Impostazioni'!$C$9+(16-1)*7)))</f>
        <v/>
      </c>
      <c r="R17" s="106">
        <f>IF($A17="","",COUNTIFS('3. Registro ferie'!$A$5:$A$200,$A17,'3. Registro ferie'!$F$5:$F$200,"Approvato",'3. Registro ferie'!$C$5:$C$200,"&lt;="&amp;('1. Impostazioni'!$C$9+(17-1)*7+6),'3. Registro ferie'!$D$5:$D$200,"&gt;="&amp;('1. Impostazioni'!$C$9+(17-1)*7)))</f>
        <v/>
      </c>
      <c r="S17" s="106">
        <f>IF($A17="","",COUNTIFS('3. Registro ferie'!$A$5:$A$200,$A17,'3. Registro ferie'!$F$5:$F$200,"Approvato",'3. Registro ferie'!$C$5:$C$200,"&lt;="&amp;('1. Impostazioni'!$C$9+(18-1)*7+6),'3. Registro ferie'!$D$5:$D$200,"&gt;="&amp;('1. Impostazioni'!$C$9+(18-1)*7)))</f>
        <v/>
      </c>
      <c r="T17" s="106">
        <f>IF($A17="","",COUNTIFS('3. Registro ferie'!$A$5:$A$200,$A17,'3. Registro ferie'!$F$5:$F$200,"Approvato",'3. Registro ferie'!$C$5:$C$200,"&lt;="&amp;('1. Impostazioni'!$C$9+(19-1)*7+6),'3. Registro ferie'!$D$5:$D$200,"&gt;="&amp;('1. Impostazioni'!$C$9+(19-1)*7)))</f>
        <v/>
      </c>
      <c r="U17" s="106">
        <f>IF($A17="","",COUNTIFS('3. Registro ferie'!$A$5:$A$200,$A17,'3. Registro ferie'!$F$5:$F$200,"Approvato",'3. Registro ferie'!$C$5:$C$200,"&lt;="&amp;('1. Impostazioni'!$C$9+(20-1)*7+6),'3. Registro ferie'!$D$5:$D$200,"&gt;="&amp;('1. Impostazioni'!$C$9+(20-1)*7)))</f>
        <v/>
      </c>
      <c r="V17" s="106">
        <f>IF($A17="","",COUNTIFS('3. Registro ferie'!$A$5:$A$200,$A17,'3. Registro ferie'!$F$5:$F$200,"Approvato",'3. Registro ferie'!$C$5:$C$200,"&lt;="&amp;('1. Impostazioni'!$C$9+(21-1)*7+6),'3. Registro ferie'!$D$5:$D$200,"&gt;="&amp;('1. Impostazioni'!$C$9+(21-1)*7)))</f>
        <v/>
      </c>
      <c r="W17" s="106">
        <f>IF($A17="","",COUNTIFS('3. Registro ferie'!$A$5:$A$200,$A17,'3. Registro ferie'!$F$5:$F$200,"Approvato",'3. Registro ferie'!$C$5:$C$200,"&lt;="&amp;('1. Impostazioni'!$C$9+(22-1)*7+6),'3. Registro ferie'!$D$5:$D$200,"&gt;="&amp;('1. Impostazioni'!$C$9+(22-1)*7)))</f>
        <v/>
      </c>
      <c r="X17" s="106">
        <f>IF($A17="","",COUNTIFS('3. Registro ferie'!$A$5:$A$200,$A17,'3. Registro ferie'!$F$5:$F$200,"Approvato",'3. Registro ferie'!$C$5:$C$200,"&lt;="&amp;('1. Impostazioni'!$C$9+(23-1)*7+6),'3. Registro ferie'!$D$5:$D$200,"&gt;="&amp;('1. Impostazioni'!$C$9+(23-1)*7)))</f>
        <v/>
      </c>
      <c r="Y17" s="106">
        <f>IF($A17="","",COUNTIFS('3. Registro ferie'!$A$5:$A$200,$A17,'3. Registro ferie'!$F$5:$F$200,"Approvato",'3. Registro ferie'!$C$5:$C$200,"&lt;="&amp;('1. Impostazioni'!$C$9+(24-1)*7+6),'3. Registro ferie'!$D$5:$D$200,"&gt;="&amp;('1. Impostazioni'!$C$9+(24-1)*7)))</f>
        <v/>
      </c>
      <c r="Z17" s="106">
        <f>IF($A17="","",COUNTIFS('3. Registro ferie'!$A$5:$A$200,$A17,'3. Registro ferie'!$F$5:$F$200,"Approvato",'3. Registro ferie'!$C$5:$C$200,"&lt;="&amp;('1. Impostazioni'!$C$9+(25-1)*7+6),'3. Registro ferie'!$D$5:$D$200,"&gt;="&amp;('1. Impostazioni'!$C$9+(25-1)*7)))</f>
        <v/>
      </c>
      <c r="AA17" s="106">
        <f>IF($A17="","",COUNTIFS('3. Registro ferie'!$A$5:$A$200,$A17,'3. Registro ferie'!$F$5:$F$200,"Approvato",'3. Registro ferie'!$C$5:$C$200,"&lt;="&amp;('1. Impostazioni'!$C$9+(26-1)*7+6),'3. Registro ferie'!$D$5:$D$200,"&gt;="&amp;('1. Impostazioni'!$C$9+(26-1)*7)))</f>
        <v/>
      </c>
      <c r="AB17" s="106">
        <f>IF($A17="","",COUNTIFS('3. Registro ferie'!$A$5:$A$200,$A17,'3. Registro ferie'!$F$5:$F$200,"Approvato",'3. Registro ferie'!$C$5:$C$200,"&lt;="&amp;('1. Impostazioni'!$C$9+(27-1)*7+6),'3. Registro ferie'!$D$5:$D$200,"&gt;="&amp;('1. Impostazioni'!$C$9+(27-1)*7)))</f>
        <v/>
      </c>
      <c r="AC17" s="106">
        <f>IF($A17="","",COUNTIFS('3. Registro ferie'!$A$5:$A$200,$A17,'3. Registro ferie'!$F$5:$F$200,"Approvato",'3. Registro ferie'!$C$5:$C$200,"&lt;="&amp;('1. Impostazioni'!$C$9+(28-1)*7+6),'3. Registro ferie'!$D$5:$D$200,"&gt;="&amp;('1. Impostazioni'!$C$9+(28-1)*7)))</f>
        <v/>
      </c>
      <c r="AD17" s="106">
        <f>IF($A17="","",COUNTIFS('3. Registro ferie'!$A$5:$A$200,$A17,'3. Registro ferie'!$F$5:$F$200,"Approvato",'3. Registro ferie'!$C$5:$C$200,"&lt;="&amp;('1. Impostazioni'!$C$9+(29-1)*7+6),'3. Registro ferie'!$D$5:$D$200,"&gt;="&amp;('1. Impostazioni'!$C$9+(29-1)*7)))</f>
        <v/>
      </c>
      <c r="AE17" s="106">
        <f>IF($A17="","",COUNTIFS('3. Registro ferie'!$A$5:$A$200,$A17,'3. Registro ferie'!$F$5:$F$200,"Approvato",'3. Registro ferie'!$C$5:$C$200,"&lt;="&amp;('1. Impostazioni'!$C$9+(30-1)*7+6),'3. Registro ferie'!$D$5:$D$200,"&gt;="&amp;('1. Impostazioni'!$C$9+(30-1)*7)))</f>
        <v/>
      </c>
      <c r="AF17" s="106">
        <f>IF($A17="","",COUNTIFS('3. Registro ferie'!$A$5:$A$200,$A17,'3. Registro ferie'!$F$5:$F$200,"Approvato",'3. Registro ferie'!$C$5:$C$200,"&lt;="&amp;('1. Impostazioni'!$C$9+(31-1)*7+6),'3. Registro ferie'!$D$5:$D$200,"&gt;="&amp;('1. Impostazioni'!$C$9+(31-1)*7)))</f>
        <v/>
      </c>
      <c r="AG17" s="106">
        <f>IF($A17="","",COUNTIFS('3. Registro ferie'!$A$5:$A$200,$A17,'3. Registro ferie'!$F$5:$F$200,"Approvato",'3. Registro ferie'!$C$5:$C$200,"&lt;="&amp;('1. Impostazioni'!$C$9+(32-1)*7+6),'3. Registro ferie'!$D$5:$D$200,"&gt;="&amp;('1. Impostazioni'!$C$9+(32-1)*7)))</f>
        <v/>
      </c>
      <c r="AH17" s="106">
        <f>IF($A17="","",COUNTIFS('3. Registro ferie'!$A$5:$A$200,$A17,'3. Registro ferie'!$F$5:$F$200,"Approvato",'3. Registro ferie'!$C$5:$C$200,"&lt;="&amp;('1. Impostazioni'!$C$9+(33-1)*7+6),'3. Registro ferie'!$D$5:$D$200,"&gt;="&amp;('1. Impostazioni'!$C$9+(33-1)*7)))</f>
        <v/>
      </c>
      <c r="AI17" s="106">
        <f>IF($A17="","",COUNTIFS('3. Registro ferie'!$A$5:$A$200,$A17,'3. Registro ferie'!$F$5:$F$200,"Approvato",'3. Registro ferie'!$C$5:$C$200,"&lt;="&amp;('1. Impostazioni'!$C$9+(34-1)*7+6),'3. Registro ferie'!$D$5:$D$200,"&gt;="&amp;('1. Impostazioni'!$C$9+(34-1)*7)))</f>
        <v/>
      </c>
      <c r="AJ17" s="106">
        <f>IF($A17="","",COUNTIFS('3. Registro ferie'!$A$5:$A$200,$A17,'3. Registro ferie'!$F$5:$F$200,"Approvato",'3. Registro ferie'!$C$5:$C$200,"&lt;="&amp;('1. Impostazioni'!$C$9+(35-1)*7+6),'3. Registro ferie'!$D$5:$D$200,"&gt;="&amp;('1. Impostazioni'!$C$9+(35-1)*7)))</f>
        <v/>
      </c>
      <c r="AK17" s="106">
        <f>IF($A17="","",COUNTIFS('3. Registro ferie'!$A$5:$A$200,$A17,'3. Registro ferie'!$F$5:$F$200,"Approvato",'3. Registro ferie'!$C$5:$C$200,"&lt;="&amp;('1. Impostazioni'!$C$9+(36-1)*7+6),'3. Registro ferie'!$D$5:$D$200,"&gt;="&amp;('1. Impostazioni'!$C$9+(36-1)*7)))</f>
        <v/>
      </c>
      <c r="AL17" s="106">
        <f>IF($A17="","",COUNTIFS('3. Registro ferie'!$A$5:$A$200,$A17,'3. Registro ferie'!$F$5:$F$200,"Approvato",'3. Registro ferie'!$C$5:$C$200,"&lt;="&amp;('1. Impostazioni'!$C$9+(37-1)*7+6),'3. Registro ferie'!$D$5:$D$200,"&gt;="&amp;('1. Impostazioni'!$C$9+(37-1)*7)))</f>
        <v/>
      </c>
      <c r="AM17" s="106">
        <f>IF($A17="","",COUNTIFS('3. Registro ferie'!$A$5:$A$200,$A17,'3. Registro ferie'!$F$5:$F$200,"Approvato",'3. Registro ferie'!$C$5:$C$200,"&lt;="&amp;('1. Impostazioni'!$C$9+(38-1)*7+6),'3. Registro ferie'!$D$5:$D$200,"&gt;="&amp;('1. Impostazioni'!$C$9+(38-1)*7)))</f>
        <v/>
      </c>
      <c r="AN17" s="106">
        <f>IF($A17="","",COUNTIFS('3. Registro ferie'!$A$5:$A$200,$A17,'3. Registro ferie'!$F$5:$F$200,"Approvato",'3. Registro ferie'!$C$5:$C$200,"&lt;="&amp;('1. Impostazioni'!$C$9+(39-1)*7+6),'3. Registro ferie'!$D$5:$D$200,"&gt;="&amp;('1. Impostazioni'!$C$9+(39-1)*7)))</f>
        <v/>
      </c>
      <c r="AO17" s="106">
        <f>IF($A17="","",COUNTIFS('3. Registro ferie'!$A$5:$A$200,$A17,'3. Registro ferie'!$F$5:$F$200,"Approvato",'3. Registro ferie'!$C$5:$C$200,"&lt;="&amp;('1. Impostazioni'!$C$9+(40-1)*7+6),'3. Registro ferie'!$D$5:$D$200,"&gt;="&amp;('1. Impostazioni'!$C$9+(40-1)*7)))</f>
        <v/>
      </c>
      <c r="AP17" s="106">
        <f>IF($A17="","",COUNTIFS('3. Registro ferie'!$A$5:$A$200,$A17,'3. Registro ferie'!$F$5:$F$200,"Approvato",'3. Registro ferie'!$C$5:$C$200,"&lt;="&amp;('1. Impostazioni'!$C$9+(41-1)*7+6),'3. Registro ferie'!$D$5:$D$200,"&gt;="&amp;('1. Impostazioni'!$C$9+(41-1)*7)))</f>
        <v/>
      </c>
      <c r="AQ17" s="106">
        <f>IF($A17="","",COUNTIFS('3. Registro ferie'!$A$5:$A$200,$A17,'3. Registro ferie'!$F$5:$F$200,"Approvato",'3. Registro ferie'!$C$5:$C$200,"&lt;="&amp;('1. Impostazioni'!$C$9+(42-1)*7+6),'3. Registro ferie'!$D$5:$D$200,"&gt;="&amp;('1. Impostazioni'!$C$9+(42-1)*7)))</f>
        <v/>
      </c>
      <c r="AR17" s="106">
        <f>IF($A17="","",COUNTIFS('3. Registro ferie'!$A$5:$A$200,$A17,'3. Registro ferie'!$F$5:$F$200,"Approvato",'3. Registro ferie'!$C$5:$C$200,"&lt;="&amp;('1. Impostazioni'!$C$9+(43-1)*7+6),'3. Registro ferie'!$D$5:$D$200,"&gt;="&amp;('1. Impostazioni'!$C$9+(43-1)*7)))</f>
        <v/>
      </c>
      <c r="AS17" s="106">
        <f>IF($A17="","",COUNTIFS('3. Registro ferie'!$A$5:$A$200,$A17,'3. Registro ferie'!$F$5:$F$200,"Approvato",'3. Registro ferie'!$C$5:$C$200,"&lt;="&amp;('1. Impostazioni'!$C$9+(44-1)*7+6),'3. Registro ferie'!$D$5:$D$200,"&gt;="&amp;('1. Impostazioni'!$C$9+(44-1)*7)))</f>
        <v/>
      </c>
      <c r="AT17" s="106">
        <f>IF($A17="","",COUNTIFS('3. Registro ferie'!$A$5:$A$200,$A17,'3. Registro ferie'!$F$5:$F$200,"Approvato",'3. Registro ferie'!$C$5:$C$200,"&lt;="&amp;('1. Impostazioni'!$C$9+(45-1)*7+6),'3. Registro ferie'!$D$5:$D$200,"&gt;="&amp;('1. Impostazioni'!$C$9+(45-1)*7)))</f>
        <v/>
      </c>
      <c r="AU17" s="106">
        <f>IF($A17="","",COUNTIFS('3. Registro ferie'!$A$5:$A$200,$A17,'3. Registro ferie'!$F$5:$F$200,"Approvato",'3. Registro ferie'!$C$5:$C$200,"&lt;="&amp;('1. Impostazioni'!$C$9+(46-1)*7+6),'3. Registro ferie'!$D$5:$D$200,"&gt;="&amp;('1. Impostazioni'!$C$9+(46-1)*7)))</f>
        <v/>
      </c>
      <c r="AV17" s="106">
        <f>IF($A17="","",COUNTIFS('3. Registro ferie'!$A$5:$A$200,$A17,'3. Registro ferie'!$F$5:$F$200,"Approvato",'3. Registro ferie'!$C$5:$C$200,"&lt;="&amp;('1. Impostazioni'!$C$9+(47-1)*7+6),'3. Registro ferie'!$D$5:$D$200,"&gt;="&amp;('1. Impostazioni'!$C$9+(47-1)*7)))</f>
        <v/>
      </c>
      <c r="AW17" s="106">
        <f>IF($A17="","",COUNTIFS('3. Registro ferie'!$A$5:$A$200,$A17,'3. Registro ferie'!$F$5:$F$200,"Approvato",'3. Registro ferie'!$C$5:$C$200,"&lt;="&amp;('1. Impostazioni'!$C$9+(48-1)*7+6),'3. Registro ferie'!$D$5:$D$200,"&gt;="&amp;('1. Impostazioni'!$C$9+(48-1)*7)))</f>
        <v/>
      </c>
      <c r="AX17" s="106">
        <f>IF($A17="","",COUNTIFS('3. Registro ferie'!$A$5:$A$200,$A17,'3. Registro ferie'!$F$5:$F$200,"Approvato",'3. Registro ferie'!$C$5:$C$200,"&lt;="&amp;('1. Impostazioni'!$C$9+(49-1)*7+6),'3. Registro ferie'!$D$5:$D$200,"&gt;="&amp;('1. Impostazioni'!$C$9+(49-1)*7)))</f>
        <v/>
      </c>
      <c r="AY17" s="106">
        <f>IF($A17="","",COUNTIFS('3. Registro ferie'!$A$5:$A$200,$A17,'3. Registro ferie'!$F$5:$F$200,"Approvato",'3. Registro ferie'!$C$5:$C$200,"&lt;="&amp;('1. Impostazioni'!$C$9+(50-1)*7+6),'3. Registro ferie'!$D$5:$D$200,"&gt;="&amp;('1. Impostazioni'!$C$9+(50-1)*7)))</f>
        <v/>
      </c>
      <c r="AZ17" s="106">
        <f>IF($A17="","",COUNTIFS('3. Registro ferie'!$A$5:$A$200,$A17,'3. Registro ferie'!$F$5:$F$200,"Approvato",'3. Registro ferie'!$C$5:$C$200,"&lt;="&amp;('1. Impostazioni'!$C$9+(51-1)*7+6),'3. Registro ferie'!$D$5:$D$200,"&gt;="&amp;('1. Impostazioni'!$C$9+(51-1)*7)))</f>
        <v/>
      </c>
      <c r="BA17" s="106">
        <f>IF($A17="","",COUNTIFS('3. Registro ferie'!$A$5:$A$200,$A17,'3. Registro ferie'!$F$5:$F$200,"Approvato",'3. Registro ferie'!$C$5:$C$200,"&lt;="&amp;('1. Impostazioni'!$C$9+(52-1)*7+6),'3. Registro ferie'!$D$5:$D$200,"&gt;="&amp;('1. Impostazioni'!$C$9+(52-1)*7)))</f>
        <v/>
      </c>
    </row>
    <row r="18" ht="18" customHeight="1" s="55">
      <c r="A18" s="105">
        <f>IF('2. Dipendenti'!A18="","",'2. Dipendenti'!A18)</f>
        <v/>
      </c>
      <c r="B18" s="106">
        <f>IF($A18="","",COUNTIFS('3. Registro ferie'!$A$5:$A$200,$A18,'3. Registro ferie'!$F$5:$F$200,"Approvato",'3. Registro ferie'!$C$5:$C$200,"&lt;="&amp;('1. Impostazioni'!$C$9+(1-1)*7+6),'3. Registro ferie'!$D$5:$D$200,"&gt;="&amp;('1. Impostazioni'!$C$9+(1-1)*7)))</f>
        <v/>
      </c>
      <c r="C18" s="106">
        <f>IF($A18="","",COUNTIFS('3. Registro ferie'!$A$5:$A$200,$A18,'3. Registro ferie'!$F$5:$F$200,"Approvato",'3. Registro ferie'!$C$5:$C$200,"&lt;="&amp;('1. Impostazioni'!$C$9+(2-1)*7+6),'3. Registro ferie'!$D$5:$D$200,"&gt;="&amp;('1. Impostazioni'!$C$9+(2-1)*7)))</f>
        <v/>
      </c>
      <c r="D18" s="106">
        <f>IF($A18="","",COUNTIFS('3. Registro ferie'!$A$5:$A$200,$A18,'3. Registro ferie'!$F$5:$F$200,"Approvato",'3. Registro ferie'!$C$5:$C$200,"&lt;="&amp;('1. Impostazioni'!$C$9+(3-1)*7+6),'3. Registro ferie'!$D$5:$D$200,"&gt;="&amp;('1. Impostazioni'!$C$9+(3-1)*7)))</f>
        <v/>
      </c>
      <c r="E18" s="106">
        <f>IF($A18="","",COUNTIFS('3. Registro ferie'!$A$5:$A$200,$A18,'3. Registro ferie'!$F$5:$F$200,"Approvato",'3. Registro ferie'!$C$5:$C$200,"&lt;="&amp;('1. Impostazioni'!$C$9+(4-1)*7+6),'3. Registro ferie'!$D$5:$D$200,"&gt;="&amp;('1. Impostazioni'!$C$9+(4-1)*7)))</f>
        <v/>
      </c>
      <c r="F18" s="106">
        <f>IF($A18="","",COUNTIFS('3. Registro ferie'!$A$5:$A$200,$A18,'3. Registro ferie'!$F$5:$F$200,"Approvato",'3. Registro ferie'!$C$5:$C$200,"&lt;="&amp;('1. Impostazioni'!$C$9+(5-1)*7+6),'3. Registro ferie'!$D$5:$D$200,"&gt;="&amp;('1. Impostazioni'!$C$9+(5-1)*7)))</f>
        <v/>
      </c>
      <c r="G18" s="106">
        <f>IF($A18="","",COUNTIFS('3. Registro ferie'!$A$5:$A$200,$A18,'3. Registro ferie'!$F$5:$F$200,"Approvato",'3. Registro ferie'!$C$5:$C$200,"&lt;="&amp;('1. Impostazioni'!$C$9+(6-1)*7+6),'3. Registro ferie'!$D$5:$D$200,"&gt;="&amp;('1. Impostazioni'!$C$9+(6-1)*7)))</f>
        <v/>
      </c>
      <c r="H18" s="106">
        <f>IF($A18="","",COUNTIFS('3. Registro ferie'!$A$5:$A$200,$A18,'3. Registro ferie'!$F$5:$F$200,"Approvato",'3. Registro ferie'!$C$5:$C$200,"&lt;="&amp;('1. Impostazioni'!$C$9+(7-1)*7+6),'3. Registro ferie'!$D$5:$D$200,"&gt;="&amp;('1. Impostazioni'!$C$9+(7-1)*7)))</f>
        <v/>
      </c>
      <c r="I18" s="106">
        <f>IF($A18="","",COUNTIFS('3. Registro ferie'!$A$5:$A$200,$A18,'3. Registro ferie'!$F$5:$F$200,"Approvato",'3. Registro ferie'!$C$5:$C$200,"&lt;="&amp;('1. Impostazioni'!$C$9+(8-1)*7+6),'3. Registro ferie'!$D$5:$D$200,"&gt;="&amp;('1. Impostazioni'!$C$9+(8-1)*7)))</f>
        <v/>
      </c>
      <c r="J18" s="106">
        <f>IF($A18="","",COUNTIFS('3. Registro ferie'!$A$5:$A$200,$A18,'3. Registro ferie'!$F$5:$F$200,"Approvato",'3. Registro ferie'!$C$5:$C$200,"&lt;="&amp;('1. Impostazioni'!$C$9+(9-1)*7+6),'3. Registro ferie'!$D$5:$D$200,"&gt;="&amp;('1. Impostazioni'!$C$9+(9-1)*7)))</f>
        <v/>
      </c>
      <c r="K18" s="106">
        <f>IF($A18="","",COUNTIFS('3. Registro ferie'!$A$5:$A$200,$A18,'3. Registro ferie'!$F$5:$F$200,"Approvato",'3. Registro ferie'!$C$5:$C$200,"&lt;="&amp;('1. Impostazioni'!$C$9+(10-1)*7+6),'3. Registro ferie'!$D$5:$D$200,"&gt;="&amp;('1. Impostazioni'!$C$9+(10-1)*7)))</f>
        <v/>
      </c>
      <c r="L18" s="106">
        <f>IF($A18="","",COUNTIFS('3. Registro ferie'!$A$5:$A$200,$A18,'3. Registro ferie'!$F$5:$F$200,"Approvato",'3. Registro ferie'!$C$5:$C$200,"&lt;="&amp;('1. Impostazioni'!$C$9+(11-1)*7+6),'3. Registro ferie'!$D$5:$D$200,"&gt;="&amp;('1. Impostazioni'!$C$9+(11-1)*7)))</f>
        <v/>
      </c>
      <c r="M18" s="106">
        <f>IF($A18="","",COUNTIFS('3. Registro ferie'!$A$5:$A$200,$A18,'3. Registro ferie'!$F$5:$F$200,"Approvato",'3. Registro ferie'!$C$5:$C$200,"&lt;="&amp;('1. Impostazioni'!$C$9+(12-1)*7+6),'3. Registro ferie'!$D$5:$D$200,"&gt;="&amp;('1. Impostazioni'!$C$9+(12-1)*7)))</f>
        <v/>
      </c>
      <c r="N18" s="106">
        <f>IF($A18="","",COUNTIFS('3. Registro ferie'!$A$5:$A$200,$A18,'3. Registro ferie'!$F$5:$F$200,"Approvato",'3. Registro ferie'!$C$5:$C$200,"&lt;="&amp;('1. Impostazioni'!$C$9+(13-1)*7+6),'3. Registro ferie'!$D$5:$D$200,"&gt;="&amp;('1. Impostazioni'!$C$9+(13-1)*7)))</f>
        <v/>
      </c>
      <c r="O18" s="106">
        <f>IF($A18="","",COUNTIFS('3. Registro ferie'!$A$5:$A$200,$A18,'3. Registro ferie'!$F$5:$F$200,"Approvato",'3. Registro ferie'!$C$5:$C$200,"&lt;="&amp;('1. Impostazioni'!$C$9+(14-1)*7+6),'3. Registro ferie'!$D$5:$D$200,"&gt;="&amp;('1. Impostazioni'!$C$9+(14-1)*7)))</f>
        <v/>
      </c>
      <c r="P18" s="106">
        <f>IF($A18="","",COUNTIFS('3. Registro ferie'!$A$5:$A$200,$A18,'3. Registro ferie'!$F$5:$F$200,"Approvato",'3. Registro ferie'!$C$5:$C$200,"&lt;="&amp;('1. Impostazioni'!$C$9+(15-1)*7+6),'3. Registro ferie'!$D$5:$D$200,"&gt;="&amp;('1. Impostazioni'!$C$9+(15-1)*7)))</f>
        <v/>
      </c>
      <c r="Q18" s="106">
        <f>IF($A18="","",COUNTIFS('3. Registro ferie'!$A$5:$A$200,$A18,'3. Registro ferie'!$F$5:$F$200,"Approvato",'3. Registro ferie'!$C$5:$C$200,"&lt;="&amp;('1. Impostazioni'!$C$9+(16-1)*7+6),'3. Registro ferie'!$D$5:$D$200,"&gt;="&amp;('1. Impostazioni'!$C$9+(16-1)*7)))</f>
        <v/>
      </c>
      <c r="R18" s="106">
        <f>IF($A18="","",COUNTIFS('3. Registro ferie'!$A$5:$A$200,$A18,'3. Registro ferie'!$F$5:$F$200,"Approvato",'3. Registro ferie'!$C$5:$C$200,"&lt;="&amp;('1. Impostazioni'!$C$9+(17-1)*7+6),'3. Registro ferie'!$D$5:$D$200,"&gt;="&amp;('1. Impostazioni'!$C$9+(17-1)*7)))</f>
        <v/>
      </c>
      <c r="S18" s="106">
        <f>IF($A18="","",COUNTIFS('3. Registro ferie'!$A$5:$A$200,$A18,'3. Registro ferie'!$F$5:$F$200,"Approvato",'3. Registro ferie'!$C$5:$C$200,"&lt;="&amp;('1. Impostazioni'!$C$9+(18-1)*7+6),'3. Registro ferie'!$D$5:$D$200,"&gt;="&amp;('1. Impostazioni'!$C$9+(18-1)*7)))</f>
        <v/>
      </c>
      <c r="T18" s="106">
        <f>IF($A18="","",COUNTIFS('3. Registro ferie'!$A$5:$A$200,$A18,'3. Registro ferie'!$F$5:$F$200,"Approvato",'3. Registro ferie'!$C$5:$C$200,"&lt;="&amp;('1. Impostazioni'!$C$9+(19-1)*7+6),'3. Registro ferie'!$D$5:$D$200,"&gt;="&amp;('1. Impostazioni'!$C$9+(19-1)*7)))</f>
        <v/>
      </c>
      <c r="U18" s="106">
        <f>IF($A18="","",COUNTIFS('3. Registro ferie'!$A$5:$A$200,$A18,'3. Registro ferie'!$F$5:$F$200,"Approvato",'3. Registro ferie'!$C$5:$C$200,"&lt;="&amp;('1. Impostazioni'!$C$9+(20-1)*7+6),'3. Registro ferie'!$D$5:$D$200,"&gt;="&amp;('1. Impostazioni'!$C$9+(20-1)*7)))</f>
        <v/>
      </c>
      <c r="V18" s="106">
        <f>IF($A18="","",COUNTIFS('3. Registro ferie'!$A$5:$A$200,$A18,'3. Registro ferie'!$F$5:$F$200,"Approvato",'3. Registro ferie'!$C$5:$C$200,"&lt;="&amp;('1. Impostazioni'!$C$9+(21-1)*7+6),'3. Registro ferie'!$D$5:$D$200,"&gt;="&amp;('1. Impostazioni'!$C$9+(21-1)*7)))</f>
        <v/>
      </c>
      <c r="W18" s="106">
        <f>IF($A18="","",COUNTIFS('3. Registro ferie'!$A$5:$A$200,$A18,'3. Registro ferie'!$F$5:$F$200,"Approvato",'3. Registro ferie'!$C$5:$C$200,"&lt;="&amp;('1. Impostazioni'!$C$9+(22-1)*7+6),'3. Registro ferie'!$D$5:$D$200,"&gt;="&amp;('1. Impostazioni'!$C$9+(22-1)*7)))</f>
        <v/>
      </c>
      <c r="X18" s="106">
        <f>IF($A18="","",COUNTIFS('3. Registro ferie'!$A$5:$A$200,$A18,'3. Registro ferie'!$F$5:$F$200,"Approvato",'3. Registro ferie'!$C$5:$C$200,"&lt;="&amp;('1. Impostazioni'!$C$9+(23-1)*7+6),'3. Registro ferie'!$D$5:$D$200,"&gt;="&amp;('1. Impostazioni'!$C$9+(23-1)*7)))</f>
        <v/>
      </c>
      <c r="Y18" s="106">
        <f>IF($A18="","",COUNTIFS('3. Registro ferie'!$A$5:$A$200,$A18,'3. Registro ferie'!$F$5:$F$200,"Approvato",'3. Registro ferie'!$C$5:$C$200,"&lt;="&amp;('1. Impostazioni'!$C$9+(24-1)*7+6),'3. Registro ferie'!$D$5:$D$200,"&gt;="&amp;('1. Impostazioni'!$C$9+(24-1)*7)))</f>
        <v/>
      </c>
      <c r="Z18" s="106">
        <f>IF($A18="","",COUNTIFS('3. Registro ferie'!$A$5:$A$200,$A18,'3. Registro ferie'!$F$5:$F$200,"Approvato",'3. Registro ferie'!$C$5:$C$200,"&lt;="&amp;('1. Impostazioni'!$C$9+(25-1)*7+6),'3. Registro ferie'!$D$5:$D$200,"&gt;="&amp;('1. Impostazioni'!$C$9+(25-1)*7)))</f>
        <v/>
      </c>
      <c r="AA18" s="106">
        <f>IF($A18="","",COUNTIFS('3. Registro ferie'!$A$5:$A$200,$A18,'3. Registro ferie'!$F$5:$F$200,"Approvato",'3. Registro ferie'!$C$5:$C$200,"&lt;="&amp;('1. Impostazioni'!$C$9+(26-1)*7+6),'3. Registro ferie'!$D$5:$D$200,"&gt;="&amp;('1. Impostazioni'!$C$9+(26-1)*7)))</f>
        <v/>
      </c>
      <c r="AB18" s="106">
        <f>IF($A18="","",COUNTIFS('3. Registro ferie'!$A$5:$A$200,$A18,'3. Registro ferie'!$F$5:$F$200,"Approvato",'3. Registro ferie'!$C$5:$C$200,"&lt;="&amp;('1. Impostazioni'!$C$9+(27-1)*7+6),'3. Registro ferie'!$D$5:$D$200,"&gt;="&amp;('1. Impostazioni'!$C$9+(27-1)*7)))</f>
        <v/>
      </c>
      <c r="AC18" s="106">
        <f>IF($A18="","",COUNTIFS('3. Registro ferie'!$A$5:$A$200,$A18,'3. Registro ferie'!$F$5:$F$200,"Approvato",'3. Registro ferie'!$C$5:$C$200,"&lt;="&amp;('1. Impostazioni'!$C$9+(28-1)*7+6),'3. Registro ferie'!$D$5:$D$200,"&gt;="&amp;('1. Impostazioni'!$C$9+(28-1)*7)))</f>
        <v/>
      </c>
      <c r="AD18" s="106">
        <f>IF($A18="","",COUNTIFS('3. Registro ferie'!$A$5:$A$200,$A18,'3. Registro ferie'!$F$5:$F$200,"Approvato",'3. Registro ferie'!$C$5:$C$200,"&lt;="&amp;('1. Impostazioni'!$C$9+(29-1)*7+6),'3. Registro ferie'!$D$5:$D$200,"&gt;="&amp;('1. Impostazioni'!$C$9+(29-1)*7)))</f>
        <v/>
      </c>
      <c r="AE18" s="106">
        <f>IF($A18="","",COUNTIFS('3. Registro ferie'!$A$5:$A$200,$A18,'3. Registro ferie'!$F$5:$F$200,"Approvato",'3. Registro ferie'!$C$5:$C$200,"&lt;="&amp;('1. Impostazioni'!$C$9+(30-1)*7+6),'3. Registro ferie'!$D$5:$D$200,"&gt;="&amp;('1. Impostazioni'!$C$9+(30-1)*7)))</f>
        <v/>
      </c>
      <c r="AF18" s="106">
        <f>IF($A18="","",COUNTIFS('3. Registro ferie'!$A$5:$A$200,$A18,'3. Registro ferie'!$F$5:$F$200,"Approvato",'3. Registro ferie'!$C$5:$C$200,"&lt;="&amp;('1. Impostazioni'!$C$9+(31-1)*7+6),'3. Registro ferie'!$D$5:$D$200,"&gt;="&amp;('1. Impostazioni'!$C$9+(31-1)*7)))</f>
        <v/>
      </c>
      <c r="AG18" s="106">
        <f>IF($A18="","",COUNTIFS('3. Registro ferie'!$A$5:$A$200,$A18,'3. Registro ferie'!$F$5:$F$200,"Approvato",'3. Registro ferie'!$C$5:$C$200,"&lt;="&amp;('1. Impostazioni'!$C$9+(32-1)*7+6),'3. Registro ferie'!$D$5:$D$200,"&gt;="&amp;('1. Impostazioni'!$C$9+(32-1)*7)))</f>
        <v/>
      </c>
      <c r="AH18" s="106">
        <f>IF($A18="","",COUNTIFS('3. Registro ferie'!$A$5:$A$200,$A18,'3. Registro ferie'!$F$5:$F$200,"Approvato",'3. Registro ferie'!$C$5:$C$200,"&lt;="&amp;('1. Impostazioni'!$C$9+(33-1)*7+6),'3. Registro ferie'!$D$5:$D$200,"&gt;="&amp;('1. Impostazioni'!$C$9+(33-1)*7)))</f>
        <v/>
      </c>
      <c r="AI18" s="106">
        <f>IF($A18="","",COUNTIFS('3. Registro ferie'!$A$5:$A$200,$A18,'3. Registro ferie'!$F$5:$F$200,"Approvato",'3. Registro ferie'!$C$5:$C$200,"&lt;="&amp;('1. Impostazioni'!$C$9+(34-1)*7+6),'3. Registro ferie'!$D$5:$D$200,"&gt;="&amp;('1. Impostazioni'!$C$9+(34-1)*7)))</f>
        <v/>
      </c>
      <c r="AJ18" s="106">
        <f>IF($A18="","",COUNTIFS('3. Registro ferie'!$A$5:$A$200,$A18,'3. Registro ferie'!$F$5:$F$200,"Approvato",'3. Registro ferie'!$C$5:$C$200,"&lt;="&amp;('1. Impostazioni'!$C$9+(35-1)*7+6),'3. Registro ferie'!$D$5:$D$200,"&gt;="&amp;('1. Impostazioni'!$C$9+(35-1)*7)))</f>
        <v/>
      </c>
      <c r="AK18" s="106">
        <f>IF($A18="","",COUNTIFS('3. Registro ferie'!$A$5:$A$200,$A18,'3. Registro ferie'!$F$5:$F$200,"Approvato",'3. Registro ferie'!$C$5:$C$200,"&lt;="&amp;('1. Impostazioni'!$C$9+(36-1)*7+6),'3. Registro ferie'!$D$5:$D$200,"&gt;="&amp;('1. Impostazioni'!$C$9+(36-1)*7)))</f>
        <v/>
      </c>
      <c r="AL18" s="106">
        <f>IF($A18="","",COUNTIFS('3. Registro ferie'!$A$5:$A$200,$A18,'3. Registro ferie'!$F$5:$F$200,"Approvato",'3. Registro ferie'!$C$5:$C$200,"&lt;="&amp;('1. Impostazioni'!$C$9+(37-1)*7+6),'3. Registro ferie'!$D$5:$D$200,"&gt;="&amp;('1. Impostazioni'!$C$9+(37-1)*7)))</f>
        <v/>
      </c>
      <c r="AM18" s="106">
        <f>IF($A18="","",COUNTIFS('3. Registro ferie'!$A$5:$A$200,$A18,'3. Registro ferie'!$F$5:$F$200,"Approvato",'3. Registro ferie'!$C$5:$C$200,"&lt;="&amp;('1. Impostazioni'!$C$9+(38-1)*7+6),'3. Registro ferie'!$D$5:$D$200,"&gt;="&amp;('1. Impostazioni'!$C$9+(38-1)*7)))</f>
        <v/>
      </c>
      <c r="AN18" s="106">
        <f>IF($A18="","",COUNTIFS('3. Registro ferie'!$A$5:$A$200,$A18,'3. Registro ferie'!$F$5:$F$200,"Approvato",'3. Registro ferie'!$C$5:$C$200,"&lt;="&amp;('1. Impostazioni'!$C$9+(39-1)*7+6),'3. Registro ferie'!$D$5:$D$200,"&gt;="&amp;('1. Impostazioni'!$C$9+(39-1)*7)))</f>
        <v/>
      </c>
      <c r="AO18" s="106">
        <f>IF($A18="","",COUNTIFS('3. Registro ferie'!$A$5:$A$200,$A18,'3. Registro ferie'!$F$5:$F$200,"Approvato",'3. Registro ferie'!$C$5:$C$200,"&lt;="&amp;('1. Impostazioni'!$C$9+(40-1)*7+6),'3. Registro ferie'!$D$5:$D$200,"&gt;="&amp;('1. Impostazioni'!$C$9+(40-1)*7)))</f>
        <v/>
      </c>
      <c r="AP18" s="106">
        <f>IF($A18="","",COUNTIFS('3. Registro ferie'!$A$5:$A$200,$A18,'3. Registro ferie'!$F$5:$F$200,"Approvato",'3. Registro ferie'!$C$5:$C$200,"&lt;="&amp;('1. Impostazioni'!$C$9+(41-1)*7+6),'3. Registro ferie'!$D$5:$D$200,"&gt;="&amp;('1. Impostazioni'!$C$9+(41-1)*7)))</f>
        <v/>
      </c>
      <c r="AQ18" s="106">
        <f>IF($A18="","",COUNTIFS('3. Registro ferie'!$A$5:$A$200,$A18,'3. Registro ferie'!$F$5:$F$200,"Approvato",'3. Registro ferie'!$C$5:$C$200,"&lt;="&amp;('1. Impostazioni'!$C$9+(42-1)*7+6),'3. Registro ferie'!$D$5:$D$200,"&gt;="&amp;('1. Impostazioni'!$C$9+(42-1)*7)))</f>
        <v/>
      </c>
      <c r="AR18" s="106">
        <f>IF($A18="","",COUNTIFS('3. Registro ferie'!$A$5:$A$200,$A18,'3. Registro ferie'!$F$5:$F$200,"Approvato",'3. Registro ferie'!$C$5:$C$200,"&lt;="&amp;('1. Impostazioni'!$C$9+(43-1)*7+6),'3. Registro ferie'!$D$5:$D$200,"&gt;="&amp;('1. Impostazioni'!$C$9+(43-1)*7)))</f>
        <v/>
      </c>
      <c r="AS18" s="106">
        <f>IF($A18="","",COUNTIFS('3. Registro ferie'!$A$5:$A$200,$A18,'3. Registro ferie'!$F$5:$F$200,"Approvato",'3. Registro ferie'!$C$5:$C$200,"&lt;="&amp;('1. Impostazioni'!$C$9+(44-1)*7+6),'3. Registro ferie'!$D$5:$D$200,"&gt;="&amp;('1. Impostazioni'!$C$9+(44-1)*7)))</f>
        <v/>
      </c>
      <c r="AT18" s="106">
        <f>IF($A18="","",COUNTIFS('3. Registro ferie'!$A$5:$A$200,$A18,'3. Registro ferie'!$F$5:$F$200,"Approvato",'3. Registro ferie'!$C$5:$C$200,"&lt;="&amp;('1. Impostazioni'!$C$9+(45-1)*7+6),'3. Registro ferie'!$D$5:$D$200,"&gt;="&amp;('1. Impostazioni'!$C$9+(45-1)*7)))</f>
        <v/>
      </c>
      <c r="AU18" s="106">
        <f>IF($A18="","",COUNTIFS('3. Registro ferie'!$A$5:$A$200,$A18,'3. Registro ferie'!$F$5:$F$200,"Approvato",'3. Registro ferie'!$C$5:$C$200,"&lt;="&amp;('1. Impostazioni'!$C$9+(46-1)*7+6),'3. Registro ferie'!$D$5:$D$200,"&gt;="&amp;('1. Impostazioni'!$C$9+(46-1)*7)))</f>
        <v/>
      </c>
      <c r="AV18" s="106">
        <f>IF($A18="","",COUNTIFS('3. Registro ferie'!$A$5:$A$200,$A18,'3. Registro ferie'!$F$5:$F$200,"Approvato",'3. Registro ferie'!$C$5:$C$200,"&lt;="&amp;('1. Impostazioni'!$C$9+(47-1)*7+6),'3. Registro ferie'!$D$5:$D$200,"&gt;="&amp;('1. Impostazioni'!$C$9+(47-1)*7)))</f>
        <v/>
      </c>
      <c r="AW18" s="106">
        <f>IF($A18="","",COUNTIFS('3. Registro ferie'!$A$5:$A$200,$A18,'3. Registro ferie'!$F$5:$F$200,"Approvato",'3. Registro ferie'!$C$5:$C$200,"&lt;="&amp;('1. Impostazioni'!$C$9+(48-1)*7+6),'3. Registro ferie'!$D$5:$D$200,"&gt;="&amp;('1. Impostazioni'!$C$9+(48-1)*7)))</f>
        <v/>
      </c>
      <c r="AX18" s="106">
        <f>IF($A18="","",COUNTIFS('3. Registro ferie'!$A$5:$A$200,$A18,'3. Registro ferie'!$F$5:$F$200,"Approvato",'3. Registro ferie'!$C$5:$C$200,"&lt;="&amp;('1. Impostazioni'!$C$9+(49-1)*7+6),'3. Registro ferie'!$D$5:$D$200,"&gt;="&amp;('1. Impostazioni'!$C$9+(49-1)*7)))</f>
        <v/>
      </c>
      <c r="AY18" s="106">
        <f>IF($A18="","",COUNTIFS('3. Registro ferie'!$A$5:$A$200,$A18,'3. Registro ferie'!$F$5:$F$200,"Approvato",'3. Registro ferie'!$C$5:$C$200,"&lt;="&amp;('1. Impostazioni'!$C$9+(50-1)*7+6),'3. Registro ferie'!$D$5:$D$200,"&gt;="&amp;('1. Impostazioni'!$C$9+(50-1)*7)))</f>
        <v/>
      </c>
      <c r="AZ18" s="106">
        <f>IF($A18="","",COUNTIFS('3. Registro ferie'!$A$5:$A$200,$A18,'3. Registro ferie'!$F$5:$F$200,"Approvato",'3. Registro ferie'!$C$5:$C$200,"&lt;="&amp;('1. Impostazioni'!$C$9+(51-1)*7+6),'3. Registro ferie'!$D$5:$D$200,"&gt;="&amp;('1. Impostazioni'!$C$9+(51-1)*7)))</f>
        <v/>
      </c>
      <c r="BA18" s="106">
        <f>IF($A18="","",COUNTIFS('3. Registro ferie'!$A$5:$A$200,$A18,'3. Registro ferie'!$F$5:$F$200,"Approvato",'3. Registro ferie'!$C$5:$C$200,"&lt;="&amp;('1. Impostazioni'!$C$9+(52-1)*7+6),'3. Registro ferie'!$D$5:$D$200,"&gt;="&amp;('1. Impostazioni'!$C$9+(52-1)*7)))</f>
        <v/>
      </c>
    </row>
    <row r="19" ht="18" customHeight="1" s="55">
      <c r="A19" s="105">
        <f>IF('2. Dipendenti'!A19="","",'2. Dipendenti'!A19)</f>
        <v/>
      </c>
      <c r="B19" s="106">
        <f>IF($A19="","",COUNTIFS('3. Registro ferie'!$A$5:$A$200,$A19,'3. Registro ferie'!$F$5:$F$200,"Approvato",'3. Registro ferie'!$C$5:$C$200,"&lt;="&amp;('1. Impostazioni'!$C$9+(1-1)*7+6),'3. Registro ferie'!$D$5:$D$200,"&gt;="&amp;('1. Impostazioni'!$C$9+(1-1)*7)))</f>
        <v/>
      </c>
      <c r="C19" s="106">
        <f>IF($A19="","",COUNTIFS('3. Registro ferie'!$A$5:$A$200,$A19,'3. Registro ferie'!$F$5:$F$200,"Approvato",'3. Registro ferie'!$C$5:$C$200,"&lt;="&amp;('1. Impostazioni'!$C$9+(2-1)*7+6),'3. Registro ferie'!$D$5:$D$200,"&gt;="&amp;('1. Impostazioni'!$C$9+(2-1)*7)))</f>
        <v/>
      </c>
      <c r="D19" s="106">
        <f>IF($A19="","",COUNTIFS('3. Registro ferie'!$A$5:$A$200,$A19,'3. Registro ferie'!$F$5:$F$200,"Approvato",'3. Registro ferie'!$C$5:$C$200,"&lt;="&amp;('1. Impostazioni'!$C$9+(3-1)*7+6),'3. Registro ferie'!$D$5:$D$200,"&gt;="&amp;('1. Impostazioni'!$C$9+(3-1)*7)))</f>
        <v/>
      </c>
      <c r="E19" s="106">
        <f>IF($A19="","",COUNTIFS('3. Registro ferie'!$A$5:$A$200,$A19,'3. Registro ferie'!$F$5:$F$200,"Approvato",'3. Registro ferie'!$C$5:$C$200,"&lt;="&amp;('1. Impostazioni'!$C$9+(4-1)*7+6),'3. Registro ferie'!$D$5:$D$200,"&gt;="&amp;('1. Impostazioni'!$C$9+(4-1)*7)))</f>
        <v/>
      </c>
      <c r="F19" s="106">
        <f>IF($A19="","",COUNTIFS('3. Registro ferie'!$A$5:$A$200,$A19,'3. Registro ferie'!$F$5:$F$200,"Approvato",'3. Registro ferie'!$C$5:$C$200,"&lt;="&amp;('1. Impostazioni'!$C$9+(5-1)*7+6),'3. Registro ferie'!$D$5:$D$200,"&gt;="&amp;('1. Impostazioni'!$C$9+(5-1)*7)))</f>
        <v/>
      </c>
      <c r="G19" s="106">
        <f>IF($A19="","",COUNTIFS('3. Registro ferie'!$A$5:$A$200,$A19,'3. Registro ferie'!$F$5:$F$200,"Approvato",'3. Registro ferie'!$C$5:$C$200,"&lt;="&amp;('1. Impostazioni'!$C$9+(6-1)*7+6),'3. Registro ferie'!$D$5:$D$200,"&gt;="&amp;('1. Impostazioni'!$C$9+(6-1)*7)))</f>
        <v/>
      </c>
      <c r="H19" s="106">
        <f>IF($A19="","",COUNTIFS('3. Registro ferie'!$A$5:$A$200,$A19,'3. Registro ferie'!$F$5:$F$200,"Approvato",'3. Registro ferie'!$C$5:$C$200,"&lt;="&amp;('1. Impostazioni'!$C$9+(7-1)*7+6),'3. Registro ferie'!$D$5:$D$200,"&gt;="&amp;('1. Impostazioni'!$C$9+(7-1)*7)))</f>
        <v/>
      </c>
      <c r="I19" s="106">
        <f>IF($A19="","",COUNTIFS('3. Registro ferie'!$A$5:$A$200,$A19,'3. Registro ferie'!$F$5:$F$200,"Approvato",'3. Registro ferie'!$C$5:$C$200,"&lt;="&amp;('1. Impostazioni'!$C$9+(8-1)*7+6),'3. Registro ferie'!$D$5:$D$200,"&gt;="&amp;('1. Impostazioni'!$C$9+(8-1)*7)))</f>
        <v/>
      </c>
      <c r="J19" s="106">
        <f>IF($A19="","",COUNTIFS('3. Registro ferie'!$A$5:$A$200,$A19,'3. Registro ferie'!$F$5:$F$200,"Approvato",'3. Registro ferie'!$C$5:$C$200,"&lt;="&amp;('1. Impostazioni'!$C$9+(9-1)*7+6),'3. Registro ferie'!$D$5:$D$200,"&gt;="&amp;('1. Impostazioni'!$C$9+(9-1)*7)))</f>
        <v/>
      </c>
      <c r="K19" s="106">
        <f>IF($A19="","",COUNTIFS('3. Registro ferie'!$A$5:$A$200,$A19,'3. Registro ferie'!$F$5:$F$200,"Approvato",'3. Registro ferie'!$C$5:$C$200,"&lt;="&amp;('1. Impostazioni'!$C$9+(10-1)*7+6),'3. Registro ferie'!$D$5:$D$200,"&gt;="&amp;('1. Impostazioni'!$C$9+(10-1)*7)))</f>
        <v/>
      </c>
      <c r="L19" s="106">
        <f>IF($A19="","",COUNTIFS('3. Registro ferie'!$A$5:$A$200,$A19,'3. Registro ferie'!$F$5:$F$200,"Approvato",'3. Registro ferie'!$C$5:$C$200,"&lt;="&amp;('1. Impostazioni'!$C$9+(11-1)*7+6),'3. Registro ferie'!$D$5:$D$200,"&gt;="&amp;('1. Impostazioni'!$C$9+(11-1)*7)))</f>
        <v/>
      </c>
      <c r="M19" s="106">
        <f>IF($A19="","",COUNTIFS('3. Registro ferie'!$A$5:$A$200,$A19,'3. Registro ferie'!$F$5:$F$200,"Approvato",'3. Registro ferie'!$C$5:$C$200,"&lt;="&amp;('1. Impostazioni'!$C$9+(12-1)*7+6),'3. Registro ferie'!$D$5:$D$200,"&gt;="&amp;('1. Impostazioni'!$C$9+(12-1)*7)))</f>
        <v/>
      </c>
      <c r="N19" s="106">
        <f>IF($A19="","",COUNTIFS('3. Registro ferie'!$A$5:$A$200,$A19,'3. Registro ferie'!$F$5:$F$200,"Approvato",'3. Registro ferie'!$C$5:$C$200,"&lt;="&amp;('1. Impostazioni'!$C$9+(13-1)*7+6),'3. Registro ferie'!$D$5:$D$200,"&gt;="&amp;('1. Impostazioni'!$C$9+(13-1)*7)))</f>
        <v/>
      </c>
      <c r="O19" s="106">
        <f>IF($A19="","",COUNTIFS('3. Registro ferie'!$A$5:$A$200,$A19,'3. Registro ferie'!$F$5:$F$200,"Approvato",'3. Registro ferie'!$C$5:$C$200,"&lt;="&amp;('1. Impostazioni'!$C$9+(14-1)*7+6),'3. Registro ferie'!$D$5:$D$200,"&gt;="&amp;('1. Impostazioni'!$C$9+(14-1)*7)))</f>
        <v/>
      </c>
      <c r="P19" s="106">
        <f>IF($A19="","",COUNTIFS('3. Registro ferie'!$A$5:$A$200,$A19,'3. Registro ferie'!$F$5:$F$200,"Approvato",'3. Registro ferie'!$C$5:$C$200,"&lt;="&amp;('1. Impostazioni'!$C$9+(15-1)*7+6),'3. Registro ferie'!$D$5:$D$200,"&gt;="&amp;('1. Impostazioni'!$C$9+(15-1)*7)))</f>
        <v/>
      </c>
      <c r="Q19" s="106">
        <f>IF($A19="","",COUNTIFS('3. Registro ferie'!$A$5:$A$200,$A19,'3. Registro ferie'!$F$5:$F$200,"Approvato",'3. Registro ferie'!$C$5:$C$200,"&lt;="&amp;('1. Impostazioni'!$C$9+(16-1)*7+6),'3. Registro ferie'!$D$5:$D$200,"&gt;="&amp;('1. Impostazioni'!$C$9+(16-1)*7)))</f>
        <v/>
      </c>
      <c r="R19" s="106">
        <f>IF($A19="","",COUNTIFS('3. Registro ferie'!$A$5:$A$200,$A19,'3. Registro ferie'!$F$5:$F$200,"Approvato",'3. Registro ferie'!$C$5:$C$200,"&lt;="&amp;('1. Impostazioni'!$C$9+(17-1)*7+6),'3. Registro ferie'!$D$5:$D$200,"&gt;="&amp;('1. Impostazioni'!$C$9+(17-1)*7)))</f>
        <v/>
      </c>
      <c r="S19" s="106">
        <f>IF($A19="","",COUNTIFS('3. Registro ferie'!$A$5:$A$200,$A19,'3. Registro ferie'!$F$5:$F$200,"Approvato",'3. Registro ferie'!$C$5:$C$200,"&lt;="&amp;('1. Impostazioni'!$C$9+(18-1)*7+6),'3. Registro ferie'!$D$5:$D$200,"&gt;="&amp;('1. Impostazioni'!$C$9+(18-1)*7)))</f>
        <v/>
      </c>
      <c r="T19" s="106">
        <f>IF($A19="","",COUNTIFS('3. Registro ferie'!$A$5:$A$200,$A19,'3. Registro ferie'!$F$5:$F$200,"Approvato",'3. Registro ferie'!$C$5:$C$200,"&lt;="&amp;('1. Impostazioni'!$C$9+(19-1)*7+6),'3. Registro ferie'!$D$5:$D$200,"&gt;="&amp;('1. Impostazioni'!$C$9+(19-1)*7)))</f>
        <v/>
      </c>
      <c r="U19" s="106">
        <f>IF($A19="","",COUNTIFS('3. Registro ferie'!$A$5:$A$200,$A19,'3. Registro ferie'!$F$5:$F$200,"Approvato",'3. Registro ferie'!$C$5:$C$200,"&lt;="&amp;('1. Impostazioni'!$C$9+(20-1)*7+6),'3. Registro ferie'!$D$5:$D$200,"&gt;="&amp;('1. Impostazioni'!$C$9+(20-1)*7)))</f>
        <v/>
      </c>
      <c r="V19" s="106">
        <f>IF($A19="","",COUNTIFS('3. Registro ferie'!$A$5:$A$200,$A19,'3. Registro ferie'!$F$5:$F$200,"Approvato",'3. Registro ferie'!$C$5:$C$200,"&lt;="&amp;('1. Impostazioni'!$C$9+(21-1)*7+6),'3. Registro ferie'!$D$5:$D$200,"&gt;="&amp;('1. Impostazioni'!$C$9+(21-1)*7)))</f>
        <v/>
      </c>
      <c r="W19" s="106">
        <f>IF($A19="","",COUNTIFS('3. Registro ferie'!$A$5:$A$200,$A19,'3. Registro ferie'!$F$5:$F$200,"Approvato",'3. Registro ferie'!$C$5:$C$200,"&lt;="&amp;('1. Impostazioni'!$C$9+(22-1)*7+6),'3. Registro ferie'!$D$5:$D$200,"&gt;="&amp;('1. Impostazioni'!$C$9+(22-1)*7)))</f>
        <v/>
      </c>
      <c r="X19" s="106">
        <f>IF($A19="","",COUNTIFS('3. Registro ferie'!$A$5:$A$200,$A19,'3. Registro ferie'!$F$5:$F$200,"Approvato",'3. Registro ferie'!$C$5:$C$200,"&lt;="&amp;('1. Impostazioni'!$C$9+(23-1)*7+6),'3. Registro ferie'!$D$5:$D$200,"&gt;="&amp;('1. Impostazioni'!$C$9+(23-1)*7)))</f>
        <v/>
      </c>
      <c r="Y19" s="106">
        <f>IF($A19="","",COUNTIFS('3. Registro ferie'!$A$5:$A$200,$A19,'3. Registro ferie'!$F$5:$F$200,"Approvato",'3. Registro ferie'!$C$5:$C$200,"&lt;="&amp;('1. Impostazioni'!$C$9+(24-1)*7+6),'3. Registro ferie'!$D$5:$D$200,"&gt;="&amp;('1. Impostazioni'!$C$9+(24-1)*7)))</f>
        <v/>
      </c>
      <c r="Z19" s="106">
        <f>IF($A19="","",COUNTIFS('3. Registro ferie'!$A$5:$A$200,$A19,'3. Registro ferie'!$F$5:$F$200,"Approvato",'3. Registro ferie'!$C$5:$C$200,"&lt;="&amp;('1. Impostazioni'!$C$9+(25-1)*7+6),'3. Registro ferie'!$D$5:$D$200,"&gt;="&amp;('1. Impostazioni'!$C$9+(25-1)*7)))</f>
        <v/>
      </c>
      <c r="AA19" s="106">
        <f>IF($A19="","",COUNTIFS('3. Registro ferie'!$A$5:$A$200,$A19,'3. Registro ferie'!$F$5:$F$200,"Approvato",'3. Registro ferie'!$C$5:$C$200,"&lt;="&amp;('1. Impostazioni'!$C$9+(26-1)*7+6),'3. Registro ferie'!$D$5:$D$200,"&gt;="&amp;('1. Impostazioni'!$C$9+(26-1)*7)))</f>
        <v/>
      </c>
      <c r="AB19" s="106">
        <f>IF($A19="","",COUNTIFS('3. Registro ferie'!$A$5:$A$200,$A19,'3. Registro ferie'!$F$5:$F$200,"Approvato",'3. Registro ferie'!$C$5:$C$200,"&lt;="&amp;('1. Impostazioni'!$C$9+(27-1)*7+6),'3. Registro ferie'!$D$5:$D$200,"&gt;="&amp;('1. Impostazioni'!$C$9+(27-1)*7)))</f>
        <v/>
      </c>
      <c r="AC19" s="106">
        <f>IF($A19="","",COUNTIFS('3. Registro ferie'!$A$5:$A$200,$A19,'3. Registro ferie'!$F$5:$F$200,"Approvato",'3. Registro ferie'!$C$5:$C$200,"&lt;="&amp;('1. Impostazioni'!$C$9+(28-1)*7+6),'3. Registro ferie'!$D$5:$D$200,"&gt;="&amp;('1. Impostazioni'!$C$9+(28-1)*7)))</f>
        <v/>
      </c>
      <c r="AD19" s="106">
        <f>IF($A19="","",COUNTIFS('3. Registro ferie'!$A$5:$A$200,$A19,'3. Registro ferie'!$F$5:$F$200,"Approvato",'3. Registro ferie'!$C$5:$C$200,"&lt;="&amp;('1. Impostazioni'!$C$9+(29-1)*7+6),'3. Registro ferie'!$D$5:$D$200,"&gt;="&amp;('1. Impostazioni'!$C$9+(29-1)*7)))</f>
        <v/>
      </c>
      <c r="AE19" s="106">
        <f>IF($A19="","",COUNTIFS('3. Registro ferie'!$A$5:$A$200,$A19,'3. Registro ferie'!$F$5:$F$200,"Approvato",'3. Registro ferie'!$C$5:$C$200,"&lt;="&amp;('1. Impostazioni'!$C$9+(30-1)*7+6),'3. Registro ferie'!$D$5:$D$200,"&gt;="&amp;('1. Impostazioni'!$C$9+(30-1)*7)))</f>
        <v/>
      </c>
      <c r="AF19" s="106">
        <f>IF($A19="","",COUNTIFS('3. Registro ferie'!$A$5:$A$200,$A19,'3. Registro ferie'!$F$5:$F$200,"Approvato",'3. Registro ferie'!$C$5:$C$200,"&lt;="&amp;('1. Impostazioni'!$C$9+(31-1)*7+6),'3. Registro ferie'!$D$5:$D$200,"&gt;="&amp;('1. Impostazioni'!$C$9+(31-1)*7)))</f>
        <v/>
      </c>
      <c r="AG19" s="106">
        <f>IF($A19="","",COUNTIFS('3. Registro ferie'!$A$5:$A$200,$A19,'3. Registro ferie'!$F$5:$F$200,"Approvato",'3. Registro ferie'!$C$5:$C$200,"&lt;="&amp;('1. Impostazioni'!$C$9+(32-1)*7+6),'3. Registro ferie'!$D$5:$D$200,"&gt;="&amp;('1. Impostazioni'!$C$9+(32-1)*7)))</f>
        <v/>
      </c>
      <c r="AH19" s="106">
        <f>IF($A19="","",COUNTIFS('3. Registro ferie'!$A$5:$A$200,$A19,'3. Registro ferie'!$F$5:$F$200,"Approvato",'3. Registro ferie'!$C$5:$C$200,"&lt;="&amp;('1. Impostazioni'!$C$9+(33-1)*7+6),'3. Registro ferie'!$D$5:$D$200,"&gt;="&amp;('1. Impostazioni'!$C$9+(33-1)*7)))</f>
        <v/>
      </c>
      <c r="AI19" s="106">
        <f>IF($A19="","",COUNTIFS('3. Registro ferie'!$A$5:$A$200,$A19,'3. Registro ferie'!$F$5:$F$200,"Approvato",'3. Registro ferie'!$C$5:$C$200,"&lt;="&amp;('1. Impostazioni'!$C$9+(34-1)*7+6),'3. Registro ferie'!$D$5:$D$200,"&gt;="&amp;('1. Impostazioni'!$C$9+(34-1)*7)))</f>
        <v/>
      </c>
      <c r="AJ19" s="106">
        <f>IF($A19="","",COUNTIFS('3. Registro ferie'!$A$5:$A$200,$A19,'3. Registro ferie'!$F$5:$F$200,"Approvato",'3. Registro ferie'!$C$5:$C$200,"&lt;="&amp;('1. Impostazioni'!$C$9+(35-1)*7+6),'3. Registro ferie'!$D$5:$D$200,"&gt;="&amp;('1. Impostazioni'!$C$9+(35-1)*7)))</f>
        <v/>
      </c>
      <c r="AK19" s="106">
        <f>IF($A19="","",COUNTIFS('3. Registro ferie'!$A$5:$A$200,$A19,'3. Registro ferie'!$F$5:$F$200,"Approvato",'3. Registro ferie'!$C$5:$C$200,"&lt;="&amp;('1. Impostazioni'!$C$9+(36-1)*7+6),'3. Registro ferie'!$D$5:$D$200,"&gt;="&amp;('1. Impostazioni'!$C$9+(36-1)*7)))</f>
        <v/>
      </c>
      <c r="AL19" s="106">
        <f>IF($A19="","",COUNTIFS('3. Registro ferie'!$A$5:$A$200,$A19,'3. Registro ferie'!$F$5:$F$200,"Approvato",'3. Registro ferie'!$C$5:$C$200,"&lt;="&amp;('1. Impostazioni'!$C$9+(37-1)*7+6),'3. Registro ferie'!$D$5:$D$200,"&gt;="&amp;('1. Impostazioni'!$C$9+(37-1)*7)))</f>
        <v/>
      </c>
      <c r="AM19" s="106">
        <f>IF($A19="","",COUNTIFS('3. Registro ferie'!$A$5:$A$200,$A19,'3. Registro ferie'!$F$5:$F$200,"Approvato",'3. Registro ferie'!$C$5:$C$200,"&lt;="&amp;('1. Impostazioni'!$C$9+(38-1)*7+6),'3. Registro ferie'!$D$5:$D$200,"&gt;="&amp;('1. Impostazioni'!$C$9+(38-1)*7)))</f>
        <v/>
      </c>
      <c r="AN19" s="106">
        <f>IF($A19="","",COUNTIFS('3. Registro ferie'!$A$5:$A$200,$A19,'3. Registro ferie'!$F$5:$F$200,"Approvato",'3. Registro ferie'!$C$5:$C$200,"&lt;="&amp;('1. Impostazioni'!$C$9+(39-1)*7+6),'3. Registro ferie'!$D$5:$D$200,"&gt;="&amp;('1. Impostazioni'!$C$9+(39-1)*7)))</f>
        <v/>
      </c>
      <c r="AO19" s="106">
        <f>IF($A19="","",COUNTIFS('3. Registro ferie'!$A$5:$A$200,$A19,'3. Registro ferie'!$F$5:$F$200,"Approvato",'3. Registro ferie'!$C$5:$C$200,"&lt;="&amp;('1. Impostazioni'!$C$9+(40-1)*7+6),'3. Registro ferie'!$D$5:$D$200,"&gt;="&amp;('1. Impostazioni'!$C$9+(40-1)*7)))</f>
        <v/>
      </c>
      <c r="AP19" s="106">
        <f>IF($A19="","",COUNTIFS('3. Registro ferie'!$A$5:$A$200,$A19,'3. Registro ferie'!$F$5:$F$200,"Approvato",'3. Registro ferie'!$C$5:$C$200,"&lt;="&amp;('1. Impostazioni'!$C$9+(41-1)*7+6),'3. Registro ferie'!$D$5:$D$200,"&gt;="&amp;('1. Impostazioni'!$C$9+(41-1)*7)))</f>
        <v/>
      </c>
      <c r="AQ19" s="106">
        <f>IF($A19="","",COUNTIFS('3. Registro ferie'!$A$5:$A$200,$A19,'3. Registro ferie'!$F$5:$F$200,"Approvato",'3. Registro ferie'!$C$5:$C$200,"&lt;="&amp;('1. Impostazioni'!$C$9+(42-1)*7+6),'3. Registro ferie'!$D$5:$D$200,"&gt;="&amp;('1. Impostazioni'!$C$9+(42-1)*7)))</f>
        <v/>
      </c>
      <c r="AR19" s="106">
        <f>IF($A19="","",COUNTIFS('3. Registro ferie'!$A$5:$A$200,$A19,'3. Registro ferie'!$F$5:$F$200,"Approvato",'3. Registro ferie'!$C$5:$C$200,"&lt;="&amp;('1. Impostazioni'!$C$9+(43-1)*7+6),'3. Registro ferie'!$D$5:$D$200,"&gt;="&amp;('1. Impostazioni'!$C$9+(43-1)*7)))</f>
        <v/>
      </c>
      <c r="AS19" s="106">
        <f>IF($A19="","",COUNTIFS('3. Registro ferie'!$A$5:$A$200,$A19,'3. Registro ferie'!$F$5:$F$200,"Approvato",'3. Registro ferie'!$C$5:$C$200,"&lt;="&amp;('1. Impostazioni'!$C$9+(44-1)*7+6),'3. Registro ferie'!$D$5:$D$200,"&gt;="&amp;('1. Impostazioni'!$C$9+(44-1)*7)))</f>
        <v/>
      </c>
      <c r="AT19" s="106">
        <f>IF($A19="","",COUNTIFS('3. Registro ferie'!$A$5:$A$200,$A19,'3. Registro ferie'!$F$5:$F$200,"Approvato",'3. Registro ferie'!$C$5:$C$200,"&lt;="&amp;('1. Impostazioni'!$C$9+(45-1)*7+6),'3. Registro ferie'!$D$5:$D$200,"&gt;="&amp;('1. Impostazioni'!$C$9+(45-1)*7)))</f>
        <v/>
      </c>
      <c r="AU19" s="106">
        <f>IF($A19="","",COUNTIFS('3. Registro ferie'!$A$5:$A$200,$A19,'3. Registro ferie'!$F$5:$F$200,"Approvato",'3. Registro ferie'!$C$5:$C$200,"&lt;="&amp;('1. Impostazioni'!$C$9+(46-1)*7+6),'3. Registro ferie'!$D$5:$D$200,"&gt;="&amp;('1. Impostazioni'!$C$9+(46-1)*7)))</f>
        <v/>
      </c>
      <c r="AV19" s="106">
        <f>IF($A19="","",COUNTIFS('3. Registro ferie'!$A$5:$A$200,$A19,'3. Registro ferie'!$F$5:$F$200,"Approvato",'3. Registro ferie'!$C$5:$C$200,"&lt;="&amp;('1. Impostazioni'!$C$9+(47-1)*7+6),'3. Registro ferie'!$D$5:$D$200,"&gt;="&amp;('1. Impostazioni'!$C$9+(47-1)*7)))</f>
        <v/>
      </c>
      <c r="AW19" s="106">
        <f>IF($A19="","",COUNTIFS('3. Registro ferie'!$A$5:$A$200,$A19,'3. Registro ferie'!$F$5:$F$200,"Approvato",'3. Registro ferie'!$C$5:$C$200,"&lt;="&amp;('1. Impostazioni'!$C$9+(48-1)*7+6),'3. Registro ferie'!$D$5:$D$200,"&gt;="&amp;('1. Impostazioni'!$C$9+(48-1)*7)))</f>
        <v/>
      </c>
      <c r="AX19" s="106">
        <f>IF($A19="","",COUNTIFS('3. Registro ferie'!$A$5:$A$200,$A19,'3. Registro ferie'!$F$5:$F$200,"Approvato",'3. Registro ferie'!$C$5:$C$200,"&lt;="&amp;('1. Impostazioni'!$C$9+(49-1)*7+6),'3. Registro ferie'!$D$5:$D$200,"&gt;="&amp;('1. Impostazioni'!$C$9+(49-1)*7)))</f>
        <v/>
      </c>
      <c r="AY19" s="106">
        <f>IF($A19="","",COUNTIFS('3. Registro ferie'!$A$5:$A$200,$A19,'3. Registro ferie'!$F$5:$F$200,"Approvato",'3. Registro ferie'!$C$5:$C$200,"&lt;="&amp;('1. Impostazioni'!$C$9+(50-1)*7+6),'3. Registro ferie'!$D$5:$D$200,"&gt;="&amp;('1. Impostazioni'!$C$9+(50-1)*7)))</f>
        <v/>
      </c>
      <c r="AZ19" s="106">
        <f>IF($A19="","",COUNTIFS('3. Registro ferie'!$A$5:$A$200,$A19,'3. Registro ferie'!$F$5:$F$200,"Approvato",'3. Registro ferie'!$C$5:$C$200,"&lt;="&amp;('1. Impostazioni'!$C$9+(51-1)*7+6),'3. Registro ferie'!$D$5:$D$200,"&gt;="&amp;('1. Impostazioni'!$C$9+(51-1)*7)))</f>
        <v/>
      </c>
      <c r="BA19" s="106">
        <f>IF($A19="","",COUNTIFS('3. Registro ferie'!$A$5:$A$200,$A19,'3. Registro ferie'!$F$5:$F$200,"Approvato",'3. Registro ferie'!$C$5:$C$200,"&lt;="&amp;('1. Impostazioni'!$C$9+(52-1)*7+6),'3. Registro ferie'!$D$5:$D$200,"&gt;="&amp;('1. Impostazioni'!$C$9+(52-1)*7)))</f>
        <v/>
      </c>
    </row>
    <row r="20" ht="18" customHeight="1" s="55">
      <c r="A20" s="105">
        <f>IF('2. Dipendenti'!A20="","",'2. Dipendenti'!A20)</f>
        <v/>
      </c>
      <c r="B20" s="106">
        <f>IF($A20="","",COUNTIFS('3. Registro ferie'!$A$5:$A$200,$A20,'3. Registro ferie'!$F$5:$F$200,"Approvato",'3. Registro ferie'!$C$5:$C$200,"&lt;="&amp;('1. Impostazioni'!$C$9+(1-1)*7+6),'3. Registro ferie'!$D$5:$D$200,"&gt;="&amp;('1. Impostazioni'!$C$9+(1-1)*7)))</f>
        <v/>
      </c>
      <c r="C20" s="106">
        <f>IF($A20="","",COUNTIFS('3. Registro ferie'!$A$5:$A$200,$A20,'3. Registro ferie'!$F$5:$F$200,"Approvato",'3. Registro ferie'!$C$5:$C$200,"&lt;="&amp;('1. Impostazioni'!$C$9+(2-1)*7+6),'3. Registro ferie'!$D$5:$D$200,"&gt;="&amp;('1. Impostazioni'!$C$9+(2-1)*7)))</f>
        <v/>
      </c>
      <c r="D20" s="106">
        <f>IF($A20="","",COUNTIFS('3. Registro ferie'!$A$5:$A$200,$A20,'3. Registro ferie'!$F$5:$F$200,"Approvato",'3. Registro ferie'!$C$5:$C$200,"&lt;="&amp;('1. Impostazioni'!$C$9+(3-1)*7+6),'3. Registro ferie'!$D$5:$D$200,"&gt;="&amp;('1. Impostazioni'!$C$9+(3-1)*7)))</f>
        <v/>
      </c>
      <c r="E20" s="106">
        <f>IF($A20="","",COUNTIFS('3. Registro ferie'!$A$5:$A$200,$A20,'3. Registro ferie'!$F$5:$F$200,"Approvato",'3. Registro ferie'!$C$5:$C$200,"&lt;="&amp;('1. Impostazioni'!$C$9+(4-1)*7+6),'3. Registro ferie'!$D$5:$D$200,"&gt;="&amp;('1. Impostazioni'!$C$9+(4-1)*7)))</f>
        <v/>
      </c>
      <c r="F20" s="106">
        <f>IF($A20="","",COUNTIFS('3. Registro ferie'!$A$5:$A$200,$A20,'3. Registro ferie'!$F$5:$F$200,"Approvato",'3. Registro ferie'!$C$5:$C$200,"&lt;="&amp;('1. Impostazioni'!$C$9+(5-1)*7+6),'3. Registro ferie'!$D$5:$D$200,"&gt;="&amp;('1. Impostazioni'!$C$9+(5-1)*7)))</f>
        <v/>
      </c>
      <c r="G20" s="106">
        <f>IF($A20="","",COUNTIFS('3. Registro ferie'!$A$5:$A$200,$A20,'3. Registro ferie'!$F$5:$F$200,"Approvato",'3. Registro ferie'!$C$5:$C$200,"&lt;="&amp;('1. Impostazioni'!$C$9+(6-1)*7+6),'3. Registro ferie'!$D$5:$D$200,"&gt;="&amp;('1. Impostazioni'!$C$9+(6-1)*7)))</f>
        <v/>
      </c>
      <c r="H20" s="106">
        <f>IF($A20="","",COUNTIFS('3. Registro ferie'!$A$5:$A$200,$A20,'3. Registro ferie'!$F$5:$F$200,"Approvato",'3. Registro ferie'!$C$5:$C$200,"&lt;="&amp;('1. Impostazioni'!$C$9+(7-1)*7+6),'3. Registro ferie'!$D$5:$D$200,"&gt;="&amp;('1. Impostazioni'!$C$9+(7-1)*7)))</f>
        <v/>
      </c>
      <c r="I20" s="106">
        <f>IF($A20="","",COUNTIFS('3. Registro ferie'!$A$5:$A$200,$A20,'3. Registro ferie'!$F$5:$F$200,"Approvato",'3. Registro ferie'!$C$5:$C$200,"&lt;="&amp;('1. Impostazioni'!$C$9+(8-1)*7+6),'3. Registro ferie'!$D$5:$D$200,"&gt;="&amp;('1. Impostazioni'!$C$9+(8-1)*7)))</f>
        <v/>
      </c>
      <c r="J20" s="106">
        <f>IF($A20="","",COUNTIFS('3. Registro ferie'!$A$5:$A$200,$A20,'3. Registro ferie'!$F$5:$F$200,"Approvato",'3. Registro ferie'!$C$5:$C$200,"&lt;="&amp;('1. Impostazioni'!$C$9+(9-1)*7+6),'3. Registro ferie'!$D$5:$D$200,"&gt;="&amp;('1. Impostazioni'!$C$9+(9-1)*7)))</f>
        <v/>
      </c>
      <c r="K20" s="106">
        <f>IF($A20="","",COUNTIFS('3. Registro ferie'!$A$5:$A$200,$A20,'3. Registro ferie'!$F$5:$F$200,"Approvato",'3. Registro ferie'!$C$5:$C$200,"&lt;="&amp;('1. Impostazioni'!$C$9+(10-1)*7+6),'3. Registro ferie'!$D$5:$D$200,"&gt;="&amp;('1. Impostazioni'!$C$9+(10-1)*7)))</f>
        <v/>
      </c>
      <c r="L20" s="106">
        <f>IF($A20="","",COUNTIFS('3. Registro ferie'!$A$5:$A$200,$A20,'3. Registro ferie'!$F$5:$F$200,"Approvato",'3. Registro ferie'!$C$5:$C$200,"&lt;="&amp;('1. Impostazioni'!$C$9+(11-1)*7+6),'3. Registro ferie'!$D$5:$D$200,"&gt;="&amp;('1. Impostazioni'!$C$9+(11-1)*7)))</f>
        <v/>
      </c>
      <c r="M20" s="106">
        <f>IF($A20="","",COUNTIFS('3. Registro ferie'!$A$5:$A$200,$A20,'3. Registro ferie'!$F$5:$F$200,"Approvato",'3. Registro ferie'!$C$5:$C$200,"&lt;="&amp;('1. Impostazioni'!$C$9+(12-1)*7+6),'3. Registro ferie'!$D$5:$D$200,"&gt;="&amp;('1. Impostazioni'!$C$9+(12-1)*7)))</f>
        <v/>
      </c>
      <c r="N20" s="106">
        <f>IF($A20="","",COUNTIFS('3. Registro ferie'!$A$5:$A$200,$A20,'3. Registro ferie'!$F$5:$F$200,"Approvato",'3. Registro ferie'!$C$5:$C$200,"&lt;="&amp;('1. Impostazioni'!$C$9+(13-1)*7+6),'3. Registro ferie'!$D$5:$D$200,"&gt;="&amp;('1. Impostazioni'!$C$9+(13-1)*7)))</f>
        <v/>
      </c>
      <c r="O20" s="106">
        <f>IF($A20="","",COUNTIFS('3. Registro ferie'!$A$5:$A$200,$A20,'3. Registro ferie'!$F$5:$F$200,"Approvato",'3. Registro ferie'!$C$5:$C$200,"&lt;="&amp;('1. Impostazioni'!$C$9+(14-1)*7+6),'3. Registro ferie'!$D$5:$D$200,"&gt;="&amp;('1. Impostazioni'!$C$9+(14-1)*7)))</f>
        <v/>
      </c>
      <c r="P20" s="106">
        <f>IF($A20="","",COUNTIFS('3. Registro ferie'!$A$5:$A$200,$A20,'3. Registro ferie'!$F$5:$F$200,"Approvato",'3. Registro ferie'!$C$5:$C$200,"&lt;="&amp;('1. Impostazioni'!$C$9+(15-1)*7+6),'3. Registro ferie'!$D$5:$D$200,"&gt;="&amp;('1. Impostazioni'!$C$9+(15-1)*7)))</f>
        <v/>
      </c>
      <c r="Q20" s="106">
        <f>IF($A20="","",COUNTIFS('3. Registro ferie'!$A$5:$A$200,$A20,'3. Registro ferie'!$F$5:$F$200,"Approvato",'3. Registro ferie'!$C$5:$C$200,"&lt;="&amp;('1. Impostazioni'!$C$9+(16-1)*7+6),'3. Registro ferie'!$D$5:$D$200,"&gt;="&amp;('1. Impostazioni'!$C$9+(16-1)*7)))</f>
        <v/>
      </c>
      <c r="R20" s="106">
        <f>IF($A20="","",COUNTIFS('3. Registro ferie'!$A$5:$A$200,$A20,'3. Registro ferie'!$F$5:$F$200,"Approvato",'3. Registro ferie'!$C$5:$C$200,"&lt;="&amp;('1. Impostazioni'!$C$9+(17-1)*7+6),'3. Registro ferie'!$D$5:$D$200,"&gt;="&amp;('1. Impostazioni'!$C$9+(17-1)*7)))</f>
        <v/>
      </c>
      <c r="S20" s="106">
        <f>IF($A20="","",COUNTIFS('3. Registro ferie'!$A$5:$A$200,$A20,'3. Registro ferie'!$F$5:$F$200,"Approvato",'3. Registro ferie'!$C$5:$C$200,"&lt;="&amp;('1. Impostazioni'!$C$9+(18-1)*7+6),'3. Registro ferie'!$D$5:$D$200,"&gt;="&amp;('1. Impostazioni'!$C$9+(18-1)*7)))</f>
        <v/>
      </c>
      <c r="T20" s="106">
        <f>IF($A20="","",COUNTIFS('3. Registro ferie'!$A$5:$A$200,$A20,'3. Registro ferie'!$F$5:$F$200,"Approvato",'3. Registro ferie'!$C$5:$C$200,"&lt;="&amp;('1. Impostazioni'!$C$9+(19-1)*7+6),'3. Registro ferie'!$D$5:$D$200,"&gt;="&amp;('1. Impostazioni'!$C$9+(19-1)*7)))</f>
        <v/>
      </c>
      <c r="U20" s="106">
        <f>IF($A20="","",COUNTIFS('3. Registro ferie'!$A$5:$A$200,$A20,'3. Registro ferie'!$F$5:$F$200,"Approvato",'3. Registro ferie'!$C$5:$C$200,"&lt;="&amp;('1. Impostazioni'!$C$9+(20-1)*7+6),'3. Registro ferie'!$D$5:$D$200,"&gt;="&amp;('1. Impostazioni'!$C$9+(20-1)*7)))</f>
        <v/>
      </c>
      <c r="V20" s="106">
        <f>IF($A20="","",COUNTIFS('3. Registro ferie'!$A$5:$A$200,$A20,'3. Registro ferie'!$F$5:$F$200,"Approvato",'3. Registro ferie'!$C$5:$C$200,"&lt;="&amp;('1. Impostazioni'!$C$9+(21-1)*7+6),'3. Registro ferie'!$D$5:$D$200,"&gt;="&amp;('1. Impostazioni'!$C$9+(21-1)*7)))</f>
        <v/>
      </c>
      <c r="W20" s="106">
        <f>IF($A20="","",COUNTIFS('3. Registro ferie'!$A$5:$A$200,$A20,'3. Registro ferie'!$F$5:$F$200,"Approvato",'3. Registro ferie'!$C$5:$C$200,"&lt;="&amp;('1. Impostazioni'!$C$9+(22-1)*7+6),'3. Registro ferie'!$D$5:$D$200,"&gt;="&amp;('1. Impostazioni'!$C$9+(22-1)*7)))</f>
        <v/>
      </c>
      <c r="X20" s="106">
        <f>IF($A20="","",COUNTIFS('3. Registro ferie'!$A$5:$A$200,$A20,'3. Registro ferie'!$F$5:$F$200,"Approvato",'3. Registro ferie'!$C$5:$C$200,"&lt;="&amp;('1. Impostazioni'!$C$9+(23-1)*7+6),'3. Registro ferie'!$D$5:$D$200,"&gt;="&amp;('1. Impostazioni'!$C$9+(23-1)*7)))</f>
        <v/>
      </c>
      <c r="Y20" s="106">
        <f>IF($A20="","",COUNTIFS('3. Registro ferie'!$A$5:$A$200,$A20,'3. Registro ferie'!$F$5:$F$200,"Approvato",'3. Registro ferie'!$C$5:$C$200,"&lt;="&amp;('1. Impostazioni'!$C$9+(24-1)*7+6),'3. Registro ferie'!$D$5:$D$200,"&gt;="&amp;('1. Impostazioni'!$C$9+(24-1)*7)))</f>
        <v/>
      </c>
      <c r="Z20" s="106">
        <f>IF($A20="","",COUNTIFS('3. Registro ferie'!$A$5:$A$200,$A20,'3. Registro ferie'!$F$5:$F$200,"Approvato",'3. Registro ferie'!$C$5:$C$200,"&lt;="&amp;('1. Impostazioni'!$C$9+(25-1)*7+6),'3. Registro ferie'!$D$5:$D$200,"&gt;="&amp;('1. Impostazioni'!$C$9+(25-1)*7)))</f>
        <v/>
      </c>
      <c r="AA20" s="106">
        <f>IF($A20="","",COUNTIFS('3. Registro ferie'!$A$5:$A$200,$A20,'3. Registro ferie'!$F$5:$F$200,"Approvato",'3. Registro ferie'!$C$5:$C$200,"&lt;="&amp;('1. Impostazioni'!$C$9+(26-1)*7+6),'3. Registro ferie'!$D$5:$D$200,"&gt;="&amp;('1. Impostazioni'!$C$9+(26-1)*7)))</f>
        <v/>
      </c>
      <c r="AB20" s="106">
        <f>IF($A20="","",COUNTIFS('3. Registro ferie'!$A$5:$A$200,$A20,'3. Registro ferie'!$F$5:$F$200,"Approvato",'3. Registro ferie'!$C$5:$C$200,"&lt;="&amp;('1. Impostazioni'!$C$9+(27-1)*7+6),'3. Registro ferie'!$D$5:$D$200,"&gt;="&amp;('1. Impostazioni'!$C$9+(27-1)*7)))</f>
        <v/>
      </c>
      <c r="AC20" s="106">
        <f>IF($A20="","",COUNTIFS('3. Registro ferie'!$A$5:$A$200,$A20,'3. Registro ferie'!$F$5:$F$200,"Approvato",'3. Registro ferie'!$C$5:$C$200,"&lt;="&amp;('1. Impostazioni'!$C$9+(28-1)*7+6),'3. Registro ferie'!$D$5:$D$200,"&gt;="&amp;('1. Impostazioni'!$C$9+(28-1)*7)))</f>
        <v/>
      </c>
      <c r="AD20" s="106">
        <f>IF($A20="","",COUNTIFS('3. Registro ferie'!$A$5:$A$200,$A20,'3. Registro ferie'!$F$5:$F$200,"Approvato",'3. Registro ferie'!$C$5:$C$200,"&lt;="&amp;('1. Impostazioni'!$C$9+(29-1)*7+6),'3. Registro ferie'!$D$5:$D$200,"&gt;="&amp;('1. Impostazioni'!$C$9+(29-1)*7)))</f>
        <v/>
      </c>
      <c r="AE20" s="106">
        <f>IF($A20="","",COUNTIFS('3. Registro ferie'!$A$5:$A$200,$A20,'3. Registro ferie'!$F$5:$F$200,"Approvato",'3. Registro ferie'!$C$5:$C$200,"&lt;="&amp;('1. Impostazioni'!$C$9+(30-1)*7+6),'3. Registro ferie'!$D$5:$D$200,"&gt;="&amp;('1. Impostazioni'!$C$9+(30-1)*7)))</f>
        <v/>
      </c>
      <c r="AF20" s="106">
        <f>IF($A20="","",COUNTIFS('3. Registro ferie'!$A$5:$A$200,$A20,'3. Registro ferie'!$F$5:$F$200,"Approvato",'3. Registro ferie'!$C$5:$C$200,"&lt;="&amp;('1. Impostazioni'!$C$9+(31-1)*7+6),'3. Registro ferie'!$D$5:$D$200,"&gt;="&amp;('1. Impostazioni'!$C$9+(31-1)*7)))</f>
        <v/>
      </c>
      <c r="AG20" s="106">
        <f>IF($A20="","",COUNTIFS('3. Registro ferie'!$A$5:$A$200,$A20,'3. Registro ferie'!$F$5:$F$200,"Approvato",'3. Registro ferie'!$C$5:$C$200,"&lt;="&amp;('1. Impostazioni'!$C$9+(32-1)*7+6),'3. Registro ferie'!$D$5:$D$200,"&gt;="&amp;('1. Impostazioni'!$C$9+(32-1)*7)))</f>
        <v/>
      </c>
      <c r="AH20" s="106">
        <f>IF($A20="","",COUNTIFS('3. Registro ferie'!$A$5:$A$200,$A20,'3. Registro ferie'!$F$5:$F$200,"Approvato",'3. Registro ferie'!$C$5:$C$200,"&lt;="&amp;('1. Impostazioni'!$C$9+(33-1)*7+6),'3. Registro ferie'!$D$5:$D$200,"&gt;="&amp;('1. Impostazioni'!$C$9+(33-1)*7)))</f>
        <v/>
      </c>
      <c r="AI20" s="106">
        <f>IF($A20="","",COUNTIFS('3. Registro ferie'!$A$5:$A$200,$A20,'3. Registro ferie'!$F$5:$F$200,"Approvato",'3. Registro ferie'!$C$5:$C$200,"&lt;="&amp;('1. Impostazioni'!$C$9+(34-1)*7+6),'3. Registro ferie'!$D$5:$D$200,"&gt;="&amp;('1. Impostazioni'!$C$9+(34-1)*7)))</f>
        <v/>
      </c>
      <c r="AJ20" s="106">
        <f>IF($A20="","",COUNTIFS('3. Registro ferie'!$A$5:$A$200,$A20,'3. Registro ferie'!$F$5:$F$200,"Approvato",'3. Registro ferie'!$C$5:$C$200,"&lt;="&amp;('1. Impostazioni'!$C$9+(35-1)*7+6),'3. Registro ferie'!$D$5:$D$200,"&gt;="&amp;('1. Impostazioni'!$C$9+(35-1)*7)))</f>
        <v/>
      </c>
      <c r="AK20" s="106">
        <f>IF($A20="","",COUNTIFS('3. Registro ferie'!$A$5:$A$200,$A20,'3. Registro ferie'!$F$5:$F$200,"Approvato",'3. Registro ferie'!$C$5:$C$200,"&lt;="&amp;('1. Impostazioni'!$C$9+(36-1)*7+6),'3. Registro ferie'!$D$5:$D$200,"&gt;="&amp;('1. Impostazioni'!$C$9+(36-1)*7)))</f>
        <v/>
      </c>
      <c r="AL20" s="106">
        <f>IF($A20="","",COUNTIFS('3. Registro ferie'!$A$5:$A$200,$A20,'3. Registro ferie'!$F$5:$F$200,"Approvato",'3. Registro ferie'!$C$5:$C$200,"&lt;="&amp;('1. Impostazioni'!$C$9+(37-1)*7+6),'3. Registro ferie'!$D$5:$D$200,"&gt;="&amp;('1. Impostazioni'!$C$9+(37-1)*7)))</f>
        <v/>
      </c>
      <c r="AM20" s="106">
        <f>IF($A20="","",COUNTIFS('3. Registro ferie'!$A$5:$A$200,$A20,'3. Registro ferie'!$F$5:$F$200,"Approvato",'3. Registro ferie'!$C$5:$C$200,"&lt;="&amp;('1. Impostazioni'!$C$9+(38-1)*7+6),'3. Registro ferie'!$D$5:$D$200,"&gt;="&amp;('1. Impostazioni'!$C$9+(38-1)*7)))</f>
        <v/>
      </c>
      <c r="AN20" s="106">
        <f>IF($A20="","",COUNTIFS('3. Registro ferie'!$A$5:$A$200,$A20,'3. Registro ferie'!$F$5:$F$200,"Approvato",'3. Registro ferie'!$C$5:$C$200,"&lt;="&amp;('1. Impostazioni'!$C$9+(39-1)*7+6),'3. Registro ferie'!$D$5:$D$200,"&gt;="&amp;('1. Impostazioni'!$C$9+(39-1)*7)))</f>
        <v/>
      </c>
      <c r="AO20" s="106">
        <f>IF($A20="","",COUNTIFS('3. Registro ferie'!$A$5:$A$200,$A20,'3. Registro ferie'!$F$5:$F$200,"Approvato",'3. Registro ferie'!$C$5:$C$200,"&lt;="&amp;('1. Impostazioni'!$C$9+(40-1)*7+6),'3. Registro ferie'!$D$5:$D$200,"&gt;="&amp;('1. Impostazioni'!$C$9+(40-1)*7)))</f>
        <v/>
      </c>
      <c r="AP20" s="106">
        <f>IF($A20="","",COUNTIFS('3. Registro ferie'!$A$5:$A$200,$A20,'3. Registro ferie'!$F$5:$F$200,"Approvato",'3. Registro ferie'!$C$5:$C$200,"&lt;="&amp;('1. Impostazioni'!$C$9+(41-1)*7+6),'3. Registro ferie'!$D$5:$D$200,"&gt;="&amp;('1. Impostazioni'!$C$9+(41-1)*7)))</f>
        <v/>
      </c>
      <c r="AQ20" s="106">
        <f>IF($A20="","",COUNTIFS('3. Registro ferie'!$A$5:$A$200,$A20,'3. Registro ferie'!$F$5:$F$200,"Approvato",'3. Registro ferie'!$C$5:$C$200,"&lt;="&amp;('1. Impostazioni'!$C$9+(42-1)*7+6),'3. Registro ferie'!$D$5:$D$200,"&gt;="&amp;('1. Impostazioni'!$C$9+(42-1)*7)))</f>
        <v/>
      </c>
      <c r="AR20" s="106">
        <f>IF($A20="","",COUNTIFS('3. Registro ferie'!$A$5:$A$200,$A20,'3. Registro ferie'!$F$5:$F$200,"Approvato",'3. Registro ferie'!$C$5:$C$200,"&lt;="&amp;('1. Impostazioni'!$C$9+(43-1)*7+6),'3. Registro ferie'!$D$5:$D$200,"&gt;="&amp;('1. Impostazioni'!$C$9+(43-1)*7)))</f>
        <v/>
      </c>
      <c r="AS20" s="106">
        <f>IF($A20="","",COUNTIFS('3. Registro ferie'!$A$5:$A$200,$A20,'3. Registro ferie'!$F$5:$F$200,"Approvato",'3. Registro ferie'!$C$5:$C$200,"&lt;="&amp;('1. Impostazioni'!$C$9+(44-1)*7+6),'3. Registro ferie'!$D$5:$D$200,"&gt;="&amp;('1. Impostazioni'!$C$9+(44-1)*7)))</f>
        <v/>
      </c>
      <c r="AT20" s="106">
        <f>IF($A20="","",COUNTIFS('3. Registro ferie'!$A$5:$A$200,$A20,'3. Registro ferie'!$F$5:$F$200,"Approvato",'3. Registro ferie'!$C$5:$C$200,"&lt;="&amp;('1. Impostazioni'!$C$9+(45-1)*7+6),'3. Registro ferie'!$D$5:$D$200,"&gt;="&amp;('1. Impostazioni'!$C$9+(45-1)*7)))</f>
        <v/>
      </c>
      <c r="AU20" s="106">
        <f>IF($A20="","",COUNTIFS('3. Registro ferie'!$A$5:$A$200,$A20,'3. Registro ferie'!$F$5:$F$200,"Approvato",'3. Registro ferie'!$C$5:$C$200,"&lt;="&amp;('1. Impostazioni'!$C$9+(46-1)*7+6),'3. Registro ferie'!$D$5:$D$200,"&gt;="&amp;('1. Impostazioni'!$C$9+(46-1)*7)))</f>
        <v/>
      </c>
      <c r="AV20" s="106">
        <f>IF($A20="","",COUNTIFS('3. Registro ferie'!$A$5:$A$200,$A20,'3. Registro ferie'!$F$5:$F$200,"Approvato",'3. Registro ferie'!$C$5:$C$200,"&lt;="&amp;('1. Impostazioni'!$C$9+(47-1)*7+6),'3. Registro ferie'!$D$5:$D$200,"&gt;="&amp;('1. Impostazioni'!$C$9+(47-1)*7)))</f>
        <v/>
      </c>
      <c r="AW20" s="106">
        <f>IF($A20="","",COUNTIFS('3. Registro ferie'!$A$5:$A$200,$A20,'3. Registro ferie'!$F$5:$F$200,"Approvato",'3. Registro ferie'!$C$5:$C$200,"&lt;="&amp;('1. Impostazioni'!$C$9+(48-1)*7+6),'3. Registro ferie'!$D$5:$D$200,"&gt;="&amp;('1. Impostazioni'!$C$9+(48-1)*7)))</f>
        <v/>
      </c>
      <c r="AX20" s="106">
        <f>IF($A20="","",COUNTIFS('3. Registro ferie'!$A$5:$A$200,$A20,'3. Registro ferie'!$F$5:$F$200,"Approvato",'3. Registro ferie'!$C$5:$C$200,"&lt;="&amp;('1. Impostazioni'!$C$9+(49-1)*7+6),'3. Registro ferie'!$D$5:$D$200,"&gt;="&amp;('1. Impostazioni'!$C$9+(49-1)*7)))</f>
        <v/>
      </c>
      <c r="AY20" s="106">
        <f>IF($A20="","",COUNTIFS('3. Registro ferie'!$A$5:$A$200,$A20,'3. Registro ferie'!$F$5:$F$200,"Approvato",'3. Registro ferie'!$C$5:$C$200,"&lt;="&amp;('1. Impostazioni'!$C$9+(50-1)*7+6),'3. Registro ferie'!$D$5:$D$200,"&gt;="&amp;('1. Impostazioni'!$C$9+(50-1)*7)))</f>
        <v/>
      </c>
      <c r="AZ20" s="106">
        <f>IF($A20="","",COUNTIFS('3. Registro ferie'!$A$5:$A$200,$A20,'3. Registro ferie'!$F$5:$F$200,"Approvato",'3. Registro ferie'!$C$5:$C$200,"&lt;="&amp;('1. Impostazioni'!$C$9+(51-1)*7+6),'3. Registro ferie'!$D$5:$D$200,"&gt;="&amp;('1. Impostazioni'!$C$9+(51-1)*7)))</f>
        <v/>
      </c>
      <c r="BA20" s="106">
        <f>IF($A20="","",COUNTIFS('3. Registro ferie'!$A$5:$A$200,$A20,'3. Registro ferie'!$F$5:$F$200,"Approvato",'3. Registro ferie'!$C$5:$C$200,"&lt;="&amp;('1. Impostazioni'!$C$9+(52-1)*7+6),'3. Registro ferie'!$D$5:$D$200,"&gt;="&amp;('1. Impostazioni'!$C$9+(52-1)*7)))</f>
        <v/>
      </c>
    </row>
    <row r="21" ht="18" customHeight="1" s="55">
      <c r="A21" s="105">
        <f>IF('2. Dipendenti'!A21="","",'2. Dipendenti'!A21)</f>
        <v/>
      </c>
      <c r="B21" s="106">
        <f>IF($A21="","",COUNTIFS('3. Registro ferie'!$A$5:$A$200,$A21,'3. Registro ferie'!$F$5:$F$200,"Approvato",'3. Registro ferie'!$C$5:$C$200,"&lt;="&amp;('1. Impostazioni'!$C$9+(1-1)*7+6),'3. Registro ferie'!$D$5:$D$200,"&gt;="&amp;('1. Impostazioni'!$C$9+(1-1)*7)))</f>
        <v/>
      </c>
      <c r="C21" s="106">
        <f>IF($A21="","",COUNTIFS('3. Registro ferie'!$A$5:$A$200,$A21,'3. Registro ferie'!$F$5:$F$200,"Approvato",'3. Registro ferie'!$C$5:$C$200,"&lt;="&amp;('1. Impostazioni'!$C$9+(2-1)*7+6),'3. Registro ferie'!$D$5:$D$200,"&gt;="&amp;('1. Impostazioni'!$C$9+(2-1)*7)))</f>
        <v/>
      </c>
      <c r="D21" s="106">
        <f>IF($A21="","",COUNTIFS('3. Registro ferie'!$A$5:$A$200,$A21,'3. Registro ferie'!$F$5:$F$200,"Approvato",'3. Registro ferie'!$C$5:$C$200,"&lt;="&amp;('1. Impostazioni'!$C$9+(3-1)*7+6),'3. Registro ferie'!$D$5:$D$200,"&gt;="&amp;('1. Impostazioni'!$C$9+(3-1)*7)))</f>
        <v/>
      </c>
      <c r="E21" s="106">
        <f>IF($A21="","",COUNTIFS('3. Registro ferie'!$A$5:$A$200,$A21,'3. Registro ferie'!$F$5:$F$200,"Approvato",'3. Registro ferie'!$C$5:$C$200,"&lt;="&amp;('1. Impostazioni'!$C$9+(4-1)*7+6),'3. Registro ferie'!$D$5:$D$200,"&gt;="&amp;('1. Impostazioni'!$C$9+(4-1)*7)))</f>
        <v/>
      </c>
      <c r="F21" s="106">
        <f>IF($A21="","",COUNTIFS('3. Registro ferie'!$A$5:$A$200,$A21,'3. Registro ferie'!$F$5:$F$200,"Approvato",'3. Registro ferie'!$C$5:$C$200,"&lt;="&amp;('1. Impostazioni'!$C$9+(5-1)*7+6),'3. Registro ferie'!$D$5:$D$200,"&gt;="&amp;('1. Impostazioni'!$C$9+(5-1)*7)))</f>
        <v/>
      </c>
      <c r="G21" s="106">
        <f>IF($A21="","",COUNTIFS('3. Registro ferie'!$A$5:$A$200,$A21,'3. Registro ferie'!$F$5:$F$200,"Approvato",'3. Registro ferie'!$C$5:$C$200,"&lt;="&amp;('1. Impostazioni'!$C$9+(6-1)*7+6),'3. Registro ferie'!$D$5:$D$200,"&gt;="&amp;('1. Impostazioni'!$C$9+(6-1)*7)))</f>
        <v/>
      </c>
      <c r="H21" s="106">
        <f>IF($A21="","",COUNTIFS('3. Registro ferie'!$A$5:$A$200,$A21,'3. Registro ferie'!$F$5:$F$200,"Approvato",'3. Registro ferie'!$C$5:$C$200,"&lt;="&amp;('1. Impostazioni'!$C$9+(7-1)*7+6),'3. Registro ferie'!$D$5:$D$200,"&gt;="&amp;('1. Impostazioni'!$C$9+(7-1)*7)))</f>
        <v/>
      </c>
      <c r="I21" s="106">
        <f>IF($A21="","",COUNTIFS('3. Registro ferie'!$A$5:$A$200,$A21,'3. Registro ferie'!$F$5:$F$200,"Approvato",'3. Registro ferie'!$C$5:$C$200,"&lt;="&amp;('1. Impostazioni'!$C$9+(8-1)*7+6),'3. Registro ferie'!$D$5:$D$200,"&gt;="&amp;('1. Impostazioni'!$C$9+(8-1)*7)))</f>
        <v/>
      </c>
      <c r="J21" s="106">
        <f>IF($A21="","",COUNTIFS('3. Registro ferie'!$A$5:$A$200,$A21,'3. Registro ferie'!$F$5:$F$200,"Approvato",'3. Registro ferie'!$C$5:$C$200,"&lt;="&amp;('1. Impostazioni'!$C$9+(9-1)*7+6),'3. Registro ferie'!$D$5:$D$200,"&gt;="&amp;('1. Impostazioni'!$C$9+(9-1)*7)))</f>
        <v/>
      </c>
      <c r="K21" s="106">
        <f>IF($A21="","",COUNTIFS('3. Registro ferie'!$A$5:$A$200,$A21,'3. Registro ferie'!$F$5:$F$200,"Approvato",'3. Registro ferie'!$C$5:$C$200,"&lt;="&amp;('1. Impostazioni'!$C$9+(10-1)*7+6),'3. Registro ferie'!$D$5:$D$200,"&gt;="&amp;('1. Impostazioni'!$C$9+(10-1)*7)))</f>
        <v/>
      </c>
      <c r="L21" s="106">
        <f>IF($A21="","",COUNTIFS('3. Registro ferie'!$A$5:$A$200,$A21,'3. Registro ferie'!$F$5:$F$200,"Approvato",'3. Registro ferie'!$C$5:$C$200,"&lt;="&amp;('1. Impostazioni'!$C$9+(11-1)*7+6),'3. Registro ferie'!$D$5:$D$200,"&gt;="&amp;('1. Impostazioni'!$C$9+(11-1)*7)))</f>
        <v/>
      </c>
      <c r="M21" s="106">
        <f>IF($A21="","",COUNTIFS('3. Registro ferie'!$A$5:$A$200,$A21,'3. Registro ferie'!$F$5:$F$200,"Approvato",'3. Registro ferie'!$C$5:$C$200,"&lt;="&amp;('1. Impostazioni'!$C$9+(12-1)*7+6),'3. Registro ferie'!$D$5:$D$200,"&gt;="&amp;('1. Impostazioni'!$C$9+(12-1)*7)))</f>
        <v/>
      </c>
      <c r="N21" s="106">
        <f>IF($A21="","",COUNTIFS('3. Registro ferie'!$A$5:$A$200,$A21,'3. Registro ferie'!$F$5:$F$200,"Approvato",'3. Registro ferie'!$C$5:$C$200,"&lt;="&amp;('1. Impostazioni'!$C$9+(13-1)*7+6),'3. Registro ferie'!$D$5:$D$200,"&gt;="&amp;('1. Impostazioni'!$C$9+(13-1)*7)))</f>
        <v/>
      </c>
      <c r="O21" s="106">
        <f>IF($A21="","",COUNTIFS('3. Registro ferie'!$A$5:$A$200,$A21,'3. Registro ferie'!$F$5:$F$200,"Approvato",'3. Registro ferie'!$C$5:$C$200,"&lt;="&amp;('1. Impostazioni'!$C$9+(14-1)*7+6),'3. Registro ferie'!$D$5:$D$200,"&gt;="&amp;('1. Impostazioni'!$C$9+(14-1)*7)))</f>
        <v/>
      </c>
      <c r="P21" s="106">
        <f>IF($A21="","",COUNTIFS('3. Registro ferie'!$A$5:$A$200,$A21,'3. Registro ferie'!$F$5:$F$200,"Approvato",'3. Registro ferie'!$C$5:$C$200,"&lt;="&amp;('1. Impostazioni'!$C$9+(15-1)*7+6),'3. Registro ferie'!$D$5:$D$200,"&gt;="&amp;('1. Impostazioni'!$C$9+(15-1)*7)))</f>
        <v/>
      </c>
      <c r="Q21" s="106">
        <f>IF($A21="","",COUNTIFS('3. Registro ferie'!$A$5:$A$200,$A21,'3. Registro ferie'!$F$5:$F$200,"Approvato",'3. Registro ferie'!$C$5:$C$200,"&lt;="&amp;('1. Impostazioni'!$C$9+(16-1)*7+6),'3. Registro ferie'!$D$5:$D$200,"&gt;="&amp;('1. Impostazioni'!$C$9+(16-1)*7)))</f>
        <v/>
      </c>
      <c r="R21" s="106">
        <f>IF($A21="","",COUNTIFS('3. Registro ferie'!$A$5:$A$200,$A21,'3. Registro ferie'!$F$5:$F$200,"Approvato",'3. Registro ferie'!$C$5:$C$200,"&lt;="&amp;('1. Impostazioni'!$C$9+(17-1)*7+6),'3. Registro ferie'!$D$5:$D$200,"&gt;="&amp;('1. Impostazioni'!$C$9+(17-1)*7)))</f>
        <v/>
      </c>
      <c r="S21" s="106">
        <f>IF($A21="","",COUNTIFS('3. Registro ferie'!$A$5:$A$200,$A21,'3. Registro ferie'!$F$5:$F$200,"Approvato",'3. Registro ferie'!$C$5:$C$200,"&lt;="&amp;('1. Impostazioni'!$C$9+(18-1)*7+6),'3. Registro ferie'!$D$5:$D$200,"&gt;="&amp;('1. Impostazioni'!$C$9+(18-1)*7)))</f>
        <v/>
      </c>
      <c r="T21" s="106">
        <f>IF($A21="","",COUNTIFS('3. Registro ferie'!$A$5:$A$200,$A21,'3. Registro ferie'!$F$5:$F$200,"Approvato",'3. Registro ferie'!$C$5:$C$200,"&lt;="&amp;('1. Impostazioni'!$C$9+(19-1)*7+6),'3. Registro ferie'!$D$5:$D$200,"&gt;="&amp;('1. Impostazioni'!$C$9+(19-1)*7)))</f>
        <v/>
      </c>
      <c r="U21" s="106">
        <f>IF($A21="","",COUNTIFS('3. Registro ferie'!$A$5:$A$200,$A21,'3. Registro ferie'!$F$5:$F$200,"Approvato",'3. Registro ferie'!$C$5:$C$200,"&lt;="&amp;('1. Impostazioni'!$C$9+(20-1)*7+6),'3. Registro ferie'!$D$5:$D$200,"&gt;="&amp;('1. Impostazioni'!$C$9+(20-1)*7)))</f>
        <v/>
      </c>
      <c r="V21" s="106">
        <f>IF($A21="","",COUNTIFS('3. Registro ferie'!$A$5:$A$200,$A21,'3. Registro ferie'!$F$5:$F$200,"Approvato",'3. Registro ferie'!$C$5:$C$200,"&lt;="&amp;('1. Impostazioni'!$C$9+(21-1)*7+6),'3. Registro ferie'!$D$5:$D$200,"&gt;="&amp;('1. Impostazioni'!$C$9+(21-1)*7)))</f>
        <v/>
      </c>
      <c r="W21" s="106">
        <f>IF($A21="","",COUNTIFS('3. Registro ferie'!$A$5:$A$200,$A21,'3. Registro ferie'!$F$5:$F$200,"Approvato",'3. Registro ferie'!$C$5:$C$200,"&lt;="&amp;('1. Impostazioni'!$C$9+(22-1)*7+6),'3. Registro ferie'!$D$5:$D$200,"&gt;="&amp;('1. Impostazioni'!$C$9+(22-1)*7)))</f>
        <v/>
      </c>
      <c r="X21" s="106">
        <f>IF($A21="","",COUNTIFS('3. Registro ferie'!$A$5:$A$200,$A21,'3. Registro ferie'!$F$5:$F$200,"Approvato",'3. Registro ferie'!$C$5:$C$200,"&lt;="&amp;('1. Impostazioni'!$C$9+(23-1)*7+6),'3. Registro ferie'!$D$5:$D$200,"&gt;="&amp;('1. Impostazioni'!$C$9+(23-1)*7)))</f>
        <v/>
      </c>
      <c r="Y21" s="106">
        <f>IF($A21="","",COUNTIFS('3. Registro ferie'!$A$5:$A$200,$A21,'3. Registro ferie'!$F$5:$F$200,"Approvato",'3. Registro ferie'!$C$5:$C$200,"&lt;="&amp;('1. Impostazioni'!$C$9+(24-1)*7+6),'3. Registro ferie'!$D$5:$D$200,"&gt;="&amp;('1. Impostazioni'!$C$9+(24-1)*7)))</f>
        <v/>
      </c>
      <c r="Z21" s="106">
        <f>IF($A21="","",COUNTIFS('3. Registro ferie'!$A$5:$A$200,$A21,'3. Registro ferie'!$F$5:$F$200,"Approvato",'3. Registro ferie'!$C$5:$C$200,"&lt;="&amp;('1. Impostazioni'!$C$9+(25-1)*7+6),'3. Registro ferie'!$D$5:$D$200,"&gt;="&amp;('1. Impostazioni'!$C$9+(25-1)*7)))</f>
        <v/>
      </c>
      <c r="AA21" s="106">
        <f>IF($A21="","",COUNTIFS('3. Registro ferie'!$A$5:$A$200,$A21,'3. Registro ferie'!$F$5:$F$200,"Approvato",'3. Registro ferie'!$C$5:$C$200,"&lt;="&amp;('1. Impostazioni'!$C$9+(26-1)*7+6),'3. Registro ferie'!$D$5:$D$200,"&gt;="&amp;('1. Impostazioni'!$C$9+(26-1)*7)))</f>
        <v/>
      </c>
      <c r="AB21" s="106">
        <f>IF($A21="","",COUNTIFS('3. Registro ferie'!$A$5:$A$200,$A21,'3. Registro ferie'!$F$5:$F$200,"Approvato",'3. Registro ferie'!$C$5:$C$200,"&lt;="&amp;('1. Impostazioni'!$C$9+(27-1)*7+6),'3. Registro ferie'!$D$5:$D$200,"&gt;="&amp;('1. Impostazioni'!$C$9+(27-1)*7)))</f>
        <v/>
      </c>
      <c r="AC21" s="106">
        <f>IF($A21="","",COUNTIFS('3. Registro ferie'!$A$5:$A$200,$A21,'3. Registro ferie'!$F$5:$F$200,"Approvato",'3. Registro ferie'!$C$5:$C$200,"&lt;="&amp;('1. Impostazioni'!$C$9+(28-1)*7+6),'3. Registro ferie'!$D$5:$D$200,"&gt;="&amp;('1. Impostazioni'!$C$9+(28-1)*7)))</f>
        <v/>
      </c>
      <c r="AD21" s="106">
        <f>IF($A21="","",COUNTIFS('3. Registro ferie'!$A$5:$A$200,$A21,'3. Registro ferie'!$F$5:$F$200,"Approvato",'3. Registro ferie'!$C$5:$C$200,"&lt;="&amp;('1. Impostazioni'!$C$9+(29-1)*7+6),'3. Registro ferie'!$D$5:$D$200,"&gt;="&amp;('1. Impostazioni'!$C$9+(29-1)*7)))</f>
        <v/>
      </c>
      <c r="AE21" s="106">
        <f>IF($A21="","",COUNTIFS('3. Registro ferie'!$A$5:$A$200,$A21,'3. Registro ferie'!$F$5:$F$200,"Approvato",'3. Registro ferie'!$C$5:$C$200,"&lt;="&amp;('1. Impostazioni'!$C$9+(30-1)*7+6),'3. Registro ferie'!$D$5:$D$200,"&gt;="&amp;('1. Impostazioni'!$C$9+(30-1)*7)))</f>
        <v/>
      </c>
      <c r="AF21" s="106">
        <f>IF($A21="","",COUNTIFS('3. Registro ferie'!$A$5:$A$200,$A21,'3. Registro ferie'!$F$5:$F$200,"Approvato",'3. Registro ferie'!$C$5:$C$200,"&lt;="&amp;('1. Impostazioni'!$C$9+(31-1)*7+6),'3. Registro ferie'!$D$5:$D$200,"&gt;="&amp;('1. Impostazioni'!$C$9+(31-1)*7)))</f>
        <v/>
      </c>
      <c r="AG21" s="106">
        <f>IF($A21="","",COUNTIFS('3. Registro ferie'!$A$5:$A$200,$A21,'3. Registro ferie'!$F$5:$F$200,"Approvato",'3. Registro ferie'!$C$5:$C$200,"&lt;="&amp;('1. Impostazioni'!$C$9+(32-1)*7+6),'3. Registro ferie'!$D$5:$D$200,"&gt;="&amp;('1. Impostazioni'!$C$9+(32-1)*7)))</f>
        <v/>
      </c>
      <c r="AH21" s="106">
        <f>IF($A21="","",COUNTIFS('3. Registro ferie'!$A$5:$A$200,$A21,'3. Registro ferie'!$F$5:$F$200,"Approvato",'3. Registro ferie'!$C$5:$C$200,"&lt;="&amp;('1. Impostazioni'!$C$9+(33-1)*7+6),'3. Registro ferie'!$D$5:$D$200,"&gt;="&amp;('1. Impostazioni'!$C$9+(33-1)*7)))</f>
        <v/>
      </c>
      <c r="AI21" s="106">
        <f>IF($A21="","",COUNTIFS('3. Registro ferie'!$A$5:$A$200,$A21,'3. Registro ferie'!$F$5:$F$200,"Approvato",'3. Registro ferie'!$C$5:$C$200,"&lt;="&amp;('1. Impostazioni'!$C$9+(34-1)*7+6),'3. Registro ferie'!$D$5:$D$200,"&gt;="&amp;('1. Impostazioni'!$C$9+(34-1)*7)))</f>
        <v/>
      </c>
      <c r="AJ21" s="106">
        <f>IF($A21="","",COUNTIFS('3. Registro ferie'!$A$5:$A$200,$A21,'3. Registro ferie'!$F$5:$F$200,"Approvato",'3. Registro ferie'!$C$5:$C$200,"&lt;="&amp;('1. Impostazioni'!$C$9+(35-1)*7+6),'3. Registro ferie'!$D$5:$D$200,"&gt;="&amp;('1. Impostazioni'!$C$9+(35-1)*7)))</f>
        <v/>
      </c>
      <c r="AK21" s="106">
        <f>IF($A21="","",COUNTIFS('3. Registro ferie'!$A$5:$A$200,$A21,'3. Registro ferie'!$F$5:$F$200,"Approvato",'3. Registro ferie'!$C$5:$C$200,"&lt;="&amp;('1. Impostazioni'!$C$9+(36-1)*7+6),'3. Registro ferie'!$D$5:$D$200,"&gt;="&amp;('1. Impostazioni'!$C$9+(36-1)*7)))</f>
        <v/>
      </c>
      <c r="AL21" s="106">
        <f>IF($A21="","",COUNTIFS('3. Registro ferie'!$A$5:$A$200,$A21,'3. Registro ferie'!$F$5:$F$200,"Approvato",'3. Registro ferie'!$C$5:$C$200,"&lt;="&amp;('1. Impostazioni'!$C$9+(37-1)*7+6),'3. Registro ferie'!$D$5:$D$200,"&gt;="&amp;('1. Impostazioni'!$C$9+(37-1)*7)))</f>
        <v/>
      </c>
      <c r="AM21" s="106">
        <f>IF($A21="","",COUNTIFS('3. Registro ferie'!$A$5:$A$200,$A21,'3. Registro ferie'!$F$5:$F$200,"Approvato",'3. Registro ferie'!$C$5:$C$200,"&lt;="&amp;('1. Impostazioni'!$C$9+(38-1)*7+6),'3. Registro ferie'!$D$5:$D$200,"&gt;="&amp;('1. Impostazioni'!$C$9+(38-1)*7)))</f>
        <v/>
      </c>
      <c r="AN21" s="106">
        <f>IF($A21="","",COUNTIFS('3. Registro ferie'!$A$5:$A$200,$A21,'3. Registro ferie'!$F$5:$F$200,"Approvato",'3. Registro ferie'!$C$5:$C$200,"&lt;="&amp;('1. Impostazioni'!$C$9+(39-1)*7+6),'3. Registro ferie'!$D$5:$D$200,"&gt;="&amp;('1. Impostazioni'!$C$9+(39-1)*7)))</f>
        <v/>
      </c>
      <c r="AO21" s="106">
        <f>IF($A21="","",COUNTIFS('3. Registro ferie'!$A$5:$A$200,$A21,'3. Registro ferie'!$F$5:$F$200,"Approvato",'3. Registro ferie'!$C$5:$C$200,"&lt;="&amp;('1. Impostazioni'!$C$9+(40-1)*7+6),'3. Registro ferie'!$D$5:$D$200,"&gt;="&amp;('1. Impostazioni'!$C$9+(40-1)*7)))</f>
        <v/>
      </c>
      <c r="AP21" s="106">
        <f>IF($A21="","",COUNTIFS('3. Registro ferie'!$A$5:$A$200,$A21,'3. Registro ferie'!$F$5:$F$200,"Approvato",'3. Registro ferie'!$C$5:$C$200,"&lt;="&amp;('1. Impostazioni'!$C$9+(41-1)*7+6),'3. Registro ferie'!$D$5:$D$200,"&gt;="&amp;('1. Impostazioni'!$C$9+(41-1)*7)))</f>
        <v/>
      </c>
      <c r="AQ21" s="106">
        <f>IF($A21="","",COUNTIFS('3. Registro ferie'!$A$5:$A$200,$A21,'3. Registro ferie'!$F$5:$F$200,"Approvato",'3. Registro ferie'!$C$5:$C$200,"&lt;="&amp;('1. Impostazioni'!$C$9+(42-1)*7+6),'3. Registro ferie'!$D$5:$D$200,"&gt;="&amp;('1. Impostazioni'!$C$9+(42-1)*7)))</f>
        <v/>
      </c>
      <c r="AR21" s="106">
        <f>IF($A21="","",COUNTIFS('3. Registro ferie'!$A$5:$A$200,$A21,'3. Registro ferie'!$F$5:$F$200,"Approvato",'3. Registro ferie'!$C$5:$C$200,"&lt;="&amp;('1. Impostazioni'!$C$9+(43-1)*7+6),'3. Registro ferie'!$D$5:$D$200,"&gt;="&amp;('1. Impostazioni'!$C$9+(43-1)*7)))</f>
        <v/>
      </c>
      <c r="AS21" s="106">
        <f>IF($A21="","",COUNTIFS('3. Registro ferie'!$A$5:$A$200,$A21,'3. Registro ferie'!$F$5:$F$200,"Approvato",'3. Registro ferie'!$C$5:$C$200,"&lt;="&amp;('1. Impostazioni'!$C$9+(44-1)*7+6),'3. Registro ferie'!$D$5:$D$200,"&gt;="&amp;('1. Impostazioni'!$C$9+(44-1)*7)))</f>
        <v/>
      </c>
      <c r="AT21" s="106">
        <f>IF($A21="","",COUNTIFS('3. Registro ferie'!$A$5:$A$200,$A21,'3. Registro ferie'!$F$5:$F$200,"Approvato",'3. Registro ferie'!$C$5:$C$200,"&lt;="&amp;('1. Impostazioni'!$C$9+(45-1)*7+6),'3. Registro ferie'!$D$5:$D$200,"&gt;="&amp;('1. Impostazioni'!$C$9+(45-1)*7)))</f>
        <v/>
      </c>
      <c r="AU21" s="106">
        <f>IF($A21="","",COUNTIFS('3. Registro ferie'!$A$5:$A$200,$A21,'3. Registro ferie'!$F$5:$F$200,"Approvato",'3. Registro ferie'!$C$5:$C$200,"&lt;="&amp;('1. Impostazioni'!$C$9+(46-1)*7+6),'3. Registro ferie'!$D$5:$D$200,"&gt;="&amp;('1. Impostazioni'!$C$9+(46-1)*7)))</f>
        <v/>
      </c>
      <c r="AV21" s="106">
        <f>IF($A21="","",COUNTIFS('3. Registro ferie'!$A$5:$A$200,$A21,'3. Registro ferie'!$F$5:$F$200,"Approvato",'3. Registro ferie'!$C$5:$C$200,"&lt;="&amp;('1. Impostazioni'!$C$9+(47-1)*7+6),'3. Registro ferie'!$D$5:$D$200,"&gt;="&amp;('1. Impostazioni'!$C$9+(47-1)*7)))</f>
        <v/>
      </c>
      <c r="AW21" s="106">
        <f>IF($A21="","",COUNTIFS('3. Registro ferie'!$A$5:$A$200,$A21,'3. Registro ferie'!$F$5:$F$200,"Approvato",'3. Registro ferie'!$C$5:$C$200,"&lt;="&amp;('1. Impostazioni'!$C$9+(48-1)*7+6),'3. Registro ferie'!$D$5:$D$200,"&gt;="&amp;('1. Impostazioni'!$C$9+(48-1)*7)))</f>
        <v/>
      </c>
      <c r="AX21" s="106">
        <f>IF($A21="","",COUNTIFS('3. Registro ferie'!$A$5:$A$200,$A21,'3. Registro ferie'!$F$5:$F$200,"Approvato",'3. Registro ferie'!$C$5:$C$200,"&lt;="&amp;('1. Impostazioni'!$C$9+(49-1)*7+6),'3. Registro ferie'!$D$5:$D$200,"&gt;="&amp;('1. Impostazioni'!$C$9+(49-1)*7)))</f>
        <v/>
      </c>
      <c r="AY21" s="106">
        <f>IF($A21="","",COUNTIFS('3. Registro ferie'!$A$5:$A$200,$A21,'3. Registro ferie'!$F$5:$F$200,"Approvato",'3. Registro ferie'!$C$5:$C$200,"&lt;="&amp;('1. Impostazioni'!$C$9+(50-1)*7+6),'3. Registro ferie'!$D$5:$D$200,"&gt;="&amp;('1. Impostazioni'!$C$9+(50-1)*7)))</f>
        <v/>
      </c>
      <c r="AZ21" s="106">
        <f>IF($A21="","",COUNTIFS('3. Registro ferie'!$A$5:$A$200,$A21,'3. Registro ferie'!$F$5:$F$200,"Approvato",'3. Registro ferie'!$C$5:$C$200,"&lt;="&amp;('1. Impostazioni'!$C$9+(51-1)*7+6),'3. Registro ferie'!$D$5:$D$200,"&gt;="&amp;('1. Impostazioni'!$C$9+(51-1)*7)))</f>
        <v/>
      </c>
      <c r="BA21" s="106">
        <f>IF($A21="","",COUNTIFS('3. Registro ferie'!$A$5:$A$200,$A21,'3. Registro ferie'!$F$5:$F$200,"Approvato",'3. Registro ferie'!$C$5:$C$200,"&lt;="&amp;('1. Impostazioni'!$C$9+(52-1)*7+6),'3. Registro ferie'!$D$5:$D$200,"&gt;="&amp;('1. Impostazioni'!$C$9+(52-1)*7)))</f>
        <v/>
      </c>
    </row>
    <row r="22" ht="18" customHeight="1" s="55">
      <c r="A22" s="105">
        <f>IF('2. Dipendenti'!A22="","",'2. Dipendenti'!A22)</f>
        <v/>
      </c>
      <c r="B22" s="106">
        <f>IF($A22="","",COUNTIFS('3. Registro ferie'!$A$5:$A$200,$A22,'3. Registro ferie'!$F$5:$F$200,"Approvato",'3. Registro ferie'!$C$5:$C$200,"&lt;="&amp;('1. Impostazioni'!$C$9+(1-1)*7+6),'3. Registro ferie'!$D$5:$D$200,"&gt;="&amp;('1. Impostazioni'!$C$9+(1-1)*7)))</f>
        <v/>
      </c>
      <c r="C22" s="106">
        <f>IF($A22="","",COUNTIFS('3. Registro ferie'!$A$5:$A$200,$A22,'3. Registro ferie'!$F$5:$F$200,"Approvato",'3. Registro ferie'!$C$5:$C$200,"&lt;="&amp;('1. Impostazioni'!$C$9+(2-1)*7+6),'3. Registro ferie'!$D$5:$D$200,"&gt;="&amp;('1. Impostazioni'!$C$9+(2-1)*7)))</f>
        <v/>
      </c>
      <c r="D22" s="106">
        <f>IF($A22="","",COUNTIFS('3. Registro ferie'!$A$5:$A$200,$A22,'3. Registro ferie'!$F$5:$F$200,"Approvato",'3. Registro ferie'!$C$5:$C$200,"&lt;="&amp;('1. Impostazioni'!$C$9+(3-1)*7+6),'3. Registro ferie'!$D$5:$D$200,"&gt;="&amp;('1. Impostazioni'!$C$9+(3-1)*7)))</f>
        <v/>
      </c>
      <c r="E22" s="106">
        <f>IF($A22="","",COUNTIFS('3. Registro ferie'!$A$5:$A$200,$A22,'3. Registro ferie'!$F$5:$F$200,"Approvato",'3. Registro ferie'!$C$5:$C$200,"&lt;="&amp;('1. Impostazioni'!$C$9+(4-1)*7+6),'3. Registro ferie'!$D$5:$D$200,"&gt;="&amp;('1. Impostazioni'!$C$9+(4-1)*7)))</f>
        <v/>
      </c>
      <c r="F22" s="106">
        <f>IF($A22="","",COUNTIFS('3. Registro ferie'!$A$5:$A$200,$A22,'3. Registro ferie'!$F$5:$F$200,"Approvato",'3. Registro ferie'!$C$5:$C$200,"&lt;="&amp;('1. Impostazioni'!$C$9+(5-1)*7+6),'3. Registro ferie'!$D$5:$D$200,"&gt;="&amp;('1. Impostazioni'!$C$9+(5-1)*7)))</f>
        <v/>
      </c>
      <c r="G22" s="106">
        <f>IF($A22="","",COUNTIFS('3. Registro ferie'!$A$5:$A$200,$A22,'3. Registro ferie'!$F$5:$F$200,"Approvato",'3. Registro ferie'!$C$5:$C$200,"&lt;="&amp;('1. Impostazioni'!$C$9+(6-1)*7+6),'3. Registro ferie'!$D$5:$D$200,"&gt;="&amp;('1. Impostazioni'!$C$9+(6-1)*7)))</f>
        <v/>
      </c>
      <c r="H22" s="106">
        <f>IF($A22="","",COUNTIFS('3. Registro ferie'!$A$5:$A$200,$A22,'3. Registro ferie'!$F$5:$F$200,"Approvato",'3. Registro ferie'!$C$5:$C$200,"&lt;="&amp;('1. Impostazioni'!$C$9+(7-1)*7+6),'3. Registro ferie'!$D$5:$D$200,"&gt;="&amp;('1. Impostazioni'!$C$9+(7-1)*7)))</f>
        <v/>
      </c>
      <c r="I22" s="106">
        <f>IF($A22="","",COUNTIFS('3. Registro ferie'!$A$5:$A$200,$A22,'3. Registro ferie'!$F$5:$F$200,"Approvato",'3. Registro ferie'!$C$5:$C$200,"&lt;="&amp;('1. Impostazioni'!$C$9+(8-1)*7+6),'3. Registro ferie'!$D$5:$D$200,"&gt;="&amp;('1. Impostazioni'!$C$9+(8-1)*7)))</f>
        <v/>
      </c>
      <c r="J22" s="106">
        <f>IF($A22="","",COUNTIFS('3. Registro ferie'!$A$5:$A$200,$A22,'3. Registro ferie'!$F$5:$F$200,"Approvato",'3. Registro ferie'!$C$5:$C$200,"&lt;="&amp;('1. Impostazioni'!$C$9+(9-1)*7+6),'3. Registro ferie'!$D$5:$D$200,"&gt;="&amp;('1. Impostazioni'!$C$9+(9-1)*7)))</f>
        <v/>
      </c>
      <c r="K22" s="106">
        <f>IF($A22="","",COUNTIFS('3. Registro ferie'!$A$5:$A$200,$A22,'3. Registro ferie'!$F$5:$F$200,"Approvato",'3. Registro ferie'!$C$5:$C$200,"&lt;="&amp;('1. Impostazioni'!$C$9+(10-1)*7+6),'3. Registro ferie'!$D$5:$D$200,"&gt;="&amp;('1. Impostazioni'!$C$9+(10-1)*7)))</f>
        <v/>
      </c>
      <c r="L22" s="106">
        <f>IF($A22="","",COUNTIFS('3. Registro ferie'!$A$5:$A$200,$A22,'3. Registro ferie'!$F$5:$F$200,"Approvato",'3. Registro ferie'!$C$5:$C$200,"&lt;="&amp;('1. Impostazioni'!$C$9+(11-1)*7+6),'3. Registro ferie'!$D$5:$D$200,"&gt;="&amp;('1. Impostazioni'!$C$9+(11-1)*7)))</f>
        <v/>
      </c>
      <c r="M22" s="106">
        <f>IF($A22="","",COUNTIFS('3. Registro ferie'!$A$5:$A$200,$A22,'3. Registro ferie'!$F$5:$F$200,"Approvato",'3. Registro ferie'!$C$5:$C$200,"&lt;="&amp;('1. Impostazioni'!$C$9+(12-1)*7+6),'3. Registro ferie'!$D$5:$D$200,"&gt;="&amp;('1. Impostazioni'!$C$9+(12-1)*7)))</f>
        <v/>
      </c>
      <c r="N22" s="106">
        <f>IF($A22="","",COUNTIFS('3. Registro ferie'!$A$5:$A$200,$A22,'3. Registro ferie'!$F$5:$F$200,"Approvato",'3. Registro ferie'!$C$5:$C$200,"&lt;="&amp;('1. Impostazioni'!$C$9+(13-1)*7+6),'3. Registro ferie'!$D$5:$D$200,"&gt;="&amp;('1. Impostazioni'!$C$9+(13-1)*7)))</f>
        <v/>
      </c>
      <c r="O22" s="106">
        <f>IF($A22="","",COUNTIFS('3. Registro ferie'!$A$5:$A$200,$A22,'3. Registro ferie'!$F$5:$F$200,"Approvato",'3. Registro ferie'!$C$5:$C$200,"&lt;="&amp;('1. Impostazioni'!$C$9+(14-1)*7+6),'3. Registro ferie'!$D$5:$D$200,"&gt;="&amp;('1. Impostazioni'!$C$9+(14-1)*7)))</f>
        <v/>
      </c>
      <c r="P22" s="106">
        <f>IF($A22="","",COUNTIFS('3. Registro ferie'!$A$5:$A$200,$A22,'3. Registro ferie'!$F$5:$F$200,"Approvato",'3. Registro ferie'!$C$5:$C$200,"&lt;="&amp;('1. Impostazioni'!$C$9+(15-1)*7+6),'3. Registro ferie'!$D$5:$D$200,"&gt;="&amp;('1. Impostazioni'!$C$9+(15-1)*7)))</f>
        <v/>
      </c>
      <c r="Q22" s="106">
        <f>IF($A22="","",COUNTIFS('3. Registro ferie'!$A$5:$A$200,$A22,'3. Registro ferie'!$F$5:$F$200,"Approvato",'3. Registro ferie'!$C$5:$C$200,"&lt;="&amp;('1. Impostazioni'!$C$9+(16-1)*7+6),'3. Registro ferie'!$D$5:$D$200,"&gt;="&amp;('1. Impostazioni'!$C$9+(16-1)*7)))</f>
        <v/>
      </c>
      <c r="R22" s="106">
        <f>IF($A22="","",COUNTIFS('3. Registro ferie'!$A$5:$A$200,$A22,'3. Registro ferie'!$F$5:$F$200,"Approvato",'3. Registro ferie'!$C$5:$C$200,"&lt;="&amp;('1. Impostazioni'!$C$9+(17-1)*7+6),'3. Registro ferie'!$D$5:$D$200,"&gt;="&amp;('1. Impostazioni'!$C$9+(17-1)*7)))</f>
        <v/>
      </c>
      <c r="S22" s="106">
        <f>IF($A22="","",COUNTIFS('3. Registro ferie'!$A$5:$A$200,$A22,'3. Registro ferie'!$F$5:$F$200,"Approvato",'3. Registro ferie'!$C$5:$C$200,"&lt;="&amp;('1. Impostazioni'!$C$9+(18-1)*7+6),'3. Registro ferie'!$D$5:$D$200,"&gt;="&amp;('1. Impostazioni'!$C$9+(18-1)*7)))</f>
        <v/>
      </c>
      <c r="T22" s="106">
        <f>IF($A22="","",COUNTIFS('3. Registro ferie'!$A$5:$A$200,$A22,'3. Registro ferie'!$F$5:$F$200,"Approvato",'3. Registro ferie'!$C$5:$C$200,"&lt;="&amp;('1. Impostazioni'!$C$9+(19-1)*7+6),'3. Registro ferie'!$D$5:$D$200,"&gt;="&amp;('1. Impostazioni'!$C$9+(19-1)*7)))</f>
        <v/>
      </c>
      <c r="U22" s="106">
        <f>IF($A22="","",COUNTIFS('3. Registro ferie'!$A$5:$A$200,$A22,'3. Registro ferie'!$F$5:$F$200,"Approvato",'3. Registro ferie'!$C$5:$C$200,"&lt;="&amp;('1. Impostazioni'!$C$9+(20-1)*7+6),'3. Registro ferie'!$D$5:$D$200,"&gt;="&amp;('1. Impostazioni'!$C$9+(20-1)*7)))</f>
        <v/>
      </c>
      <c r="V22" s="106">
        <f>IF($A22="","",COUNTIFS('3. Registro ferie'!$A$5:$A$200,$A22,'3. Registro ferie'!$F$5:$F$200,"Approvato",'3. Registro ferie'!$C$5:$C$200,"&lt;="&amp;('1. Impostazioni'!$C$9+(21-1)*7+6),'3. Registro ferie'!$D$5:$D$200,"&gt;="&amp;('1. Impostazioni'!$C$9+(21-1)*7)))</f>
        <v/>
      </c>
      <c r="W22" s="106">
        <f>IF($A22="","",COUNTIFS('3. Registro ferie'!$A$5:$A$200,$A22,'3. Registro ferie'!$F$5:$F$200,"Approvato",'3. Registro ferie'!$C$5:$C$200,"&lt;="&amp;('1. Impostazioni'!$C$9+(22-1)*7+6),'3. Registro ferie'!$D$5:$D$200,"&gt;="&amp;('1. Impostazioni'!$C$9+(22-1)*7)))</f>
        <v/>
      </c>
      <c r="X22" s="106">
        <f>IF($A22="","",COUNTIFS('3. Registro ferie'!$A$5:$A$200,$A22,'3. Registro ferie'!$F$5:$F$200,"Approvato",'3. Registro ferie'!$C$5:$C$200,"&lt;="&amp;('1. Impostazioni'!$C$9+(23-1)*7+6),'3. Registro ferie'!$D$5:$D$200,"&gt;="&amp;('1. Impostazioni'!$C$9+(23-1)*7)))</f>
        <v/>
      </c>
      <c r="Y22" s="106">
        <f>IF($A22="","",COUNTIFS('3. Registro ferie'!$A$5:$A$200,$A22,'3. Registro ferie'!$F$5:$F$200,"Approvato",'3. Registro ferie'!$C$5:$C$200,"&lt;="&amp;('1. Impostazioni'!$C$9+(24-1)*7+6),'3. Registro ferie'!$D$5:$D$200,"&gt;="&amp;('1. Impostazioni'!$C$9+(24-1)*7)))</f>
        <v/>
      </c>
      <c r="Z22" s="106">
        <f>IF($A22="","",COUNTIFS('3. Registro ferie'!$A$5:$A$200,$A22,'3. Registro ferie'!$F$5:$F$200,"Approvato",'3. Registro ferie'!$C$5:$C$200,"&lt;="&amp;('1. Impostazioni'!$C$9+(25-1)*7+6),'3. Registro ferie'!$D$5:$D$200,"&gt;="&amp;('1. Impostazioni'!$C$9+(25-1)*7)))</f>
        <v/>
      </c>
      <c r="AA22" s="106">
        <f>IF($A22="","",COUNTIFS('3. Registro ferie'!$A$5:$A$200,$A22,'3. Registro ferie'!$F$5:$F$200,"Approvato",'3. Registro ferie'!$C$5:$C$200,"&lt;="&amp;('1. Impostazioni'!$C$9+(26-1)*7+6),'3. Registro ferie'!$D$5:$D$200,"&gt;="&amp;('1. Impostazioni'!$C$9+(26-1)*7)))</f>
        <v/>
      </c>
      <c r="AB22" s="106">
        <f>IF($A22="","",COUNTIFS('3. Registro ferie'!$A$5:$A$200,$A22,'3. Registro ferie'!$F$5:$F$200,"Approvato",'3. Registro ferie'!$C$5:$C$200,"&lt;="&amp;('1. Impostazioni'!$C$9+(27-1)*7+6),'3. Registro ferie'!$D$5:$D$200,"&gt;="&amp;('1. Impostazioni'!$C$9+(27-1)*7)))</f>
        <v/>
      </c>
      <c r="AC22" s="106">
        <f>IF($A22="","",COUNTIFS('3. Registro ferie'!$A$5:$A$200,$A22,'3. Registro ferie'!$F$5:$F$200,"Approvato",'3. Registro ferie'!$C$5:$C$200,"&lt;="&amp;('1. Impostazioni'!$C$9+(28-1)*7+6),'3. Registro ferie'!$D$5:$D$200,"&gt;="&amp;('1. Impostazioni'!$C$9+(28-1)*7)))</f>
        <v/>
      </c>
      <c r="AD22" s="106">
        <f>IF($A22="","",COUNTIFS('3. Registro ferie'!$A$5:$A$200,$A22,'3. Registro ferie'!$F$5:$F$200,"Approvato",'3. Registro ferie'!$C$5:$C$200,"&lt;="&amp;('1. Impostazioni'!$C$9+(29-1)*7+6),'3. Registro ferie'!$D$5:$D$200,"&gt;="&amp;('1. Impostazioni'!$C$9+(29-1)*7)))</f>
        <v/>
      </c>
      <c r="AE22" s="106">
        <f>IF($A22="","",COUNTIFS('3. Registro ferie'!$A$5:$A$200,$A22,'3. Registro ferie'!$F$5:$F$200,"Approvato",'3. Registro ferie'!$C$5:$C$200,"&lt;="&amp;('1. Impostazioni'!$C$9+(30-1)*7+6),'3. Registro ferie'!$D$5:$D$200,"&gt;="&amp;('1. Impostazioni'!$C$9+(30-1)*7)))</f>
        <v/>
      </c>
      <c r="AF22" s="106">
        <f>IF($A22="","",COUNTIFS('3. Registro ferie'!$A$5:$A$200,$A22,'3. Registro ferie'!$F$5:$F$200,"Approvato",'3. Registro ferie'!$C$5:$C$200,"&lt;="&amp;('1. Impostazioni'!$C$9+(31-1)*7+6),'3. Registro ferie'!$D$5:$D$200,"&gt;="&amp;('1. Impostazioni'!$C$9+(31-1)*7)))</f>
        <v/>
      </c>
      <c r="AG22" s="106">
        <f>IF($A22="","",COUNTIFS('3. Registro ferie'!$A$5:$A$200,$A22,'3. Registro ferie'!$F$5:$F$200,"Approvato",'3. Registro ferie'!$C$5:$C$200,"&lt;="&amp;('1. Impostazioni'!$C$9+(32-1)*7+6),'3. Registro ferie'!$D$5:$D$200,"&gt;="&amp;('1. Impostazioni'!$C$9+(32-1)*7)))</f>
        <v/>
      </c>
      <c r="AH22" s="106">
        <f>IF($A22="","",COUNTIFS('3. Registro ferie'!$A$5:$A$200,$A22,'3. Registro ferie'!$F$5:$F$200,"Approvato",'3. Registro ferie'!$C$5:$C$200,"&lt;="&amp;('1. Impostazioni'!$C$9+(33-1)*7+6),'3. Registro ferie'!$D$5:$D$200,"&gt;="&amp;('1. Impostazioni'!$C$9+(33-1)*7)))</f>
        <v/>
      </c>
      <c r="AI22" s="106">
        <f>IF($A22="","",COUNTIFS('3. Registro ferie'!$A$5:$A$200,$A22,'3. Registro ferie'!$F$5:$F$200,"Approvato",'3. Registro ferie'!$C$5:$C$200,"&lt;="&amp;('1. Impostazioni'!$C$9+(34-1)*7+6),'3. Registro ferie'!$D$5:$D$200,"&gt;="&amp;('1. Impostazioni'!$C$9+(34-1)*7)))</f>
        <v/>
      </c>
      <c r="AJ22" s="106">
        <f>IF($A22="","",COUNTIFS('3. Registro ferie'!$A$5:$A$200,$A22,'3. Registro ferie'!$F$5:$F$200,"Approvato",'3. Registro ferie'!$C$5:$C$200,"&lt;="&amp;('1. Impostazioni'!$C$9+(35-1)*7+6),'3. Registro ferie'!$D$5:$D$200,"&gt;="&amp;('1. Impostazioni'!$C$9+(35-1)*7)))</f>
        <v/>
      </c>
      <c r="AK22" s="106">
        <f>IF($A22="","",COUNTIFS('3. Registro ferie'!$A$5:$A$200,$A22,'3. Registro ferie'!$F$5:$F$200,"Approvato",'3. Registro ferie'!$C$5:$C$200,"&lt;="&amp;('1. Impostazioni'!$C$9+(36-1)*7+6),'3. Registro ferie'!$D$5:$D$200,"&gt;="&amp;('1. Impostazioni'!$C$9+(36-1)*7)))</f>
        <v/>
      </c>
      <c r="AL22" s="106">
        <f>IF($A22="","",COUNTIFS('3. Registro ferie'!$A$5:$A$200,$A22,'3. Registro ferie'!$F$5:$F$200,"Approvato",'3. Registro ferie'!$C$5:$C$200,"&lt;="&amp;('1. Impostazioni'!$C$9+(37-1)*7+6),'3. Registro ferie'!$D$5:$D$200,"&gt;="&amp;('1. Impostazioni'!$C$9+(37-1)*7)))</f>
        <v/>
      </c>
      <c r="AM22" s="106">
        <f>IF($A22="","",COUNTIFS('3. Registro ferie'!$A$5:$A$200,$A22,'3. Registro ferie'!$F$5:$F$200,"Approvato",'3. Registro ferie'!$C$5:$C$200,"&lt;="&amp;('1. Impostazioni'!$C$9+(38-1)*7+6),'3. Registro ferie'!$D$5:$D$200,"&gt;="&amp;('1. Impostazioni'!$C$9+(38-1)*7)))</f>
        <v/>
      </c>
      <c r="AN22" s="106">
        <f>IF($A22="","",COUNTIFS('3. Registro ferie'!$A$5:$A$200,$A22,'3. Registro ferie'!$F$5:$F$200,"Approvato",'3. Registro ferie'!$C$5:$C$200,"&lt;="&amp;('1. Impostazioni'!$C$9+(39-1)*7+6),'3. Registro ferie'!$D$5:$D$200,"&gt;="&amp;('1. Impostazioni'!$C$9+(39-1)*7)))</f>
        <v/>
      </c>
      <c r="AO22" s="106">
        <f>IF($A22="","",COUNTIFS('3. Registro ferie'!$A$5:$A$200,$A22,'3. Registro ferie'!$F$5:$F$200,"Approvato",'3. Registro ferie'!$C$5:$C$200,"&lt;="&amp;('1. Impostazioni'!$C$9+(40-1)*7+6),'3. Registro ferie'!$D$5:$D$200,"&gt;="&amp;('1. Impostazioni'!$C$9+(40-1)*7)))</f>
        <v/>
      </c>
      <c r="AP22" s="106">
        <f>IF($A22="","",COUNTIFS('3. Registro ferie'!$A$5:$A$200,$A22,'3. Registro ferie'!$F$5:$F$200,"Approvato",'3. Registro ferie'!$C$5:$C$200,"&lt;="&amp;('1. Impostazioni'!$C$9+(41-1)*7+6),'3. Registro ferie'!$D$5:$D$200,"&gt;="&amp;('1. Impostazioni'!$C$9+(41-1)*7)))</f>
        <v/>
      </c>
      <c r="AQ22" s="106">
        <f>IF($A22="","",COUNTIFS('3. Registro ferie'!$A$5:$A$200,$A22,'3. Registro ferie'!$F$5:$F$200,"Approvato",'3. Registro ferie'!$C$5:$C$200,"&lt;="&amp;('1. Impostazioni'!$C$9+(42-1)*7+6),'3. Registro ferie'!$D$5:$D$200,"&gt;="&amp;('1. Impostazioni'!$C$9+(42-1)*7)))</f>
        <v/>
      </c>
      <c r="AR22" s="106">
        <f>IF($A22="","",COUNTIFS('3. Registro ferie'!$A$5:$A$200,$A22,'3. Registro ferie'!$F$5:$F$200,"Approvato",'3. Registro ferie'!$C$5:$C$200,"&lt;="&amp;('1. Impostazioni'!$C$9+(43-1)*7+6),'3. Registro ferie'!$D$5:$D$200,"&gt;="&amp;('1. Impostazioni'!$C$9+(43-1)*7)))</f>
        <v/>
      </c>
      <c r="AS22" s="106">
        <f>IF($A22="","",COUNTIFS('3. Registro ferie'!$A$5:$A$200,$A22,'3. Registro ferie'!$F$5:$F$200,"Approvato",'3. Registro ferie'!$C$5:$C$200,"&lt;="&amp;('1. Impostazioni'!$C$9+(44-1)*7+6),'3. Registro ferie'!$D$5:$D$200,"&gt;="&amp;('1. Impostazioni'!$C$9+(44-1)*7)))</f>
        <v/>
      </c>
      <c r="AT22" s="106">
        <f>IF($A22="","",COUNTIFS('3. Registro ferie'!$A$5:$A$200,$A22,'3. Registro ferie'!$F$5:$F$200,"Approvato",'3. Registro ferie'!$C$5:$C$200,"&lt;="&amp;('1. Impostazioni'!$C$9+(45-1)*7+6),'3. Registro ferie'!$D$5:$D$200,"&gt;="&amp;('1. Impostazioni'!$C$9+(45-1)*7)))</f>
        <v/>
      </c>
      <c r="AU22" s="106">
        <f>IF($A22="","",COUNTIFS('3. Registro ferie'!$A$5:$A$200,$A22,'3. Registro ferie'!$F$5:$F$200,"Approvato",'3. Registro ferie'!$C$5:$C$200,"&lt;="&amp;('1. Impostazioni'!$C$9+(46-1)*7+6),'3. Registro ferie'!$D$5:$D$200,"&gt;="&amp;('1. Impostazioni'!$C$9+(46-1)*7)))</f>
        <v/>
      </c>
      <c r="AV22" s="106">
        <f>IF($A22="","",COUNTIFS('3. Registro ferie'!$A$5:$A$200,$A22,'3. Registro ferie'!$F$5:$F$200,"Approvato",'3. Registro ferie'!$C$5:$C$200,"&lt;="&amp;('1. Impostazioni'!$C$9+(47-1)*7+6),'3. Registro ferie'!$D$5:$D$200,"&gt;="&amp;('1. Impostazioni'!$C$9+(47-1)*7)))</f>
        <v/>
      </c>
      <c r="AW22" s="106">
        <f>IF($A22="","",COUNTIFS('3. Registro ferie'!$A$5:$A$200,$A22,'3. Registro ferie'!$F$5:$F$200,"Approvato",'3. Registro ferie'!$C$5:$C$200,"&lt;="&amp;('1. Impostazioni'!$C$9+(48-1)*7+6),'3. Registro ferie'!$D$5:$D$200,"&gt;="&amp;('1. Impostazioni'!$C$9+(48-1)*7)))</f>
        <v/>
      </c>
      <c r="AX22" s="106">
        <f>IF($A22="","",COUNTIFS('3. Registro ferie'!$A$5:$A$200,$A22,'3. Registro ferie'!$F$5:$F$200,"Approvato",'3. Registro ferie'!$C$5:$C$200,"&lt;="&amp;('1. Impostazioni'!$C$9+(49-1)*7+6),'3. Registro ferie'!$D$5:$D$200,"&gt;="&amp;('1. Impostazioni'!$C$9+(49-1)*7)))</f>
        <v/>
      </c>
      <c r="AY22" s="106">
        <f>IF($A22="","",COUNTIFS('3. Registro ferie'!$A$5:$A$200,$A22,'3. Registro ferie'!$F$5:$F$200,"Approvato",'3. Registro ferie'!$C$5:$C$200,"&lt;="&amp;('1. Impostazioni'!$C$9+(50-1)*7+6),'3. Registro ferie'!$D$5:$D$200,"&gt;="&amp;('1. Impostazioni'!$C$9+(50-1)*7)))</f>
        <v/>
      </c>
      <c r="AZ22" s="106">
        <f>IF($A22="","",COUNTIFS('3. Registro ferie'!$A$5:$A$200,$A22,'3. Registro ferie'!$F$5:$F$200,"Approvato",'3. Registro ferie'!$C$5:$C$200,"&lt;="&amp;('1. Impostazioni'!$C$9+(51-1)*7+6),'3. Registro ferie'!$D$5:$D$200,"&gt;="&amp;('1. Impostazioni'!$C$9+(51-1)*7)))</f>
        <v/>
      </c>
      <c r="BA22" s="106">
        <f>IF($A22="","",COUNTIFS('3. Registro ferie'!$A$5:$A$200,$A22,'3. Registro ferie'!$F$5:$F$200,"Approvato",'3. Registro ferie'!$C$5:$C$200,"&lt;="&amp;('1. Impostazioni'!$C$9+(52-1)*7+6),'3. Registro ferie'!$D$5:$D$200,"&gt;="&amp;('1. Impostazioni'!$C$9+(52-1)*7)))</f>
        <v/>
      </c>
    </row>
    <row r="23" ht="18" customHeight="1" s="55">
      <c r="A23" s="105">
        <f>IF('2. Dipendenti'!A23="","",'2. Dipendenti'!A23)</f>
        <v/>
      </c>
      <c r="B23" s="106">
        <f>IF($A23="","",COUNTIFS('3. Registro ferie'!$A$5:$A$200,$A23,'3. Registro ferie'!$F$5:$F$200,"Approvato",'3. Registro ferie'!$C$5:$C$200,"&lt;="&amp;('1. Impostazioni'!$C$9+(1-1)*7+6),'3. Registro ferie'!$D$5:$D$200,"&gt;="&amp;('1. Impostazioni'!$C$9+(1-1)*7)))</f>
        <v/>
      </c>
      <c r="C23" s="106">
        <f>IF($A23="","",COUNTIFS('3. Registro ferie'!$A$5:$A$200,$A23,'3. Registro ferie'!$F$5:$F$200,"Approvato",'3. Registro ferie'!$C$5:$C$200,"&lt;="&amp;('1. Impostazioni'!$C$9+(2-1)*7+6),'3. Registro ferie'!$D$5:$D$200,"&gt;="&amp;('1. Impostazioni'!$C$9+(2-1)*7)))</f>
        <v/>
      </c>
      <c r="D23" s="106">
        <f>IF($A23="","",COUNTIFS('3. Registro ferie'!$A$5:$A$200,$A23,'3. Registro ferie'!$F$5:$F$200,"Approvato",'3. Registro ferie'!$C$5:$C$200,"&lt;="&amp;('1. Impostazioni'!$C$9+(3-1)*7+6),'3. Registro ferie'!$D$5:$D$200,"&gt;="&amp;('1. Impostazioni'!$C$9+(3-1)*7)))</f>
        <v/>
      </c>
      <c r="E23" s="106">
        <f>IF($A23="","",COUNTIFS('3. Registro ferie'!$A$5:$A$200,$A23,'3. Registro ferie'!$F$5:$F$200,"Approvato",'3. Registro ferie'!$C$5:$C$200,"&lt;="&amp;('1. Impostazioni'!$C$9+(4-1)*7+6),'3. Registro ferie'!$D$5:$D$200,"&gt;="&amp;('1. Impostazioni'!$C$9+(4-1)*7)))</f>
        <v/>
      </c>
      <c r="F23" s="106">
        <f>IF($A23="","",COUNTIFS('3. Registro ferie'!$A$5:$A$200,$A23,'3. Registro ferie'!$F$5:$F$200,"Approvato",'3. Registro ferie'!$C$5:$C$200,"&lt;="&amp;('1. Impostazioni'!$C$9+(5-1)*7+6),'3. Registro ferie'!$D$5:$D$200,"&gt;="&amp;('1. Impostazioni'!$C$9+(5-1)*7)))</f>
        <v/>
      </c>
      <c r="G23" s="106">
        <f>IF($A23="","",COUNTIFS('3. Registro ferie'!$A$5:$A$200,$A23,'3. Registro ferie'!$F$5:$F$200,"Approvato",'3. Registro ferie'!$C$5:$C$200,"&lt;="&amp;('1. Impostazioni'!$C$9+(6-1)*7+6),'3. Registro ferie'!$D$5:$D$200,"&gt;="&amp;('1. Impostazioni'!$C$9+(6-1)*7)))</f>
        <v/>
      </c>
      <c r="H23" s="106">
        <f>IF($A23="","",COUNTIFS('3. Registro ferie'!$A$5:$A$200,$A23,'3. Registro ferie'!$F$5:$F$200,"Approvato",'3. Registro ferie'!$C$5:$C$200,"&lt;="&amp;('1. Impostazioni'!$C$9+(7-1)*7+6),'3. Registro ferie'!$D$5:$D$200,"&gt;="&amp;('1. Impostazioni'!$C$9+(7-1)*7)))</f>
        <v/>
      </c>
      <c r="I23" s="106">
        <f>IF($A23="","",COUNTIFS('3. Registro ferie'!$A$5:$A$200,$A23,'3. Registro ferie'!$F$5:$F$200,"Approvato",'3. Registro ferie'!$C$5:$C$200,"&lt;="&amp;('1. Impostazioni'!$C$9+(8-1)*7+6),'3. Registro ferie'!$D$5:$D$200,"&gt;="&amp;('1. Impostazioni'!$C$9+(8-1)*7)))</f>
        <v/>
      </c>
      <c r="J23" s="106">
        <f>IF($A23="","",COUNTIFS('3. Registro ferie'!$A$5:$A$200,$A23,'3. Registro ferie'!$F$5:$F$200,"Approvato",'3. Registro ferie'!$C$5:$C$200,"&lt;="&amp;('1. Impostazioni'!$C$9+(9-1)*7+6),'3. Registro ferie'!$D$5:$D$200,"&gt;="&amp;('1. Impostazioni'!$C$9+(9-1)*7)))</f>
        <v/>
      </c>
      <c r="K23" s="106">
        <f>IF($A23="","",COUNTIFS('3. Registro ferie'!$A$5:$A$200,$A23,'3. Registro ferie'!$F$5:$F$200,"Approvato",'3. Registro ferie'!$C$5:$C$200,"&lt;="&amp;('1. Impostazioni'!$C$9+(10-1)*7+6),'3. Registro ferie'!$D$5:$D$200,"&gt;="&amp;('1. Impostazioni'!$C$9+(10-1)*7)))</f>
        <v/>
      </c>
      <c r="L23" s="106">
        <f>IF($A23="","",COUNTIFS('3. Registro ferie'!$A$5:$A$200,$A23,'3. Registro ferie'!$F$5:$F$200,"Approvato",'3. Registro ferie'!$C$5:$C$200,"&lt;="&amp;('1. Impostazioni'!$C$9+(11-1)*7+6),'3. Registro ferie'!$D$5:$D$200,"&gt;="&amp;('1. Impostazioni'!$C$9+(11-1)*7)))</f>
        <v/>
      </c>
      <c r="M23" s="106">
        <f>IF($A23="","",COUNTIFS('3. Registro ferie'!$A$5:$A$200,$A23,'3. Registro ferie'!$F$5:$F$200,"Approvato",'3. Registro ferie'!$C$5:$C$200,"&lt;="&amp;('1. Impostazioni'!$C$9+(12-1)*7+6),'3. Registro ferie'!$D$5:$D$200,"&gt;="&amp;('1. Impostazioni'!$C$9+(12-1)*7)))</f>
        <v/>
      </c>
      <c r="N23" s="106">
        <f>IF($A23="","",COUNTIFS('3. Registro ferie'!$A$5:$A$200,$A23,'3. Registro ferie'!$F$5:$F$200,"Approvato",'3. Registro ferie'!$C$5:$C$200,"&lt;="&amp;('1. Impostazioni'!$C$9+(13-1)*7+6),'3. Registro ferie'!$D$5:$D$200,"&gt;="&amp;('1. Impostazioni'!$C$9+(13-1)*7)))</f>
        <v/>
      </c>
      <c r="O23" s="106">
        <f>IF($A23="","",COUNTIFS('3. Registro ferie'!$A$5:$A$200,$A23,'3. Registro ferie'!$F$5:$F$200,"Approvato",'3. Registro ferie'!$C$5:$C$200,"&lt;="&amp;('1. Impostazioni'!$C$9+(14-1)*7+6),'3. Registro ferie'!$D$5:$D$200,"&gt;="&amp;('1. Impostazioni'!$C$9+(14-1)*7)))</f>
        <v/>
      </c>
      <c r="P23" s="106">
        <f>IF($A23="","",COUNTIFS('3. Registro ferie'!$A$5:$A$200,$A23,'3. Registro ferie'!$F$5:$F$200,"Approvato",'3. Registro ferie'!$C$5:$C$200,"&lt;="&amp;('1. Impostazioni'!$C$9+(15-1)*7+6),'3. Registro ferie'!$D$5:$D$200,"&gt;="&amp;('1. Impostazioni'!$C$9+(15-1)*7)))</f>
        <v/>
      </c>
      <c r="Q23" s="106">
        <f>IF($A23="","",COUNTIFS('3. Registro ferie'!$A$5:$A$200,$A23,'3. Registro ferie'!$F$5:$F$200,"Approvato",'3. Registro ferie'!$C$5:$C$200,"&lt;="&amp;('1. Impostazioni'!$C$9+(16-1)*7+6),'3. Registro ferie'!$D$5:$D$200,"&gt;="&amp;('1. Impostazioni'!$C$9+(16-1)*7)))</f>
        <v/>
      </c>
      <c r="R23" s="106">
        <f>IF($A23="","",COUNTIFS('3. Registro ferie'!$A$5:$A$200,$A23,'3. Registro ferie'!$F$5:$F$200,"Approvato",'3. Registro ferie'!$C$5:$C$200,"&lt;="&amp;('1. Impostazioni'!$C$9+(17-1)*7+6),'3. Registro ferie'!$D$5:$D$200,"&gt;="&amp;('1. Impostazioni'!$C$9+(17-1)*7)))</f>
        <v/>
      </c>
      <c r="S23" s="106">
        <f>IF($A23="","",COUNTIFS('3. Registro ferie'!$A$5:$A$200,$A23,'3. Registro ferie'!$F$5:$F$200,"Approvato",'3. Registro ferie'!$C$5:$C$200,"&lt;="&amp;('1. Impostazioni'!$C$9+(18-1)*7+6),'3. Registro ferie'!$D$5:$D$200,"&gt;="&amp;('1. Impostazioni'!$C$9+(18-1)*7)))</f>
        <v/>
      </c>
      <c r="T23" s="106">
        <f>IF($A23="","",COUNTIFS('3. Registro ferie'!$A$5:$A$200,$A23,'3. Registro ferie'!$F$5:$F$200,"Approvato",'3. Registro ferie'!$C$5:$C$200,"&lt;="&amp;('1. Impostazioni'!$C$9+(19-1)*7+6),'3. Registro ferie'!$D$5:$D$200,"&gt;="&amp;('1. Impostazioni'!$C$9+(19-1)*7)))</f>
        <v/>
      </c>
      <c r="U23" s="106">
        <f>IF($A23="","",COUNTIFS('3. Registro ferie'!$A$5:$A$200,$A23,'3. Registro ferie'!$F$5:$F$200,"Approvato",'3. Registro ferie'!$C$5:$C$200,"&lt;="&amp;('1. Impostazioni'!$C$9+(20-1)*7+6),'3. Registro ferie'!$D$5:$D$200,"&gt;="&amp;('1. Impostazioni'!$C$9+(20-1)*7)))</f>
        <v/>
      </c>
      <c r="V23" s="106">
        <f>IF($A23="","",COUNTIFS('3. Registro ferie'!$A$5:$A$200,$A23,'3. Registro ferie'!$F$5:$F$200,"Approvato",'3. Registro ferie'!$C$5:$C$200,"&lt;="&amp;('1. Impostazioni'!$C$9+(21-1)*7+6),'3. Registro ferie'!$D$5:$D$200,"&gt;="&amp;('1. Impostazioni'!$C$9+(21-1)*7)))</f>
        <v/>
      </c>
      <c r="W23" s="106">
        <f>IF($A23="","",COUNTIFS('3. Registro ferie'!$A$5:$A$200,$A23,'3. Registro ferie'!$F$5:$F$200,"Approvato",'3. Registro ferie'!$C$5:$C$200,"&lt;="&amp;('1. Impostazioni'!$C$9+(22-1)*7+6),'3. Registro ferie'!$D$5:$D$200,"&gt;="&amp;('1. Impostazioni'!$C$9+(22-1)*7)))</f>
        <v/>
      </c>
      <c r="X23" s="106">
        <f>IF($A23="","",COUNTIFS('3. Registro ferie'!$A$5:$A$200,$A23,'3. Registro ferie'!$F$5:$F$200,"Approvato",'3. Registro ferie'!$C$5:$C$200,"&lt;="&amp;('1. Impostazioni'!$C$9+(23-1)*7+6),'3. Registro ferie'!$D$5:$D$200,"&gt;="&amp;('1. Impostazioni'!$C$9+(23-1)*7)))</f>
        <v/>
      </c>
      <c r="Y23" s="106">
        <f>IF($A23="","",COUNTIFS('3. Registro ferie'!$A$5:$A$200,$A23,'3. Registro ferie'!$F$5:$F$200,"Approvato",'3. Registro ferie'!$C$5:$C$200,"&lt;="&amp;('1. Impostazioni'!$C$9+(24-1)*7+6),'3. Registro ferie'!$D$5:$D$200,"&gt;="&amp;('1. Impostazioni'!$C$9+(24-1)*7)))</f>
        <v/>
      </c>
      <c r="Z23" s="106">
        <f>IF($A23="","",COUNTIFS('3. Registro ferie'!$A$5:$A$200,$A23,'3. Registro ferie'!$F$5:$F$200,"Approvato",'3. Registro ferie'!$C$5:$C$200,"&lt;="&amp;('1. Impostazioni'!$C$9+(25-1)*7+6),'3. Registro ferie'!$D$5:$D$200,"&gt;="&amp;('1. Impostazioni'!$C$9+(25-1)*7)))</f>
        <v/>
      </c>
      <c r="AA23" s="106">
        <f>IF($A23="","",COUNTIFS('3. Registro ferie'!$A$5:$A$200,$A23,'3. Registro ferie'!$F$5:$F$200,"Approvato",'3. Registro ferie'!$C$5:$C$200,"&lt;="&amp;('1. Impostazioni'!$C$9+(26-1)*7+6),'3. Registro ferie'!$D$5:$D$200,"&gt;="&amp;('1. Impostazioni'!$C$9+(26-1)*7)))</f>
        <v/>
      </c>
      <c r="AB23" s="106">
        <f>IF($A23="","",COUNTIFS('3. Registro ferie'!$A$5:$A$200,$A23,'3. Registro ferie'!$F$5:$F$200,"Approvato",'3. Registro ferie'!$C$5:$C$200,"&lt;="&amp;('1. Impostazioni'!$C$9+(27-1)*7+6),'3. Registro ferie'!$D$5:$D$200,"&gt;="&amp;('1. Impostazioni'!$C$9+(27-1)*7)))</f>
        <v/>
      </c>
      <c r="AC23" s="106">
        <f>IF($A23="","",COUNTIFS('3. Registro ferie'!$A$5:$A$200,$A23,'3. Registro ferie'!$F$5:$F$200,"Approvato",'3. Registro ferie'!$C$5:$C$200,"&lt;="&amp;('1. Impostazioni'!$C$9+(28-1)*7+6),'3. Registro ferie'!$D$5:$D$200,"&gt;="&amp;('1. Impostazioni'!$C$9+(28-1)*7)))</f>
        <v/>
      </c>
      <c r="AD23" s="106">
        <f>IF($A23="","",COUNTIFS('3. Registro ferie'!$A$5:$A$200,$A23,'3. Registro ferie'!$F$5:$F$200,"Approvato",'3. Registro ferie'!$C$5:$C$200,"&lt;="&amp;('1. Impostazioni'!$C$9+(29-1)*7+6),'3. Registro ferie'!$D$5:$D$200,"&gt;="&amp;('1. Impostazioni'!$C$9+(29-1)*7)))</f>
        <v/>
      </c>
      <c r="AE23" s="106">
        <f>IF($A23="","",COUNTIFS('3. Registro ferie'!$A$5:$A$200,$A23,'3. Registro ferie'!$F$5:$F$200,"Approvato",'3. Registro ferie'!$C$5:$C$200,"&lt;="&amp;('1. Impostazioni'!$C$9+(30-1)*7+6),'3. Registro ferie'!$D$5:$D$200,"&gt;="&amp;('1. Impostazioni'!$C$9+(30-1)*7)))</f>
        <v/>
      </c>
      <c r="AF23" s="106">
        <f>IF($A23="","",COUNTIFS('3. Registro ferie'!$A$5:$A$200,$A23,'3. Registro ferie'!$F$5:$F$200,"Approvato",'3. Registro ferie'!$C$5:$C$200,"&lt;="&amp;('1. Impostazioni'!$C$9+(31-1)*7+6),'3. Registro ferie'!$D$5:$D$200,"&gt;="&amp;('1. Impostazioni'!$C$9+(31-1)*7)))</f>
        <v/>
      </c>
      <c r="AG23" s="106">
        <f>IF($A23="","",COUNTIFS('3. Registro ferie'!$A$5:$A$200,$A23,'3. Registro ferie'!$F$5:$F$200,"Approvato",'3. Registro ferie'!$C$5:$C$200,"&lt;="&amp;('1. Impostazioni'!$C$9+(32-1)*7+6),'3. Registro ferie'!$D$5:$D$200,"&gt;="&amp;('1. Impostazioni'!$C$9+(32-1)*7)))</f>
        <v/>
      </c>
      <c r="AH23" s="106">
        <f>IF($A23="","",COUNTIFS('3. Registro ferie'!$A$5:$A$200,$A23,'3. Registro ferie'!$F$5:$F$200,"Approvato",'3. Registro ferie'!$C$5:$C$200,"&lt;="&amp;('1. Impostazioni'!$C$9+(33-1)*7+6),'3. Registro ferie'!$D$5:$D$200,"&gt;="&amp;('1. Impostazioni'!$C$9+(33-1)*7)))</f>
        <v/>
      </c>
      <c r="AI23" s="106">
        <f>IF($A23="","",COUNTIFS('3. Registro ferie'!$A$5:$A$200,$A23,'3. Registro ferie'!$F$5:$F$200,"Approvato",'3. Registro ferie'!$C$5:$C$200,"&lt;="&amp;('1. Impostazioni'!$C$9+(34-1)*7+6),'3. Registro ferie'!$D$5:$D$200,"&gt;="&amp;('1. Impostazioni'!$C$9+(34-1)*7)))</f>
        <v/>
      </c>
      <c r="AJ23" s="106">
        <f>IF($A23="","",COUNTIFS('3. Registro ferie'!$A$5:$A$200,$A23,'3. Registro ferie'!$F$5:$F$200,"Approvato",'3. Registro ferie'!$C$5:$C$200,"&lt;="&amp;('1. Impostazioni'!$C$9+(35-1)*7+6),'3. Registro ferie'!$D$5:$D$200,"&gt;="&amp;('1. Impostazioni'!$C$9+(35-1)*7)))</f>
        <v/>
      </c>
      <c r="AK23" s="106">
        <f>IF($A23="","",COUNTIFS('3. Registro ferie'!$A$5:$A$200,$A23,'3. Registro ferie'!$F$5:$F$200,"Approvato",'3. Registro ferie'!$C$5:$C$200,"&lt;="&amp;('1. Impostazioni'!$C$9+(36-1)*7+6),'3. Registro ferie'!$D$5:$D$200,"&gt;="&amp;('1. Impostazioni'!$C$9+(36-1)*7)))</f>
        <v/>
      </c>
      <c r="AL23" s="106">
        <f>IF($A23="","",COUNTIFS('3. Registro ferie'!$A$5:$A$200,$A23,'3. Registro ferie'!$F$5:$F$200,"Approvato",'3. Registro ferie'!$C$5:$C$200,"&lt;="&amp;('1. Impostazioni'!$C$9+(37-1)*7+6),'3. Registro ferie'!$D$5:$D$200,"&gt;="&amp;('1. Impostazioni'!$C$9+(37-1)*7)))</f>
        <v/>
      </c>
      <c r="AM23" s="106">
        <f>IF($A23="","",COUNTIFS('3. Registro ferie'!$A$5:$A$200,$A23,'3. Registro ferie'!$F$5:$F$200,"Approvato",'3. Registro ferie'!$C$5:$C$200,"&lt;="&amp;('1. Impostazioni'!$C$9+(38-1)*7+6),'3. Registro ferie'!$D$5:$D$200,"&gt;="&amp;('1. Impostazioni'!$C$9+(38-1)*7)))</f>
        <v/>
      </c>
      <c r="AN23" s="106">
        <f>IF($A23="","",COUNTIFS('3. Registro ferie'!$A$5:$A$200,$A23,'3. Registro ferie'!$F$5:$F$200,"Approvato",'3. Registro ferie'!$C$5:$C$200,"&lt;="&amp;('1. Impostazioni'!$C$9+(39-1)*7+6),'3. Registro ferie'!$D$5:$D$200,"&gt;="&amp;('1. Impostazioni'!$C$9+(39-1)*7)))</f>
        <v/>
      </c>
      <c r="AO23" s="106">
        <f>IF($A23="","",COUNTIFS('3. Registro ferie'!$A$5:$A$200,$A23,'3. Registro ferie'!$F$5:$F$200,"Approvato",'3. Registro ferie'!$C$5:$C$200,"&lt;="&amp;('1. Impostazioni'!$C$9+(40-1)*7+6),'3. Registro ferie'!$D$5:$D$200,"&gt;="&amp;('1. Impostazioni'!$C$9+(40-1)*7)))</f>
        <v/>
      </c>
      <c r="AP23" s="106">
        <f>IF($A23="","",COUNTIFS('3. Registro ferie'!$A$5:$A$200,$A23,'3. Registro ferie'!$F$5:$F$200,"Approvato",'3. Registro ferie'!$C$5:$C$200,"&lt;="&amp;('1. Impostazioni'!$C$9+(41-1)*7+6),'3. Registro ferie'!$D$5:$D$200,"&gt;="&amp;('1. Impostazioni'!$C$9+(41-1)*7)))</f>
        <v/>
      </c>
      <c r="AQ23" s="106">
        <f>IF($A23="","",COUNTIFS('3. Registro ferie'!$A$5:$A$200,$A23,'3. Registro ferie'!$F$5:$F$200,"Approvato",'3. Registro ferie'!$C$5:$C$200,"&lt;="&amp;('1. Impostazioni'!$C$9+(42-1)*7+6),'3. Registro ferie'!$D$5:$D$200,"&gt;="&amp;('1. Impostazioni'!$C$9+(42-1)*7)))</f>
        <v/>
      </c>
      <c r="AR23" s="106">
        <f>IF($A23="","",COUNTIFS('3. Registro ferie'!$A$5:$A$200,$A23,'3. Registro ferie'!$F$5:$F$200,"Approvato",'3. Registro ferie'!$C$5:$C$200,"&lt;="&amp;('1. Impostazioni'!$C$9+(43-1)*7+6),'3. Registro ferie'!$D$5:$D$200,"&gt;="&amp;('1. Impostazioni'!$C$9+(43-1)*7)))</f>
        <v/>
      </c>
      <c r="AS23" s="106">
        <f>IF($A23="","",COUNTIFS('3. Registro ferie'!$A$5:$A$200,$A23,'3. Registro ferie'!$F$5:$F$200,"Approvato",'3. Registro ferie'!$C$5:$C$200,"&lt;="&amp;('1. Impostazioni'!$C$9+(44-1)*7+6),'3. Registro ferie'!$D$5:$D$200,"&gt;="&amp;('1. Impostazioni'!$C$9+(44-1)*7)))</f>
        <v/>
      </c>
      <c r="AT23" s="106">
        <f>IF($A23="","",COUNTIFS('3. Registro ferie'!$A$5:$A$200,$A23,'3. Registro ferie'!$F$5:$F$200,"Approvato",'3. Registro ferie'!$C$5:$C$200,"&lt;="&amp;('1. Impostazioni'!$C$9+(45-1)*7+6),'3. Registro ferie'!$D$5:$D$200,"&gt;="&amp;('1. Impostazioni'!$C$9+(45-1)*7)))</f>
        <v/>
      </c>
      <c r="AU23" s="106">
        <f>IF($A23="","",COUNTIFS('3. Registro ferie'!$A$5:$A$200,$A23,'3. Registro ferie'!$F$5:$F$200,"Approvato",'3. Registro ferie'!$C$5:$C$200,"&lt;="&amp;('1. Impostazioni'!$C$9+(46-1)*7+6),'3. Registro ferie'!$D$5:$D$200,"&gt;="&amp;('1. Impostazioni'!$C$9+(46-1)*7)))</f>
        <v/>
      </c>
      <c r="AV23" s="106">
        <f>IF($A23="","",COUNTIFS('3. Registro ferie'!$A$5:$A$200,$A23,'3. Registro ferie'!$F$5:$F$200,"Approvato",'3. Registro ferie'!$C$5:$C$200,"&lt;="&amp;('1. Impostazioni'!$C$9+(47-1)*7+6),'3. Registro ferie'!$D$5:$D$200,"&gt;="&amp;('1. Impostazioni'!$C$9+(47-1)*7)))</f>
        <v/>
      </c>
      <c r="AW23" s="106">
        <f>IF($A23="","",COUNTIFS('3. Registro ferie'!$A$5:$A$200,$A23,'3. Registro ferie'!$F$5:$F$200,"Approvato",'3. Registro ferie'!$C$5:$C$200,"&lt;="&amp;('1. Impostazioni'!$C$9+(48-1)*7+6),'3. Registro ferie'!$D$5:$D$200,"&gt;="&amp;('1. Impostazioni'!$C$9+(48-1)*7)))</f>
        <v/>
      </c>
      <c r="AX23" s="106">
        <f>IF($A23="","",COUNTIFS('3. Registro ferie'!$A$5:$A$200,$A23,'3. Registro ferie'!$F$5:$F$200,"Approvato",'3. Registro ferie'!$C$5:$C$200,"&lt;="&amp;('1. Impostazioni'!$C$9+(49-1)*7+6),'3. Registro ferie'!$D$5:$D$200,"&gt;="&amp;('1. Impostazioni'!$C$9+(49-1)*7)))</f>
        <v/>
      </c>
      <c r="AY23" s="106">
        <f>IF($A23="","",COUNTIFS('3. Registro ferie'!$A$5:$A$200,$A23,'3. Registro ferie'!$F$5:$F$200,"Approvato",'3. Registro ferie'!$C$5:$C$200,"&lt;="&amp;('1. Impostazioni'!$C$9+(50-1)*7+6),'3. Registro ferie'!$D$5:$D$200,"&gt;="&amp;('1. Impostazioni'!$C$9+(50-1)*7)))</f>
        <v/>
      </c>
      <c r="AZ23" s="106">
        <f>IF($A23="","",COUNTIFS('3. Registro ferie'!$A$5:$A$200,$A23,'3. Registro ferie'!$F$5:$F$200,"Approvato",'3. Registro ferie'!$C$5:$C$200,"&lt;="&amp;('1. Impostazioni'!$C$9+(51-1)*7+6),'3. Registro ferie'!$D$5:$D$200,"&gt;="&amp;('1. Impostazioni'!$C$9+(51-1)*7)))</f>
        <v/>
      </c>
      <c r="BA23" s="106">
        <f>IF($A23="","",COUNTIFS('3. Registro ferie'!$A$5:$A$200,$A23,'3. Registro ferie'!$F$5:$F$200,"Approvato",'3. Registro ferie'!$C$5:$C$200,"&lt;="&amp;('1. Impostazioni'!$C$9+(52-1)*7+6),'3. Registro ferie'!$D$5:$D$200,"&gt;="&amp;('1. Impostazioni'!$C$9+(52-1)*7)))</f>
        <v/>
      </c>
    </row>
    <row r="24" ht="18" customHeight="1" s="55">
      <c r="A24" s="105">
        <f>IF('2. Dipendenti'!A24="","",'2. Dipendenti'!A24)</f>
        <v/>
      </c>
      <c r="B24" s="106">
        <f>IF($A24="","",COUNTIFS('3. Registro ferie'!$A$5:$A$200,$A24,'3. Registro ferie'!$F$5:$F$200,"Approvato",'3. Registro ferie'!$C$5:$C$200,"&lt;="&amp;('1. Impostazioni'!$C$9+(1-1)*7+6),'3. Registro ferie'!$D$5:$D$200,"&gt;="&amp;('1. Impostazioni'!$C$9+(1-1)*7)))</f>
        <v/>
      </c>
      <c r="C24" s="106">
        <f>IF($A24="","",COUNTIFS('3. Registro ferie'!$A$5:$A$200,$A24,'3. Registro ferie'!$F$5:$F$200,"Approvato",'3. Registro ferie'!$C$5:$C$200,"&lt;="&amp;('1. Impostazioni'!$C$9+(2-1)*7+6),'3. Registro ferie'!$D$5:$D$200,"&gt;="&amp;('1. Impostazioni'!$C$9+(2-1)*7)))</f>
        <v/>
      </c>
      <c r="D24" s="106">
        <f>IF($A24="","",COUNTIFS('3. Registro ferie'!$A$5:$A$200,$A24,'3. Registro ferie'!$F$5:$F$200,"Approvato",'3. Registro ferie'!$C$5:$C$200,"&lt;="&amp;('1. Impostazioni'!$C$9+(3-1)*7+6),'3. Registro ferie'!$D$5:$D$200,"&gt;="&amp;('1. Impostazioni'!$C$9+(3-1)*7)))</f>
        <v/>
      </c>
      <c r="E24" s="106">
        <f>IF($A24="","",COUNTIFS('3. Registro ferie'!$A$5:$A$200,$A24,'3. Registro ferie'!$F$5:$F$200,"Approvato",'3. Registro ferie'!$C$5:$C$200,"&lt;="&amp;('1. Impostazioni'!$C$9+(4-1)*7+6),'3. Registro ferie'!$D$5:$D$200,"&gt;="&amp;('1. Impostazioni'!$C$9+(4-1)*7)))</f>
        <v/>
      </c>
      <c r="F24" s="106">
        <f>IF($A24="","",COUNTIFS('3. Registro ferie'!$A$5:$A$200,$A24,'3. Registro ferie'!$F$5:$F$200,"Approvato",'3. Registro ferie'!$C$5:$C$200,"&lt;="&amp;('1. Impostazioni'!$C$9+(5-1)*7+6),'3. Registro ferie'!$D$5:$D$200,"&gt;="&amp;('1. Impostazioni'!$C$9+(5-1)*7)))</f>
        <v/>
      </c>
      <c r="G24" s="106">
        <f>IF($A24="","",COUNTIFS('3. Registro ferie'!$A$5:$A$200,$A24,'3. Registro ferie'!$F$5:$F$200,"Approvato",'3. Registro ferie'!$C$5:$C$200,"&lt;="&amp;('1. Impostazioni'!$C$9+(6-1)*7+6),'3. Registro ferie'!$D$5:$D$200,"&gt;="&amp;('1. Impostazioni'!$C$9+(6-1)*7)))</f>
        <v/>
      </c>
      <c r="H24" s="106">
        <f>IF($A24="","",COUNTIFS('3. Registro ferie'!$A$5:$A$200,$A24,'3. Registro ferie'!$F$5:$F$200,"Approvato",'3. Registro ferie'!$C$5:$C$200,"&lt;="&amp;('1. Impostazioni'!$C$9+(7-1)*7+6),'3. Registro ferie'!$D$5:$D$200,"&gt;="&amp;('1. Impostazioni'!$C$9+(7-1)*7)))</f>
        <v/>
      </c>
      <c r="I24" s="106">
        <f>IF($A24="","",COUNTIFS('3. Registro ferie'!$A$5:$A$200,$A24,'3. Registro ferie'!$F$5:$F$200,"Approvato",'3. Registro ferie'!$C$5:$C$200,"&lt;="&amp;('1. Impostazioni'!$C$9+(8-1)*7+6),'3. Registro ferie'!$D$5:$D$200,"&gt;="&amp;('1. Impostazioni'!$C$9+(8-1)*7)))</f>
        <v/>
      </c>
      <c r="J24" s="106">
        <f>IF($A24="","",COUNTIFS('3. Registro ferie'!$A$5:$A$200,$A24,'3. Registro ferie'!$F$5:$F$200,"Approvato",'3. Registro ferie'!$C$5:$C$200,"&lt;="&amp;('1. Impostazioni'!$C$9+(9-1)*7+6),'3. Registro ferie'!$D$5:$D$200,"&gt;="&amp;('1. Impostazioni'!$C$9+(9-1)*7)))</f>
        <v/>
      </c>
      <c r="K24" s="106">
        <f>IF($A24="","",COUNTIFS('3. Registro ferie'!$A$5:$A$200,$A24,'3. Registro ferie'!$F$5:$F$200,"Approvato",'3. Registro ferie'!$C$5:$C$200,"&lt;="&amp;('1. Impostazioni'!$C$9+(10-1)*7+6),'3. Registro ferie'!$D$5:$D$200,"&gt;="&amp;('1. Impostazioni'!$C$9+(10-1)*7)))</f>
        <v/>
      </c>
      <c r="L24" s="106">
        <f>IF($A24="","",COUNTIFS('3. Registro ferie'!$A$5:$A$200,$A24,'3. Registro ferie'!$F$5:$F$200,"Approvato",'3. Registro ferie'!$C$5:$C$200,"&lt;="&amp;('1. Impostazioni'!$C$9+(11-1)*7+6),'3. Registro ferie'!$D$5:$D$200,"&gt;="&amp;('1. Impostazioni'!$C$9+(11-1)*7)))</f>
        <v/>
      </c>
      <c r="M24" s="106">
        <f>IF($A24="","",COUNTIFS('3. Registro ferie'!$A$5:$A$200,$A24,'3. Registro ferie'!$F$5:$F$200,"Approvato",'3. Registro ferie'!$C$5:$C$200,"&lt;="&amp;('1. Impostazioni'!$C$9+(12-1)*7+6),'3. Registro ferie'!$D$5:$D$200,"&gt;="&amp;('1. Impostazioni'!$C$9+(12-1)*7)))</f>
        <v/>
      </c>
      <c r="N24" s="106">
        <f>IF($A24="","",COUNTIFS('3. Registro ferie'!$A$5:$A$200,$A24,'3. Registro ferie'!$F$5:$F$200,"Approvato",'3. Registro ferie'!$C$5:$C$200,"&lt;="&amp;('1. Impostazioni'!$C$9+(13-1)*7+6),'3. Registro ferie'!$D$5:$D$200,"&gt;="&amp;('1. Impostazioni'!$C$9+(13-1)*7)))</f>
        <v/>
      </c>
      <c r="O24" s="106">
        <f>IF($A24="","",COUNTIFS('3. Registro ferie'!$A$5:$A$200,$A24,'3. Registro ferie'!$F$5:$F$200,"Approvato",'3. Registro ferie'!$C$5:$C$200,"&lt;="&amp;('1. Impostazioni'!$C$9+(14-1)*7+6),'3. Registro ferie'!$D$5:$D$200,"&gt;="&amp;('1. Impostazioni'!$C$9+(14-1)*7)))</f>
        <v/>
      </c>
      <c r="P24" s="106">
        <f>IF($A24="","",COUNTIFS('3. Registro ferie'!$A$5:$A$200,$A24,'3. Registro ferie'!$F$5:$F$200,"Approvato",'3. Registro ferie'!$C$5:$C$200,"&lt;="&amp;('1. Impostazioni'!$C$9+(15-1)*7+6),'3. Registro ferie'!$D$5:$D$200,"&gt;="&amp;('1. Impostazioni'!$C$9+(15-1)*7)))</f>
        <v/>
      </c>
      <c r="Q24" s="106">
        <f>IF($A24="","",COUNTIFS('3. Registro ferie'!$A$5:$A$200,$A24,'3. Registro ferie'!$F$5:$F$200,"Approvato",'3. Registro ferie'!$C$5:$C$200,"&lt;="&amp;('1. Impostazioni'!$C$9+(16-1)*7+6),'3. Registro ferie'!$D$5:$D$200,"&gt;="&amp;('1. Impostazioni'!$C$9+(16-1)*7)))</f>
        <v/>
      </c>
      <c r="R24" s="106">
        <f>IF($A24="","",COUNTIFS('3. Registro ferie'!$A$5:$A$200,$A24,'3. Registro ferie'!$F$5:$F$200,"Approvato",'3. Registro ferie'!$C$5:$C$200,"&lt;="&amp;('1. Impostazioni'!$C$9+(17-1)*7+6),'3. Registro ferie'!$D$5:$D$200,"&gt;="&amp;('1. Impostazioni'!$C$9+(17-1)*7)))</f>
        <v/>
      </c>
      <c r="S24" s="106">
        <f>IF($A24="","",COUNTIFS('3. Registro ferie'!$A$5:$A$200,$A24,'3. Registro ferie'!$F$5:$F$200,"Approvato",'3. Registro ferie'!$C$5:$C$200,"&lt;="&amp;('1. Impostazioni'!$C$9+(18-1)*7+6),'3. Registro ferie'!$D$5:$D$200,"&gt;="&amp;('1. Impostazioni'!$C$9+(18-1)*7)))</f>
        <v/>
      </c>
      <c r="T24" s="106">
        <f>IF($A24="","",COUNTIFS('3. Registro ferie'!$A$5:$A$200,$A24,'3. Registro ferie'!$F$5:$F$200,"Approvato",'3. Registro ferie'!$C$5:$C$200,"&lt;="&amp;('1. Impostazioni'!$C$9+(19-1)*7+6),'3. Registro ferie'!$D$5:$D$200,"&gt;="&amp;('1. Impostazioni'!$C$9+(19-1)*7)))</f>
        <v/>
      </c>
      <c r="U24" s="106">
        <f>IF($A24="","",COUNTIFS('3. Registro ferie'!$A$5:$A$200,$A24,'3. Registro ferie'!$F$5:$F$200,"Approvato",'3. Registro ferie'!$C$5:$C$200,"&lt;="&amp;('1. Impostazioni'!$C$9+(20-1)*7+6),'3. Registro ferie'!$D$5:$D$200,"&gt;="&amp;('1. Impostazioni'!$C$9+(20-1)*7)))</f>
        <v/>
      </c>
      <c r="V24" s="106">
        <f>IF($A24="","",COUNTIFS('3. Registro ferie'!$A$5:$A$200,$A24,'3. Registro ferie'!$F$5:$F$200,"Approvato",'3. Registro ferie'!$C$5:$C$200,"&lt;="&amp;('1. Impostazioni'!$C$9+(21-1)*7+6),'3. Registro ferie'!$D$5:$D$200,"&gt;="&amp;('1. Impostazioni'!$C$9+(21-1)*7)))</f>
        <v/>
      </c>
      <c r="W24" s="106">
        <f>IF($A24="","",COUNTIFS('3. Registro ferie'!$A$5:$A$200,$A24,'3. Registro ferie'!$F$5:$F$200,"Approvato",'3. Registro ferie'!$C$5:$C$200,"&lt;="&amp;('1. Impostazioni'!$C$9+(22-1)*7+6),'3. Registro ferie'!$D$5:$D$200,"&gt;="&amp;('1. Impostazioni'!$C$9+(22-1)*7)))</f>
        <v/>
      </c>
      <c r="X24" s="106">
        <f>IF($A24="","",COUNTIFS('3. Registro ferie'!$A$5:$A$200,$A24,'3. Registro ferie'!$F$5:$F$200,"Approvato",'3. Registro ferie'!$C$5:$C$200,"&lt;="&amp;('1. Impostazioni'!$C$9+(23-1)*7+6),'3. Registro ferie'!$D$5:$D$200,"&gt;="&amp;('1. Impostazioni'!$C$9+(23-1)*7)))</f>
        <v/>
      </c>
      <c r="Y24" s="106">
        <f>IF($A24="","",COUNTIFS('3. Registro ferie'!$A$5:$A$200,$A24,'3. Registro ferie'!$F$5:$F$200,"Approvato",'3. Registro ferie'!$C$5:$C$200,"&lt;="&amp;('1. Impostazioni'!$C$9+(24-1)*7+6),'3. Registro ferie'!$D$5:$D$200,"&gt;="&amp;('1. Impostazioni'!$C$9+(24-1)*7)))</f>
        <v/>
      </c>
      <c r="Z24" s="106">
        <f>IF($A24="","",COUNTIFS('3. Registro ferie'!$A$5:$A$200,$A24,'3. Registro ferie'!$F$5:$F$200,"Approvato",'3. Registro ferie'!$C$5:$C$200,"&lt;="&amp;('1. Impostazioni'!$C$9+(25-1)*7+6),'3. Registro ferie'!$D$5:$D$200,"&gt;="&amp;('1. Impostazioni'!$C$9+(25-1)*7)))</f>
        <v/>
      </c>
      <c r="AA24" s="106">
        <f>IF($A24="","",COUNTIFS('3. Registro ferie'!$A$5:$A$200,$A24,'3. Registro ferie'!$F$5:$F$200,"Approvato",'3. Registro ferie'!$C$5:$C$200,"&lt;="&amp;('1. Impostazioni'!$C$9+(26-1)*7+6),'3. Registro ferie'!$D$5:$D$200,"&gt;="&amp;('1. Impostazioni'!$C$9+(26-1)*7)))</f>
        <v/>
      </c>
      <c r="AB24" s="106">
        <f>IF($A24="","",COUNTIFS('3. Registro ferie'!$A$5:$A$200,$A24,'3. Registro ferie'!$F$5:$F$200,"Approvato",'3. Registro ferie'!$C$5:$C$200,"&lt;="&amp;('1. Impostazioni'!$C$9+(27-1)*7+6),'3. Registro ferie'!$D$5:$D$200,"&gt;="&amp;('1. Impostazioni'!$C$9+(27-1)*7)))</f>
        <v/>
      </c>
      <c r="AC24" s="106">
        <f>IF($A24="","",COUNTIFS('3. Registro ferie'!$A$5:$A$200,$A24,'3. Registro ferie'!$F$5:$F$200,"Approvato",'3. Registro ferie'!$C$5:$C$200,"&lt;="&amp;('1. Impostazioni'!$C$9+(28-1)*7+6),'3. Registro ferie'!$D$5:$D$200,"&gt;="&amp;('1. Impostazioni'!$C$9+(28-1)*7)))</f>
        <v/>
      </c>
      <c r="AD24" s="106">
        <f>IF($A24="","",COUNTIFS('3. Registro ferie'!$A$5:$A$200,$A24,'3. Registro ferie'!$F$5:$F$200,"Approvato",'3. Registro ferie'!$C$5:$C$200,"&lt;="&amp;('1. Impostazioni'!$C$9+(29-1)*7+6),'3. Registro ferie'!$D$5:$D$200,"&gt;="&amp;('1. Impostazioni'!$C$9+(29-1)*7)))</f>
        <v/>
      </c>
      <c r="AE24" s="106">
        <f>IF($A24="","",COUNTIFS('3. Registro ferie'!$A$5:$A$200,$A24,'3. Registro ferie'!$F$5:$F$200,"Approvato",'3. Registro ferie'!$C$5:$C$200,"&lt;="&amp;('1. Impostazioni'!$C$9+(30-1)*7+6),'3. Registro ferie'!$D$5:$D$200,"&gt;="&amp;('1. Impostazioni'!$C$9+(30-1)*7)))</f>
        <v/>
      </c>
      <c r="AF24" s="106">
        <f>IF($A24="","",COUNTIFS('3. Registro ferie'!$A$5:$A$200,$A24,'3. Registro ferie'!$F$5:$F$200,"Approvato",'3. Registro ferie'!$C$5:$C$200,"&lt;="&amp;('1. Impostazioni'!$C$9+(31-1)*7+6),'3. Registro ferie'!$D$5:$D$200,"&gt;="&amp;('1. Impostazioni'!$C$9+(31-1)*7)))</f>
        <v/>
      </c>
      <c r="AG24" s="106">
        <f>IF($A24="","",COUNTIFS('3. Registro ferie'!$A$5:$A$200,$A24,'3. Registro ferie'!$F$5:$F$200,"Approvato",'3. Registro ferie'!$C$5:$C$200,"&lt;="&amp;('1. Impostazioni'!$C$9+(32-1)*7+6),'3. Registro ferie'!$D$5:$D$200,"&gt;="&amp;('1. Impostazioni'!$C$9+(32-1)*7)))</f>
        <v/>
      </c>
      <c r="AH24" s="106">
        <f>IF($A24="","",COUNTIFS('3. Registro ferie'!$A$5:$A$200,$A24,'3. Registro ferie'!$F$5:$F$200,"Approvato",'3. Registro ferie'!$C$5:$C$200,"&lt;="&amp;('1. Impostazioni'!$C$9+(33-1)*7+6),'3. Registro ferie'!$D$5:$D$200,"&gt;="&amp;('1. Impostazioni'!$C$9+(33-1)*7)))</f>
        <v/>
      </c>
      <c r="AI24" s="106">
        <f>IF($A24="","",COUNTIFS('3. Registro ferie'!$A$5:$A$200,$A24,'3. Registro ferie'!$F$5:$F$200,"Approvato",'3. Registro ferie'!$C$5:$C$200,"&lt;="&amp;('1. Impostazioni'!$C$9+(34-1)*7+6),'3. Registro ferie'!$D$5:$D$200,"&gt;="&amp;('1. Impostazioni'!$C$9+(34-1)*7)))</f>
        <v/>
      </c>
      <c r="AJ24" s="106">
        <f>IF($A24="","",COUNTIFS('3. Registro ferie'!$A$5:$A$200,$A24,'3. Registro ferie'!$F$5:$F$200,"Approvato",'3. Registro ferie'!$C$5:$C$200,"&lt;="&amp;('1. Impostazioni'!$C$9+(35-1)*7+6),'3. Registro ferie'!$D$5:$D$200,"&gt;="&amp;('1. Impostazioni'!$C$9+(35-1)*7)))</f>
        <v/>
      </c>
      <c r="AK24" s="106">
        <f>IF($A24="","",COUNTIFS('3. Registro ferie'!$A$5:$A$200,$A24,'3. Registro ferie'!$F$5:$F$200,"Approvato",'3. Registro ferie'!$C$5:$C$200,"&lt;="&amp;('1. Impostazioni'!$C$9+(36-1)*7+6),'3. Registro ferie'!$D$5:$D$200,"&gt;="&amp;('1. Impostazioni'!$C$9+(36-1)*7)))</f>
        <v/>
      </c>
      <c r="AL24" s="106">
        <f>IF($A24="","",COUNTIFS('3. Registro ferie'!$A$5:$A$200,$A24,'3. Registro ferie'!$F$5:$F$200,"Approvato",'3. Registro ferie'!$C$5:$C$200,"&lt;="&amp;('1. Impostazioni'!$C$9+(37-1)*7+6),'3. Registro ferie'!$D$5:$D$200,"&gt;="&amp;('1. Impostazioni'!$C$9+(37-1)*7)))</f>
        <v/>
      </c>
      <c r="AM24" s="106">
        <f>IF($A24="","",COUNTIFS('3. Registro ferie'!$A$5:$A$200,$A24,'3. Registro ferie'!$F$5:$F$200,"Approvato",'3. Registro ferie'!$C$5:$C$200,"&lt;="&amp;('1. Impostazioni'!$C$9+(38-1)*7+6),'3. Registro ferie'!$D$5:$D$200,"&gt;="&amp;('1. Impostazioni'!$C$9+(38-1)*7)))</f>
        <v/>
      </c>
      <c r="AN24" s="106">
        <f>IF($A24="","",COUNTIFS('3. Registro ferie'!$A$5:$A$200,$A24,'3. Registro ferie'!$F$5:$F$200,"Approvato",'3. Registro ferie'!$C$5:$C$200,"&lt;="&amp;('1. Impostazioni'!$C$9+(39-1)*7+6),'3. Registro ferie'!$D$5:$D$200,"&gt;="&amp;('1. Impostazioni'!$C$9+(39-1)*7)))</f>
        <v/>
      </c>
      <c r="AO24" s="106">
        <f>IF($A24="","",COUNTIFS('3. Registro ferie'!$A$5:$A$200,$A24,'3. Registro ferie'!$F$5:$F$200,"Approvato",'3. Registro ferie'!$C$5:$C$200,"&lt;="&amp;('1. Impostazioni'!$C$9+(40-1)*7+6),'3. Registro ferie'!$D$5:$D$200,"&gt;="&amp;('1. Impostazioni'!$C$9+(40-1)*7)))</f>
        <v/>
      </c>
      <c r="AP24" s="106">
        <f>IF($A24="","",COUNTIFS('3. Registro ferie'!$A$5:$A$200,$A24,'3. Registro ferie'!$F$5:$F$200,"Approvato",'3. Registro ferie'!$C$5:$C$200,"&lt;="&amp;('1. Impostazioni'!$C$9+(41-1)*7+6),'3. Registro ferie'!$D$5:$D$200,"&gt;="&amp;('1. Impostazioni'!$C$9+(41-1)*7)))</f>
        <v/>
      </c>
      <c r="AQ24" s="106">
        <f>IF($A24="","",COUNTIFS('3. Registro ferie'!$A$5:$A$200,$A24,'3. Registro ferie'!$F$5:$F$200,"Approvato",'3. Registro ferie'!$C$5:$C$200,"&lt;="&amp;('1. Impostazioni'!$C$9+(42-1)*7+6),'3. Registro ferie'!$D$5:$D$200,"&gt;="&amp;('1. Impostazioni'!$C$9+(42-1)*7)))</f>
        <v/>
      </c>
      <c r="AR24" s="106">
        <f>IF($A24="","",COUNTIFS('3. Registro ferie'!$A$5:$A$200,$A24,'3. Registro ferie'!$F$5:$F$200,"Approvato",'3. Registro ferie'!$C$5:$C$200,"&lt;="&amp;('1. Impostazioni'!$C$9+(43-1)*7+6),'3. Registro ferie'!$D$5:$D$200,"&gt;="&amp;('1. Impostazioni'!$C$9+(43-1)*7)))</f>
        <v/>
      </c>
      <c r="AS24" s="106">
        <f>IF($A24="","",COUNTIFS('3. Registro ferie'!$A$5:$A$200,$A24,'3. Registro ferie'!$F$5:$F$200,"Approvato",'3. Registro ferie'!$C$5:$C$200,"&lt;="&amp;('1. Impostazioni'!$C$9+(44-1)*7+6),'3. Registro ferie'!$D$5:$D$200,"&gt;="&amp;('1. Impostazioni'!$C$9+(44-1)*7)))</f>
        <v/>
      </c>
      <c r="AT24" s="106">
        <f>IF($A24="","",COUNTIFS('3. Registro ferie'!$A$5:$A$200,$A24,'3. Registro ferie'!$F$5:$F$200,"Approvato",'3. Registro ferie'!$C$5:$C$200,"&lt;="&amp;('1. Impostazioni'!$C$9+(45-1)*7+6),'3. Registro ferie'!$D$5:$D$200,"&gt;="&amp;('1. Impostazioni'!$C$9+(45-1)*7)))</f>
        <v/>
      </c>
      <c r="AU24" s="106">
        <f>IF($A24="","",COUNTIFS('3. Registro ferie'!$A$5:$A$200,$A24,'3. Registro ferie'!$F$5:$F$200,"Approvato",'3. Registro ferie'!$C$5:$C$200,"&lt;="&amp;('1. Impostazioni'!$C$9+(46-1)*7+6),'3. Registro ferie'!$D$5:$D$200,"&gt;="&amp;('1. Impostazioni'!$C$9+(46-1)*7)))</f>
        <v/>
      </c>
      <c r="AV24" s="106">
        <f>IF($A24="","",COUNTIFS('3. Registro ferie'!$A$5:$A$200,$A24,'3. Registro ferie'!$F$5:$F$200,"Approvato",'3. Registro ferie'!$C$5:$C$200,"&lt;="&amp;('1. Impostazioni'!$C$9+(47-1)*7+6),'3. Registro ferie'!$D$5:$D$200,"&gt;="&amp;('1. Impostazioni'!$C$9+(47-1)*7)))</f>
        <v/>
      </c>
      <c r="AW24" s="106">
        <f>IF($A24="","",COUNTIFS('3. Registro ferie'!$A$5:$A$200,$A24,'3. Registro ferie'!$F$5:$F$200,"Approvato",'3. Registro ferie'!$C$5:$C$200,"&lt;="&amp;('1. Impostazioni'!$C$9+(48-1)*7+6),'3. Registro ferie'!$D$5:$D$200,"&gt;="&amp;('1. Impostazioni'!$C$9+(48-1)*7)))</f>
        <v/>
      </c>
      <c r="AX24" s="106">
        <f>IF($A24="","",COUNTIFS('3. Registro ferie'!$A$5:$A$200,$A24,'3. Registro ferie'!$F$5:$F$200,"Approvato",'3. Registro ferie'!$C$5:$C$200,"&lt;="&amp;('1. Impostazioni'!$C$9+(49-1)*7+6),'3. Registro ferie'!$D$5:$D$200,"&gt;="&amp;('1. Impostazioni'!$C$9+(49-1)*7)))</f>
        <v/>
      </c>
      <c r="AY24" s="106">
        <f>IF($A24="","",COUNTIFS('3. Registro ferie'!$A$5:$A$200,$A24,'3. Registro ferie'!$F$5:$F$200,"Approvato",'3. Registro ferie'!$C$5:$C$200,"&lt;="&amp;('1. Impostazioni'!$C$9+(50-1)*7+6),'3. Registro ferie'!$D$5:$D$200,"&gt;="&amp;('1. Impostazioni'!$C$9+(50-1)*7)))</f>
        <v/>
      </c>
      <c r="AZ24" s="106">
        <f>IF($A24="","",COUNTIFS('3. Registro ferie'!$A$5:$A$200,$A24,'3. Registro ferie'!$F$5:$F$200,"Approvato",'3. Registro ferie'!$C$5:$C$200,"&lt;="&amp;('1. Impostazioni'!$C$9+(51-1)*7+6),'3. Registro ferie'!$D$5:$D$200,"&gt;="&amp;('1. Impostazioni'!$C$9+(51-1)*7)))</f>
        <v/>
      </c>
      <c r="BA24" s="106">
        <f>IF($A24="","",COUNTIFS('3. Registro ferie'!$A$5:$A$200,$A24,'3. Registro ferie'!$F$5:$F$200,"Approvato",'3. Registro ferie'!$C$5:$C$200,"&lt;="&amp;('1. Impostazioni'!$C$9+(52-1)*7+6),'3. Registro ferie'!$D$5:$D$200,"&gt;="&amp;('1. Impostazioni'!$C$9+(52-1)*7)))</f>
        <v/>
      </c>
    </row>
    <row r="25" ht="18" customHeight="1" s="55">
      <c r="A25" s="105">
        <f>IF('2. Dipendenti'!A25="","",'2. Dipendenti'!A25)</f>
        <v/>
      </c>
      <c r="B25" s="106">
        <f>IF($A25="","",COUNTIFS('3. Registro ferie'!$A$5:$A$200,$A25,'3. Registro ferie'!$F$5:$F$200,"Approvato",'3. Registro ferie'!$C$5:$C$200,"&lt;="&amp;('1. Impostazioni'!$C$9+(1-1)*7+6),'3. Registro ferie'!$D$5:$D$200,"&gt;="&amp;('1. Impostazioni'!$C$9+(1-1)*7)))</f>
        <v/>
      </c>
      <c r="C25" s="106">
        <f>IF($A25="","",COUNTIFS('3. Registro ferie'!$A$5:$A$200,$A25,'3. Registro ferie'!$F$5:$F$200,"Approvato",'3. Registro ferie'!$C$5:$C$200,"&lt;="&amp;('1. Impostazioni'!$C$9+(2-1)*7+6),'3. Registro ferie'!$D$5:$D$200,"&gt;="&amp;('1. Impostazioni'!$C$9+(2-1)*7)))</f>
        <v/>
      </c>
      <c r="D25" s="106">
        <f>IF($A25="","",COUNTIFS('3. Registro ferie'!$A$5:$A$200,$A25,'3. Registro ferie'!$F$5:$F$200,"Approvato",'3. Registro ferie'!$C$5:$C$200,"&lt;="&amp;('1. Impostazioni'!$C$9+(3-1)*7+6),'3. Registro ferie'!$D$5:$D$200,"&gt;="&amp;('1. Impostazioni'!$C$9+(3-1)*7)))</f>
        <v/>
      </c>
      <c r="E25" s="106">
        <f>IF($A25="","",COUNTIFS('3. Registro ferie'!$A$5:$A$200,$A25,'3. Registro ferie'!$F$5:$F$200,"Approvato",'3. Registro ferie'!$C$5:$C$200,"&lt;="&amp;('1. Impostazioni'!$C$9+(4-1)*7+6),'3. Registro ferie'!$D$5:$D$200,"&gt;="&amp;('1. Impostazioni'!$C$9+(4-1)*7)))</f>
        <v/>
      </c>
      <c r="F25" s="106">
        <f>IF($A25="","",COUNTIFS('3. Registro ferie'!$A$5:$A$200,$A25,'3. Registro ferie'!$F$5:$F$200,"Approvato",'3. Registro ferie'!$C$5:$C$200,"&lt;="&amp;('1. Impostazioni'!$C$9+(5-1)*7+6),'3. Registro ferie'!$D$5:$D$200,"&gt;="&amp;('1. Impostazioni'!$C$9+(5-1)*7)))</f>
        <v/>
      </c>
      <c r="G25" s="106">
        <f>IF($A25="","",COUNTIFS('3. Registro ferie'!$A$5:$A$200,$A25,'3. Registro ferie'!$F$5:$F$200,"Approvato",'3. Registro ferie'!$C$5:$C$200,"&lt;="&amp;('1. Impostazioni'!$C$9+(6-1)*7+6),'3. Registro ferie'!$D$5:$D$200,"&gt;="&amp;('1. Impostazioni'!$C$9+(6-1)*7)))</f>
        <v/>
      </c>
      <c r="H25" s="106">
        <f>IF($A25="","",COUNTIFS('3. Registro ferie'!$A$5:$A$200,$A25,'3. Registro ferie'!$F$5:$F$200,"Approvato",'3. Registro ferie'!$C$5:$C$200,"&lt;="&amp;('1. Impostazioni'!$C$9+(7-1)*7+6),'3. Registro ferie'!$D$5:$D$200,"&gt;="&amp;('1. Impostazioni'!$C$9+(7-1)*7)))</f>
        <v/>
      </c>
      <c r="I25" s="106">
        <f>IF($A25="","",COUNTIFS('3. Registro ferie'!$A$5:$A$200,$A25,'3. Registro ferie'!$F$5:$F$200,"Approvato",'3. Registro ferie'!$C$5:$C$200,"&lt;="&amp;('1. Impostazioni'!$C$9+(8-1)*7+6),'3. Registro ferie'!$D$5:$D$200,"&gt;="&amp;('1. Impostazioni'!$C$9+(8-1)*7)))</f>
        <v/>
      </c>
      <c r="J25" s="106">
        <f>IF($A25="","",COUNTIFS('3. Registro ferie'!$A$5:$A$200,$A25,'3. Registro ferie'!$F$5:$F$200,"Approvato",'3. Registro ferie'!$C$5:$C$200,"&lt;="&amp;('1. Impostazioni'!$C$9+(9-1)*7+6),'3. Registro ferie'!$D$5:$D$200,"&gt;="&amp;('1. Impostazioni'!$C$9+(9-1)*7)))</f>
        <v/>
      </c>
      <c r="K25" s="106">
        <f>IF($A25="","",COUNTIFS('3. Registro ferie'!$A$5:$A$200,$A25,'3. Registro ferie'!$F$5:$F$200,"Approvato",'3. Registro ferie'!$C$5:$C$200,"&lt;="&amp;('1. Impostazioni'!$C$9+(10-1)*7+6),'3. Registro ferie'!$D$5:$D$200,"&gt;="&amp;('1. Impostazioni'!$C$9+(10-1)*7)))</f>
        <v/>
      </c>
      <c r="L25" s="106">
        <f>IF($A25="","",COUNTIFS('3. Registro ferie'!$A$5:$A$200,$A25,'3. Registro ferie'!$F$5:$F$200,"Approvato",'3. Registro ferie'!$C$5:$C$200,"&lt;="&amp;('1. Impostazioni'!$C$9+(11-1)*7+6),'3. Registro ferie'!$D$5:$D$200,"&gt;="&amp;('1. Impostazioni'!$C$9+(11-1)*7)))</f>
        <v/>
      </c>
      <c r="M25" s="106">
        <f>IF($A25="","",COUNTIFS('3. Registro ferie'!$A$5:$A$200,$A25,'3. Registro ferie'!$F$5:$F$200,"Approvato",'3. Registro ferie'!$C$5:$C$200,"&lt;="&amp;('1. Impostazioni'!$C$9+(12-1)*7+6),'3. Registro ferie'!$D$5:$D$200,"&gt;="&amp;('1. Impostazioni'!$C$9+(12-1)*7)))</f>
        <v/>
      </c>
      <c r="N25" s="106">
        <f>IF($A25="","",COUNTIFS('3. Registro ferie'!$A$5:$A$200,$A25,'3. Registro ferie'!$F$5:$F$200,"Approvato",'3. Registro ferie'!$C$5:$C$200,"&lt;="&amp;('1. Impostazioni'!$C$9+(13-1)*7+6),'3. Registro ferie'!$D$5:$D$200,"&gt;="&amp;('1. Impostazioni'!$C$9+(13-1)*7)))</f>
        <v/>
      </c>
      <c r="O25" s="106">
        <f>IF($A25="","",COUNTIFS('3. Registro ferie'!$A$5:$A$200,$A25,'3. Registro ferie'!$F$5:$F$200,"Approvato",'3. Registro ferie'!$C$5:$C$200,"&lt;="&amp;('1. Impostazioni'!$C$9+(14-1)*7+6),'3. Registro ferie'!$D$5:$D$200,"&gt;="&amp;('1. Impostazioni'!$C$9+(14-1)*7)))</f>
        <v/>
      </c>
      <c r="P25" s="106">
        <f>IF($A25="","",COUNTIFS('3. Registro ferie'!$A$5:$A$200,$A25,'3. Registro ferie'!$F$5:$F$200,"Approvato",'3. Registro ferie'!$C$5:$C$200,"&lt;="&amp;('1. Impostazioni'!$C$9+(15-1)*7+6),'3. Registro ferie'!$D$5:$D$200,"&gt;="&amp;('1. Impostazioni'!$C$9+(15-1)*7)))</f>
        <v/>
      </c>
      <c r="Q25" s="106">
        <f>IF($A25="","",COUNTIFS('3. Registro ferie'!$A$5:$A$200,$A25,'3. Registro ferie'!$F$5:$F$200,"Approvato",'3. Registro ferie'!$C$5:$C$200,"&lt;="&amp;('1. Impostazioni'!$C$9+(16-1)*7+6),'3. Registro ferie'!$D$5:$D$200,"&gt;="&amp;('1. Impostazioni'!$C$9+(16-1)*7)))</f>
        <v/>
      </c>
      <c r="R25" s="106">
        <f>IF($A25="","",COUNTIFS('3. Registro ferie'!$A$5:$A$200,$A25,'3. Registro ferie'!$F$5:$F$200,"Approvato",'3. Registro ferie'!$C$5:$C$200,"&lt;="&amp;('1. Impostazioni'!$C$9+(17-1)*7+6),'3. Registro ferie'!$D$5:$D$200,"&gt;="&amp;('1. Impostazioni'!$C$9+(17-1)*7)))</f>
        <v/>
      </c>
      <c r="S25" s="106">
        <f>IF($A25="","",COUNTIFS('3. Registro ferie'!$A$5:$A$200,$A25,'3. Registro ferie'!$F$5:$F$200,"Approvato",'3. Registro ferie'!$C$5:$C$200,"&lt;="&amp;('1. Impostazioni'!$C$9+(18-1)*7+6),'3. Registro ferie'!$D$5:$D$200,"&gt;="&amp;('1. Impostazioni'!$C$9+(18-1)*7)))</f>
        <v/>
      </c>
      <c r="T25" s="106">
        <f>IF($A25="","",COUNTIFS('3. Registro ferie'!$A$5:$A$200,$A25,'3. Registro ferie'!$F$5:$F$200,"Approvato",'3. Registro ferie'!$C$5:$C$200,"&lt;="&amp;('1. Impostazioni'!$C$9+(19-1)*7+6),'3. Registro ferie'!$D$5:$D$200,"&gt;="&amp;('1. Impostazioni'!$C$9+(19-1)*7)))</f>
        <v/>
      </c>
      <c r="U25" s="106">
        <f>IF($A25="","",COUNTIFS('3. Registro ferie'!$A$5:$A$200,$A25,'3. Registro ferie'!$F$5:$F$200,"Approvato",'3. Registro ferie'!$C$5:$C$200,"&lt;="&amp;('1. Impostazioni'!$C$9+(20-1)*7+6),'3. Registro ferie'!$D$5:$D$200,"&gt;="&amp;('1. Impostazioni'!$C$9+(20-1)*7)))</f>
        <v/>
      </c>
      <c r="V25" s="106">
        <f>IF($A25="","",COUNTIFS('3. Registro ferie'!$A$5:$A$200,$A25,'3. Registro ferie'!$F$5:$F$200,"Approvato",'3. Registro ferie'!$C$5:$C$200,"&lt;="&amp;('1. Impostazioni'!$C$9+(21-1)*7+6),'3. Registro ferie'!$D$5:$D$200,"&gt;="&amp;('1. Impostazioni'!$C$9+(21-1)*7)))</f>
        <v/>
      </c>
      <c r="W25" s="106">
        <f>IF($A25="","",COUNTIFS('3. Registro ferie'!$A$5:$A$200,$A25,'3. Registro ferie'!$F$5:$F$200,"Approvato",'3. Registro ferie'!$C$5:$C$200,"&lt;="&amp;('1. Impostazioni'!$C$9+(22-1)*7+6),'3. Registro ferie'!$D$5:$D$200,"&gt;="&amp;('1. Impostazioni'!$C$9+(22-1)*7)))</f>
        <v/>
      </c>
      <c r="X25" s="106">
        <f>IF($A25="","",COUNTIFS('3. Registro ferie'!$A$5:$A$200,$A25,'3. Registro ferie'!$F$5:$F$200,"Approvato",'3. Registro ferie'!$C$5:$C$200,"&lt;="&amp;('1. Impostazioni'!$C$9+(23-1)*7+6),'3. Registro ferie'!$D$5:$D$200,"&gt;="&amp;('1. Impostazioni'!$C$9+(23-1)*7)))</f>
        <v/>
      </c>
      <c r="Y25" s="106">
        <f>IF($A25="","",COUNTIFS('3. Registro ferie'!$A$5:$A$200,$A25,'3. Registro ferie'!$F$5:$F$200,"Approvato",'3. Registro ferie'!$C$5:$C$200,"&lt;="&amp;('1. Impostazioni'!$C$9+(24-1)*7+6),'3. Registro ferie'!$D$5:$D$200,"&gt;="&amp;('1. Impostazioni'!$C$9+(24-1)*7)))</f>
        <v/>
      </c>
      <c r="Z25" s="106">
        <f>IF($A25="","",COUNTIFS('3. Registro ferie'!$A$5:$A$200,$A25,'3. Registro ferie'!$F$5:$F$200,"Approvato",'3. Registro ferie'!$C$5:$C$200,"&lt;="&amp;('1. Impostazioni'!$C$9+(25-1)*7+6),'3. Registro ferie'!$D$5:$D$200,"&gt;="&amp;('1. Impostazioni'!$C$9+(25-1)*7)))</f>
        <v/>
      </c>
      <c r="AA25" s="106">
        <f>IF($A25="","",COUNTIFS('3. Registro ferie'!$A$5:$A$200,$A25,'3. Registro ferie'!$F$5:$F$200,"Approvato",'3. Registro ferie'!$C$5:$C$200,"&lt;="&amp;('1. Impostazioni'!$C$9+(26-1)*7+6),'3. Registro ferie'!$D$5:$D$200,"&gt;="&amp;('1. Impostazioni'!$C$9+(26-1)*7)))</f>
        <v/>
      </c>
      <c r="AB25" s="106">
        <f>IF($A25="","",COUNTIFS('3. Registro ferie'!$A$5:$A$200,$A25,'3. Registro ferie'!$F$5:$F$200,"Approvato",'3. Registro ferie'!$C$5:$C$200,"&lt;="&amp;('1. Impostazioni'!$C$9+(27-1)*7+6),'3. Registro ferie'!$D$5:$D$200,"&gt;="&amp;('1. Impostazioni'!$C$9+(27-1)*7)))</f>
        <v/>
      </c>
      <c r="AC25" s="106">
        <f>IF($A25="","",COUNTIFS('3. Registro ferie'!$A$5:$A$200,$A25,'3. Registro ferie'!$F$5:$F$200,"Approvato",'3. Registro ferie'!$C$5:$C$200,"&lt;="&amp;('1. Impostazioni'!$C$9+(28-1)*7+6),'3. Registro ferie'!$D$5:$D$200,"&gt;="&amp;('1. Impostazioni'!$C$9+(28-1)*7)))</f>
        <v/>
      </c>
      <c r="AD25" s="106">
        <f>IF($A25="","",COUNTIFS('3. Registro ferie'!$A$5:$A$200,$A25,'3. Registro ferie'!$F$5:$F$200,"Approvato",'3. Registro ferie'!$C$5:$C$200,"&lt;="&amp;('1. Impostazioni'!$C$9+(29-1)*7+6),'3. Registro ferie'!$D$5:$D$200,"&gt;="&amp;('1. Impostazioni'!$C$9+(29-1)*7)))</f>
        <v/>
      </c>
      <c r="AE25" s="106">
        <f>IF($A25="","",COUNTIFS('3. Registro ferie'!$A$5:$A$200,$A25,'3. Registro ferie'!$F$5:$F$200,"Approvato",'3. Registro ferie'!$C$5:$C$200,"&lt;="&amp;('1. Impostazioni'!$C$9+(30-1)*7+6),'3. Registro ferie'!$D$5:$D$200,"&gt;="&amp;('1. Impostazioni'!$C$9+(30-1)*7)))</f>
        <v/>
      </c>
      <c r="AF25" s="106">
        <f>IF($A25="","",COUNTIFS('3. Registro ferie'!$A$5:$A$200,$A25,'3. Registro ferie'!$F$5:$F$200,"Approvato",'3. Registro ferie'!$C$5:$C$200,"&lt;="&amp;('1. Impostazioni'!$C$9+(31-1)*7+6),'3. Registro ferie'!$D$5:$D$200,"&gt;="&amp;('1. Impostazioni'!$C$9+(31-1)*7)))</f>
        <v/>
      </c>
      <c r="AG25" s="106">
        <f>IF($A25="","",COUNTIFS('3. Registro ferie'!$A$5:$A$200,$A25,'3. Registro ferie'!$F$5:$F$200,"Approvato",'3. Registro ferie'!$C$5:$C$200,"&lt;="&amp;('1. Impostazioni'!$C$9+(32-1)*7+6),'3. Registro ferie'!$D$5:$D$200,"&gt;="&amp;('1. Impostazioni'!$C$9+(32-1)*7)))</f>
        <v/>
      </c>
      <c r="AH25" s="106">
        <f>IF($A25="","",COUNTIFS('3. Registro ferie'!$A$5:$A$200,$A25,'3. Registro ferie'!$F$5:$F$200,"Approvato",'3. Registro ferie'!$C$5:$C$200,"&lt;="&amp;('1. Impostazioni'!$C$9+(33-1)*7+6),'3. Registro ferie'!$D$5:$D$200,"&gt;="&amp;('1. Impostazioni'!$C$9+(33-1)*7)))</f>
        <v/>
      </c>
      <c r="AI25" s="106">
        <f>IF($A25="","",COUNTIFS('3. Registro ferie'!$A$5:$A$200,$A25,'3. Registro ferie'!$F$5:$F$200,"Approvato",'3. Registro ferie'!$C$5:$C$200,"&lt;="&amp;('1. Impostazioni'!$C$9+(34-1)*7+6),'3. Registro ferie'!$D$5:$D$200,"&gt;="&amp;('1. Impostazioni'!$C$9+(34-1)*7)))</f>
        <v/>
      </c>
      <c r="AJ25" s="106">
        <f>IF($A25="","",COUNTIFS('3. Registro ferie'!$A$5:$A$200,$A25,'3. Registro ferie'!$F$5:$F$200,"Approvato",'3. Registro ferie'!$C$5:$C$200,"&lt;="&amp;('1. Impostazioni'!$C$9+(35-1)*7+6),'3. Registro ferie'!$D$5:$D$200,"&gt;="&amp;('1. Impostazioni'!$C$9+(35-1)*7)))</f>
        <v/>
      </c>
      <c r="AK25" s="106">
        <f>IF($A25="","",COUNTIFS('3. Registro ferie'!$A$5:$A$200,$A25,'3. Registro ferie'!$F$5:$F$200,"Approvato",'3. Registro ferie'!$C$5:$C$200,"&lt;="&amp;('1. Impostazioni'!$C$9+(36-1)*7+6),'3. Registro ferie'!$D$5:$D$200,"&gt;="&amp;('1. Impostazioni'!$C$9+(36-1)*7)))</f>
        <v/>
      </c>
      <c r="AL25" s="106">
        <f>IF($A25="","",COUNTIFS('3. Registro ferie'!$A$5:$A$200,$A25,'3. Registro ferie'!$F$5:$F$200,"Approvato",'3. Registro ferie'!$C$5:$C$200,"&lt;="&amp;('1. Impostazioni'!$C$9+(37-1)*7+6),'3. Registro ferie'!$D$5:$D$200,"&gt;="&amp;('1. Impostazioni'!$C$9+(37-1)*7)))</f>
        <v/>
      </c>
      <c r="AM25" s="106">
        <f>IF($A25="","",COUNTIFS('3. Registro ferie'!$A$5:$A$200,$A25,'3. Registro ferie'!$F$5:$F$200,"Approvato",'3. Registro ferie'!$C$5:$C$200,"&lt;="&amp;('1. Impostazioni'!$C$9+(38-1)*7+6),'3. Registro ferie'!$D$5:$D$200,"&gt;="&amp;('1. Impostazioni'!$C$9+(38-1)*7)))</f>
        <v/>
      </c>
      <c r="AN25" s="106">
        <f>IF($A25="","",COUNTIFS('3. Registro ferie'!$A$5:$A$200,$A25,'3. Registro ferie'!$F$5:$F$200,"Approvato",'3. Registro ferie'!$C$5:$C$200,"&lt;="&amp;('1. Impostazioni'!$C$9+(39-1)*7+6),'3. Registro ferie'!$D$5:$D$200,"&gt;="&amp;('1. Impostazioni'!$C$9+(39-1)*7)))</f>
        <v/>
      </c>
      <c r="AO25" s="106">
        <f>IF($A25="","",COUNTIFS('3. Registro ferie'!$A$5:$A$200,$A25,'3. Registro ferie'!$F$5:$F$200,"Approvato",'3. Registro ferie'!$C$5:$C$200,"&lt;="&amp;('1. Impostazioni'!$C$9+(40-1)*7+6),'3. Registro ferie'!$D$5:$D$200,"&gt;="&amp;('1. Impostazioni'!$C$9+(40-1)*7)))</f>
        <v/>
      </c>
      <c r="AP25" s="106">
        <f>IF($A25="","",COUNTIFS('3. Registro ferie'!$A$5:$A$200,$A25,'3. Registro ferie'!$F$5:$F$200,"Approvato",'3. Registro ferie'!$C$5:$C$200,"&lt;="&amp;('1. Impostazioni'!$C$9+(41-1)*7+6),'3. Registro ferie'!$D$5:$D$200,"&gt;="&amp;('1. Impostazioni'!$C$9+(41-1)*7)))</f>
        <v/>
      </c>
      <c r="AQ25" s="106">
        <f>IF($A25="","",COUNTIFS('3. Registro ferie'!$A$5:$A$200,$A25,'3. Registro ferie'!$F$5:$F$200,"Approvato",'3. Registro ferie'!$C$5:$C$200,"&lt;="&amp;('1. Impostazioni'!$C$9+(42-1)*7+6),'3. Registro ferie'!$D$5:$D$200,"&gt;="&amp;('1. Impostazioni'!$C$9+(42-1)*7)))</f>
        <v/>
      </c>
      <c r="AR25" s="106">
        <f>IF($A25="","",COUNTIFS('3. Registro ferie'!$A$5:$A$200,$A25,'3. Registro ferie'!$F$5:$F$200,"Approvato",'3. Registro ferie'!$C$5:$C$200,"&lt;="&amp;('1. Impostazioni'!$C$9+(43-1)*7+6),'3. Registro ferie'!$D$5:$D$200,"&gt;="&amp;('1. Impostazioni'!$C$9+(43-1)*7)))</f>
        <v/>
      </c>
      <c r="AS25" s="106">
        <f>IF($A25="","",COUNTIFS('3. Registro ferie'!$A$5:$A$200,$A25,'3. Registro ferie'!$F$5:$F$200,"Approvato",'3. Registro ferie'!$C$5:$C$200,"&lt;="&amp;('1. Impostazioni'!$C$9+(44-1)*7+6),'3. Registro ferie'!$D$5:$D$200,"&gt;="&amp;('1. Impostazioni'!$C$9+(44-1)*7)))</f>
        <v/>
      </c>
      <c r="AT25" s="106">
        <f>IF($A25="","",COUNTIFS('3. Registro ferie'!$A$5:$A$200,$A25,'3. Registro ferie'!$F$5:$F$200,"Approvato",'3. Registro ferie'!$C$5:$C$200,"&lt;="&amp;('1. Impostazioni'!$C$9+(45-1)*7+6),'3. Registro ferie'!$D$5:$D$200,"&gt;="&amp;('1. Impostazioni'!$C$9+(45-1)*7)))</f>
        <v/>
      </c>
      <c r="AU25" s="106">
        <f>IF($A25="","",COUNTIFS('3. Registro ferie'!$A$5:$A$200,$A25,'3. Registro ferie'!$F$5:$F$200,"Approvato",'3. Registro ferie'!$C$5:$C$200,"&lt;="&amp;('1. Impostazioni'!$C$9+(46-1)*7+6),'3. Registro ferie'!$D$5:$D$200,"&gt;="&amp;('1. Impostazioni'!$C$9+(46-1)*7)))</f>
        <v/>
      </c>
      <c r="AV25" s="106">
        <f>IF($A25="","",COUNTIFS('3. Registro ferie'!$A$5:$A$200,$A25,'3. Registro ferie'!$F$5:$F$200,"Approvato",'3. Registro ferie'!$C$5:$C$200,"&lt;="&amp;('1. Impostazioni'!$C$9+(47-1)*7+6),'3. Registro ferie'!$D$5:$D$200,"&gt;="&amp;('1. Impostazioni'!$C$9+(47-1)*7)))</f>
        <v/>
      </c>
      <c r="AW25" s="106">
        <f>IF($A25="","",COUNTIFS('3. Registro ferie'!$A$5:$A$200,$A25,'3. Registro ferie'!$F$5:$F$200,"Approvato",'3. Registro ferie'!$C$5:$C$200,"&lt;="&amp;('1. Impostazioni'!$C$9+(48-1)*7+6),'3. Registro ferie'!$D$5:$D$200,"&gt;="&amp;('1. Impostazioni'!$C$9+(48-1)*7)))</f>
        <v/>
      </c>
      <c r="AX25" s="106">
        <f>IF($A25="","",COUNTIFS('3. Registro ferie'!$A$5:$A$200,$A25,'3. Registro ferie'!$F$5:$F$200,"Approvato",'3. Registro ferie'!$C$5:$C$200,"&lt;="&amp;('1. Impostazioni'!$C$9+(49-1)*7+6),'3. Registro ferie'!$D$5:$D$200,"&gt;="&amp;('1. Impostazioni'!$C$9+(49-1)*7)))</f>
        <v/>
      </c>
      <c r="AY25" s="106">
        <f>IF($A25="","",COUNTIFS('3. Registro ferie'!$A$5:$A$200,$A25,'3. Registro ferie'!$F$5:$F$200,"Approvato",'3. Registro ferie'!$C$5:$C$200,"&lt;="&amp;('1. Impostazioni'!$C$9+(50-1)*7+6),'3. Registro ferie'!$D$5:$D$200,"&gt;="&amp;('1. Impostazioni'!$C$9+(50-1)*7)))</f>
        <v/>
      </c>
      <c r="AZ25" s="106">
        <f>IF($A25="","",COUNTIFS('3. Registro ferie'!$A$5:$A$200,$A25,'3. Registro ferie'!$F$5:$F$200,"Approvato",'3. Registro ferie'!$C$5:$C$200,"&lt;="&amp;('1. Impostazioni'!$C$9+(51-1)*7+6),'3. Registro ferie'!$D$5:$D$200,"&gt;="&amp;('1. Impostazioni'!$C$9+(51-1)*7)))</f>
        <v/>
      </c>
      <c r="BA25" s="106">
        <f>IF($A25="","",COUNTIFS('3. Registro ferie'!$A$5:$A$200,$A25,'3. Registro ferie'!$F$5:$F$200,"Approvato",'3. Registro ferie'!$C$5:$C$200,"&lt;="&amp;('1. Impostazioni'!$C$9+(52-1)*7+6),'3. Registro ferie'!$D$5:$D$200,"&gt;="&amp;('1. Impostazioni'!$C$9+(52-1)*7)))</f>
        <v/>
      </c>
    </row>
    <row r="26" ht="18" customHeight="1" s="55">
      <c r="A26" s="105">
        <f>IF('2. Dipendenti'!A26="","",'2. Dipendenti'!A26)</f>
        <v/>
      </c>
      <c r="B26" s="106">
        <f>IF($A26="","",COUNTIFS('3. Registro ferie'!$A$5:$A$200,$A26,'3. Registro ferie'!$F$5:$F$200,"Approvato",'3. Registro ferie'!$C$5:$C$200,"&lt;="&amp;('1. Impostazioni'!$C$9+(1-1)*7+6),'3. Registro ferie'!$D$5:$D$200,"&gt;="&amp;('1. Impostazioni'!$C$9+(1-1)*7)))</f>
        <v/>
      </c>
      <c r="C26" s="106">
        <f>IF($A26="","",COUNTIFS('3. Registro ferie'!$A$5:$A$200,$A26,'3. Registro ferie'!$F$5:$F$200,"Approvato",'3. Registro ferie'!$C$5:$C$200,"&lt;="&amp;('1. Impostazioni'!$C$9+(2-1)*7+6),'3. Registro ferie'!$D$5:$D$200,"&gt;="&amp;('1. Impostazioni'!$C$9+(2-1)*7)))</f>
        <v/>
      </c>
      <c r="D26" s="106">
        <f>IF($A26="","",COUNTIFS('3. Registro ferie'!$A$5:$A$200,$A26,'3. Registro ferie'!$F$5:$F$200,"Approvato",'3. Registro ferie'!$C$5:$C$200,"&lt;="&amp;('1. Impostazioni'!$C$9+(3-1)*7+6),'3. Registro ferie'!$D$5:$D$200,"&gt;="&amp;('1. Impostazioni'!$C$9+(3-1)*7)))</f>
        <v/>
      </c>
      <c r="E26" s="106">
        <f>IF($A26="","",COUNTIFS('3. Registro ferie'!$A$5:$A$200,$A26,'3. Registro ferie'!$F$5:$F$200,"Approvato",'3. Registro ferie'!$C$5:$C$200,"&lt;="&amp;('1. Impostazioni'!$C$9+(4-1)*7+6),'3. Registro ferie'!$D$5:$D$200,"&gt;="&amp;('1. Impostazioni'!$C$9+(4-1)*7)))</f>
        <v/>
      </c>
      <c r="F26" s="106">
        <f>IF($A26="","",COUNTIFS('3. Registro ferie'!$A$5:$A$200,$A26,'3. Registro ferie'!$F$5:$F$200,"Approvato",'3. Registro ferie'!$C$5:$C$200,"&lt;="&amp;('1. Impostazioni'!$C$9+(5-1)*7+6),'3. Registro ferie'!$D$5:$D$200,"&gt;="&amp;('1. Impostazioni'!$C$9+(5-1)*7)))</f>
        <v/>
      </c>
      <c r="G26" s="106">
        <f>IF($A26="","",COUNTIFS('3. Registro ferie'!$A$5:$A$200,$A26,'3. Registro ferie'!$F$5:$F$200,"Approvato",'3. Registro ferie'!$C$5:$C$200,"&lt;="&amp;('1. Impostazioni'!$C$9+(6-1)*7+6),'3. Registro ferie'!$D$5:$D$200,"&gt;="&amp;('1. Impostazioni'!$C$9+(6-1)*7)))</f>
        <v/>
      </c>
      <c r="H26" s="106">
        <f>IF($A26="","",COUNTIFS('3. Registro ferie'!$A$5:$A$200,$A26,'3. Registro ferie'!$F$5:$F$200,"Approvato",'3. Registro ferie'!$C$5:$C$200,"&lt;="&amp;('1. Impostazioni'!$C$9+(7-1)*7+6),'3. Registro ferie'!$D$5:$D$200,"&gt;="&amp;('1. Impostazioni'!$C$9+(7-1)*7)))</f>
        <v/>
      </c>
      <c r="I26" s="106">
        <f>IF($A26="","",COUNTIFS('3. Registro ferie'!$A$5:$A$200,$A26,'3. Registro ferie'!$F$5:$F$200,"Approvato",'3. Registro ferie'!$C$5:$C$200,"&lt;="&amp;('1. Impostazioni'!$C$9+(8-1)*7+6),'3. Registro ferie'!$D$5:$D$200,"&gt;="&amp;('1. Impostazioni'!$C$9+(8-1)*7)))</f>
        <v/>
      </c>
      <c r="J26" s="106">
        <f>IF($A26="","",COUNTIFS('3. Registro ferie'!$A$5:$A$200,$A26,'3. Registro ferie'!$F$5:$F$200,"Approvato",'3. Registro ferie'!$C$5:$C$200,"&lt;="&amp;('1. Impostazioni'!$C$9+(9-1)*7+6),'3. Registro ferie'!$D$5:$D$200,"&gt;="&amp;('1. Impostazioni'!$C$9+(9-1)*7)))</f>
        <v/>
      </c>
      <c r="K26" s="106">
        <f>IF($A26="","",COUNTIFS('3. Registro ferie'!$A$5:$A$200,$A26,'3. Registro ferie'!$F$5:$F$200,"Approvato",'3. Registro ferie'!$C$5:$C$200,"&lt;="&amp;('1. Impostazioni'!$C$9+(10-1)*7+6),'3. Registro ferie'!$D$5:$D$200,"&gt;="&amp;('1. Impostazioni'!$C$9+(10-1)*7)))</f>
        <v/>
      </c>
      <c r="L26" s="106">
        <f>IF($A26="","",COUNTIFS('3. Registro ferie'!$A$5:$A$200,$A26,'3. Registro ferie'!$F$5:$F$200,"Approvato",'3. Registro ferie'!$C$5:$C$200,"&lt;="&amp;('1. Impostazioni'!$C$9+(11-1)*7+6),'3. Registro ferie'!$D$5:$D$200,"&gt;="&amp;('1. Impostazioni'!$C$9+(11-1)*7)))</f>
        <v/>
      </c>
      <c r="M26" s="106">
        <f>IF($A26="","",COUNTIFS('3. Registro ferie'!$A$5:$A$200,$A26,'3. Registro ferie'!$F$5:$F$200,"Approvato",'3. Registro ferie'!$C$5:$C$200,"&lt;="&amp;('1. Impostazioni'!$C$9+(12-1)*7+6),'3. Registro ferie'!$D$5:$D$200,"&gt;="&amp;('1. Impostazioni'!$C$9+(12-1)*7)))</f>
        <v/>
      </c>
      <c r="N26" s="106">
        <f>IF($A26="","",COUNTIFS('3. Registro ferie'!$A$5:$A$200,$A26,'3. Registro ferie'!$F$5:$F$200,"Approvato",'3. Registro ferie'!$C$5:$C$200,"&lt;="&amp;('1. Impostazioni'!$C$9+(13-1)*7+6),'3. Registro ferie'!$D$5:$D$200,"&gt;="&amp;('1. Impostazioni'!$C$9+(13-1)*7)))</f>
        <v/>
      </c>
      <c r="O26" s="106">
        <f>IF($A26="","",COUNTIFS('3. Registro ferie'!$A$5:$A$200,$A26,'3. Registro ferie'!$F$5:$F$200,"Approvato",'3. Registro ferie'!$C$5:$C$200,"&lt;="&amp;('1. Impostazioni'!$C$9+(14-1)*7+6),'3. Registro ferie'!$D$5:$D$200,"&gt;="&amp;('1. Impostazioni'!$C$9+(14-1)*7)))</f>
        <v/>
      </c>
      <c r="P26" s="106">
        <f>IF($A26="","",COUNTIFS('3. Registro ferie'!$A$5:$A$200,$A26,'3. Registro ferie'!$F$5:$F$200,"Approvato",'3. Registro ferie'!$C$5:$C$200,"&lt;="&amp;('1. Impostazioni'!$C$9+(15-1)*7+6),'3. Registro ferie'!$D$5:$D$200,"&gt;="&amp;('1. Impostazioni'!$C$9+(15-1)*7)))</f>
        <v/>
      </c>
      <c r="Q26" s="106">
        <f>IF($A26="","",COUNTIFS('3. Registro ferie'!$A$5:$A$200,$A26,'3. Registro ferie'!$F$5:$F$200,"Approvato",'3. Registro ferie'!$C$5:$C$200,"&lt;="&amp;('1. Impostazioni'!$C$9+(16-1)*7+6),'3. Registro ferie'!$D$5:$D$200,"&gt;="&amp;('1. Impostazioni'!$C$9+(16-1)*7)))</f>
        <v/>
      </c>
      <c r="R26" s="106">
        <f>IF($A26="","",COUNTIFS('3. Registro ferie'!$A$5:$A$200,$A26,'3. Registro ferie'!$F$5:$F$200,"Approvato",'3. Registro ferie'!$C$5:$C$200,"&lt;="&amp;('1. Impostazioni'!$C$9+(17-1)*7+6),'3. Registro ferie'!$D$5:$D$200,"&gt;="&amp;('1. Impostazioni'!$C$9+(17-1)*7)))</f>
        <v/>
      </c>
      <c r="S26" s="106">
        <f>IF($A26="","",COUNTIFS('3. Registro ferie'!$A$5:$A$200,$A26,'3. Registro ferie'!$F$5:$F$200,"Approvato",'3. Registro ferie'!$C$5:$C$200,"&lt;="&amp;('1. Impostazioni'!$C$9+(18-1)*7+6),'3. Registro ferie'!$D$5:$D$200,"&gt;="&amp;('1. Impostazioni'!$C$9+(18-1)*7)))</f>
        <v/>
      </c>
      <c r="T26" s="106">
        <f>IF($A26="","",COUNTIFS('3. Registro ferie'!$A$5:$A$200,$A26,'3. Registro ferie'!$F$5:$F$200,"Approvato",'3. Registro ferie'!$C$5:$C$200,"&lt;="&amp;('1. Impostazioni'!$C$9+(19-1)*7+6),'3. Registro ferie'!$D$5:$D$200,"&gt;="&amp;('1. Impostazioni'!$C$9+(19-1)*7)))</f>
        <v/>
      </c>
      <c r="U26" s="106">
        <f>IF($A26="","",COUNTIFS('3. Registro ferie'!$A$5:$A$200,$A26,'3. Registro ferie'!$F$5:$F$200,"Approvato",'3. Registro ferie'!$C$5:$C$200,"&lt;="&amp;('1. Impostazioni'!$C$9+(20-1)*7+6),'3. Registro ferie'!$D$5:$D$200,"&gt;="&amp;('1. Impostazioni'!$C$9+(20-1)*7)))</f>
        <v/>
      </c>
      <c r="V26" s="106">
        <f>IF($A26="","",COUNTIFS('3. Registro ferie'!$A$5:$A$200,$A26,'3. Registro ferie'!$F$5:$F$200,"Approvato",'3. Registro ferie'!$C$5:$C$200,"&lt;="&amp;('1. Impostazioni'!$C$9+(21-1)*7+6),'3. Registro ferie'!$D$5:$D$200,"&gt;="&amp;('1. Impostazioni'!$C$9+(21-1)*7)))</f>
        <v/>
      </c>
      <c r="W26" s="106">
        <f>IF($A26="","",COUNTIFS('3. Registro ferie'!$A$5:$A$200,$A26,'3. Registro ferie'!$F$5:$F$200,"Approvato",'3. Registro ferie'!$C$5:$C$200,"&lt;="&amp;('1. Impostazioni'!$C$9+(22-1)*7+6),'3. Registro ferie'!$D$5:$D$200,"&gt;="&amp;('1. Impostazioni'!$C$9+(22-1)*7)))</f>
        <v/>
      </c>
      <c r="X26" s="106">
        <f>IF($A26="","",COUNTIFS('3. Registro ferie'!$A$5:$A$200,$A26,'3. Registro ferie'!$F$5:$F$200,"Approvato",'3. Registro ferie'!$C$5:$C$200,"&lt;="&amp;('1. Impostazioni'!$C$9+(23-1)*7+6),'3. Registro ferie'!$D$5:$D$200,"&gt;="&amp;('1. Impostazioni'!$C$9+(23-1)*7)))</f>
        <v/>
      </c>
      <c r="Y26" s="106">
        <f>IF($A26="","",COUNTIFS('3. Registro ferie'!$A$5:$A$200,$A26,'3. Registro ferie'!$F$5:$F$200,"Approvato",'3. Registro ferie'!$C$5:$C$200,"&lt;="&amp;('1. Impostazioni'!$C$9+(24-1)*7+6),'3. Registro ferie'!$D$5:$D$200,"&gt;="&amp;('1. Impostazioni'!$C$9+(24-1)*7)))</f>
        <v/>
      </c>
      <c r="Z26" s="106">
        <f>IF($A26="","",COUNTIFS('3. Registro ferie'!$A$5:$A$200,$A26,'3. Registro ferie'!$F$5:$F$200,"Approvato",'3. Registro ferie'!$C$5:$C$200,"&lt;="&amp;('1. Impostazioni'!$C$9+(25-1)*7+6),'3. Registro ferie'!$D$5:$D$200,"&gt;="&amp;('1. Impostazioni'!$C$9+(25-1)*7)))</f>
        <v/>
      </c>
      <c r="AA26" s="106">
        <f>IF($A26="","",COUNTIFS('3. Registro ferie'!$A$5:$A$200,$A26,'3. Registro ferie'!$F$5:$F$200,"Approvato",'3. Registro ferie'!$C$5:$C$200,"&lt;="&amp;('1. Impostazioni'!$C$9+(26-1)*7+6),'3. Registro ferie'!$D$5:$D$200,"&gt;="&amp;('1. Impostazioni'!$C$9+(26-1)*7)))</f>
        <v/>
      </c>
      <c r="AB26" s="106">
        <f>IF($A26="","",COUNTIFS('3. Registro ferie'!$A$5:$A$200,$A26,'3. Registro ferie'!$F$5:$F$200,"Approvato",'3. Registro ferie'!$C$5:$C$200,"&lt;="&amp;('1. Impostazioni'!$C$9+(27-1)*7+6),'3. Registro ferie'!$D$5:$D$200,"&gt;="&amp;('1. Impostazioni'!$C$9+(27-1)*7)))</f>
        <v/>
      </c>
      <c r="AC26" s="106">
        <f>IF($A26="","",COUNTIFS('3. Registro ferie'!$A$5:$A$200,$A26,'3. Registro ferie'!$F$5:$F$200,"Approvato",'3. Registro ferie'!$C$5:$C$200,"&lt;="&amp;('1. Impostazioni'!$C$9+(28-1)*7+6),'3. Registro ferie'!$D$5:$D$200,"&gt;="&amp;('1. Impostazioni'!$C$9+(28-1)*7)))</f>
        <v/>
      </c>
      <c r="AD26" s="106">
        <f>IF($A26="","",COUNTIFS('3. Registro ferie'!$A$5:$A$200,$A26,'3. Registro ferie'!$F$5:$F$200,"Approvato",'3. Registro ferie'!$C$5:$C$200,"&lt;="&amp;('1. Impostazioni'!$C$9+(29-1)*7+6),'3. Registro ferie'!$D$5:$D$200,"&gt;="&amp;('1. Impostazioni'!$C$9+(29-1)*7)))</f>
        <v/>
      </c>
      <c r="AE26" s="106">
        <f>IF($A26="","",COUNTIFS('3. Registro ferie'!$A$5:$A$200,$A26,'3. Registro ferie'!$F$5:$F$200,"Approvato",'3. Registro ferie'!$C$5:$C$200,"&lt;="&amp;('1. Impostazioni'!$C$9+(30-1)*7+6),'3. Registro ferie'!$D$5:$D$200,"&gt;="&amp;('1. Impostazioni'!$C$9+(30-1)*7)))</f>
        <v/>
      </c>
      <c r="AF26" s="106">
        <f>IF($A26="","",COUNTIFS('3. Registro ferie'!$A$5:$A$200,$A26,'3. Registro ferie'!$F$5:$F$200,"Approvato",'3. Registro ferie'!$C$5:$C$200,"&lt;="&amp;('1. Impostazioni'!$C$9+(31-1)*7+6),'3. Registro ferie'!$D$5:$D$200,"&gt;="&amp;('1. Impostazioni'!$C$9+(31-1)*7)))</f>
        <v/>
      </c>
      <c r="AG26" s="106">
        <f>IF($A26="","",COUNTIFS('3. Registro ferie'!$A$5:$A$200,$A26,'3. Registro ferie'!$F$5:$F$200,"Approvato",'3. Registro ferie'!$C$5:$C$200,"&lt;="&amp;('1. Impostazioni'!$C$9+(32-1)*7+6),'3. Registro ferie'!$D$5:$D$200,"&gt;="&amp;('1. Impostazioni'!$C$9+(32-1)*7)))</f>
        <v/>
      </c>
      <c r="AH26" s="106">
        <f>IF($A26="","",COUNTIFS('3. Registro ferie'!$A$5:$A$200,$A26,'3. Registro ferie'!$F$5:$F$200,"Approvato",'3. Registro ferie'!$C$5:$C$200,"&lt;="&amp;('1. Impostazioni'!$C$9+(33-1)*7+6),'3. Registro ferie'!$D$5:$D$200,"&gt;="&amp;('1. Impostazioni'!$C$9+(33-1)*7)))</f>
        <v/>
      </c>
      <c r="AI26" s="106">
        <f>IF($A26="","",COUNTIFS('3. Registro ferie'!$A$5:$A$200,$A26,'3. Registro ferie'!$F$5:$F$200,"Approvato",'3. Registro ferie'!$C$5:$C$200,"&lt;="&amp;('1. Impostazioni'!$C$9+(34-1)*7+6),'3. Registro ferie'!$D$5:$D$200,"&gt;="&amp;('1. Impostazioni'!$C$9+(34-1)*7)))</f>
        <v/>
      </c>
      <c r="AJ26" s="106">
        <f>IF($A26="","",COUNTIFS('3. Registro ferie'!$A$5:$A$200,$A26,'3. Registro ferie'!$F$5:$F$200,"Approvato",'3. Registro ferie'!$C$5:$C$200,"&lt;="&amp;('1. Impostazioni'!$C$9+(35-1)*7+6),'3. Registro ferie'!$D$5:$D$200,"&gt;="&amp;('1. Impostazioni'!$C$9+(35-1)*7)))</f>
        <v/>
      </c>
      <c r="AK26" s="106">
        <f>IF($A26="","",COUNTIFS('3. Registro ferie'!$A$5:$A$200,$A26,'3. Registro ferie'!$F$5:$F$200,"Approvato",'3. Registro ferie'!$C$5:$C$200,"&lt;="&amp;('1. Impostazioni'!$C$9+(36-1)*7+6),'3. Registro ferie'!$D$5:$D$200,"&gt;="&amp;('1. Impostazioni'!$C$9+(36-1)*7)))</f>
        <v/>
      </c>
      <c r="AL26" s="106">
        <f>IF($A26="","",COUNTIFS('3. Registro ferie'!$A$5:$A$200,$A26,'3. Registro ferie'!$F$5:$F$200,"Approvato",'3. Registro ferie'!$C$5:$C$200,"&lt;="&amp;('1. Impostazioni'!$C$9+(37-1)*7+6),'3. Registro ferie'!$D$5:$D$200,"&gt;="&amp;('1. Impostazioni'!$C$9+(37-1)*7)))</f>
        <v/>
      </c>
      <c r="AM26" s="106">
        <f>IF($A26="","",COUNTIFS('3. Registro ferie'!$A$5:$A$200,$A26,'3. Registro ferie'!$F$5:$F$200,"Approvato",'3. Registro ferie'!$C$5:$C$200,"&lt;="&amp;('1. Impostazioni'!$C$9+(38-1)*7+6),'3. Registro ferie'!$D$5:$D$200,"&gt;="&amp;('1. Impostazioni'!$C$9+(38-1)*7)))</f>
        <v/>
      </c>
      <c r="AN26" s="106">
        <f>IF($A26="","",COUNTIFS('3. Registro ferie'!$A$5:$A$200,$A26,'3. Registro ferie'!$F$5:$F$200,"Approvato",'3. Registro ferie'!$C$5:$C$200,"&lt;="&amp;('1. Impostazioni'!$C$9+(39-1)*7+6),'3. Registro ferie'!$D$5:$D$200,"&gt;="&amp;('1. Impostazioni'!$C$9+(39-1)*7)))</f>
        <v/>
      </c>
      <c r="AO26" s="106">
        <f>IF($A26="","",COUNTIFS('3. Registro ferie'!$A$5:$A$200,$A26,'3. Registro ferie'!$F$5:$F$200,"Approvato",'3. Registro ferie'!$C$5:$C$200,"&lt;="&amp;('1. Impostazioni'!$C$9+(40-1)*7+6),'3. Registro ferie'!$D$5:$D$200,"&gt;="&amp;('1. Impostazioni'!$C$9+(40-1)*7)))</f>
        <v/>
      </c>
      <c r="AP26" s="106">
        <f>IF($A26="","",COUNTIFS('3. Registro ferie'!$A$5:$A$200,$A26,'3. Registro ferie'!$F$5:$F$200,"Approvato",'3. Registro ferie'!$C$5:$C$200,"&lt;="&amp;('1. Impostazioni'!$C$9+(41-1)*7+6),'3. Registro ferie'!$D$5:$D$200,"&gt;="&amp;('1. Impostazioni'!$C$9+(41-1)*7)))</f>
        <v/>
      </c>
      <c r="AQ26" s="106">
        <f>IF($A26="","",COUNTIFS('3. Registro ferie'!$A$5:$A$200,$A26,'3. Registro ferie'!$F$5:$F$200,"Approvato",'3. Registro ferie'!$C$5:$C$200,"&lt;="&amp;('1. Impostazioni'!$C$9+(42-1)*7+6),'3. Registro ferie'!$D$5:$D$200,"&gt;="&amp;('1. Impostazioni'!$C$9+(42-1)*7)))</f>
        <v/>
      </c>
      <c r="AR26" s="106">
        <f>IF($A26="","",COUNTIFS('3. Registro ferie'!$A$5:$A$200,$A26,'3. Registro ferie'!$F$5:$F$200,"Approvato",'3. Registro ferie'!$C$5:$C$200,"&lt;="&amp;('1. Impostazioni'!$C$9+(43-1)*7+6),'3. Registro ferie'!$D$5:$D$200,"&gt;="&amp;('1. Impostazioni'!$C$9+(43-1)*7)))</f>
        <v/>
      </c>
      <c r="AS26" s="106">
        <f>IF($A26="","",COUNTIFS('3. Registro ferie'!$A$5:$A$200,$A26,'3. Registro ferie'!$F$5:$F$200,"Approvato",'3. Registro ferie'!$C$5:$C$200,"&lt;="&amp;('1. Impostazioni'!$C$9+(44-1)*7+6),'3. Registro ferie'!$D$5:$D$200,"&gt;="&amp;('1. Impostazioni'!$C$9+(44-1)*7)))</f>
        <v/>
      </c>
      <c r="AT26" s="106">
        <f>IF($A26="","",COUNTIFS('3. Registro ferie'!$A$5:$A$200,$A26,'3. Registro ferie'!$F$5:$F$200,"Approvato",'3. Registro ferie'!$C$5:$C$200,"&lt;="&amp;('1. Impostazioni'!$C$9+(45-1)*7+6),'3. Registro ferie'!$D$5:$D$200,"&gt;="&amp;('1. Impostazioni'!$C$9+(45-1)*7)))</f>
        <v/>
      </c>
      <c r="AU26" s="106">
        <f>IF($A26="","",COUNTIFS('3. Registro ferie'!$A$5:$A$200,$A26,'3. Registro ferie'!$F$5:$F$200,"Approvato",'3. Registro ferie'!$C$5:$C$200,"&lt;="&amp;('1. Impostazioni'!$C$9+(46-1)*7+6),'3. Registro ferie'!$D$5:$D$200,"&gt;="&amp;('1. Impostazioni'!$C$9+(46-1)*7)))</f>
        <v/>
      </c>
      <c r="AV26" s="106">
        <f>IF($A26="","",COUNTIFS('3. Registro ferie'!$A$5:$A$200,$A26,'3. Registro ferie'!$F$5:$F$200,"Approvato",'3. Registro ferie'!$C$5:$C$200,"&lt;="&amp;('1. Impostazioni'!$C$9+(47-1)*7+6),'3. Registro ferie'!$D$5:$D$200,"&gt;="&amp;('1. Impostazioni'!$C$9+(47-1)*7)))</f>
        <v/>
      </c>
      <c r="AW26" s="106">
        <f>IF($A26="","",COUNTIFS('3. Registro ferie'!$A$5:$A$200,$A26,'3. Registro ferie'!$F$5:$F$200,"Approvato",'3. Registro ferie'!$C$5:$C$200,"&lt;="&amp;('1. Impostazioni'!$C$9+(48-1)*7+6),'3. Registro ferie'!$D$5:$D$200,"&gt;="&amp;('1. Impostazioni'!$C$9+(48-1)*7)))</f>
        <v/>
      </c>
      <c r="AX26" s="106">
        <f>IF($A26="","",COUNTIFS('3. Registro ferie'!$A$5:$A$200,$A26,'3. Registro ferie'!$F$5:$F$200,"Approvato",'3. Registro ferie'!$C$5:$C$200,"&lt;="&amp;('1. Impostazioni'!$C$9+(49-1)*7+6),'3. Registro ferie'!$D$5:$D$200,"&gt;="&amp;('1. Impostazioni'!$C$9+(49-1)*7)))</f>
        <v/>
      </c>
      <c r="AY26" s="106">
        <f>IF($A26="","",COUNTIFS('3. Registro ferie'!$A$5:$A$200,$A26,'3. Registro ferie'!$F$5:$F$200,"Approvato",'3. Registro ferie'!$C$5:$C$200,"&lt;="&amp;('1. Impostazioni'!$C$9+(50-1)*7+6),'3. Registro ferie'!$D$5:$D$200,"&gt;="&amp;('1. Impostazioni'!$C$9+(50-1)*7)))</f>
        <v/>
      </c>
      <c r="AZ26" s="106">
        <f>IF($A26="","",COUNTIFS('3. Registro ferie'!$A$5:$A$200,$A26,'3. Registro ferie'!$F$5:$F$200,"Approvato",'3. Registro ferie'!$C$5:$C$200,"&lt;="&amp;('1. Impostazioni'!$C$9+(51-1)*7+6),'3. Registro ferie'!$D$5:$D$200,"&gt;="&amp;('1. Impostazioni'!$C$9+(51-1)*7)))</f>
        <v/>
      </c>
      <c r="BA26" s="106">
        <f>IF($A26="","",COUNTIFS('3. Registro ferie'!$A$5:$A$200,$A26,'3. Registro ferie'!$F$5:$F$200,"Approvato",'3. Registro ferie'!$C$5:$C$200,"&lt;="&amp;('1. Impostazioni'!$C$9+(52-1)*7+6),'3. Registro ferie'!$D$5:$D$200,"&gt;="&amp;('1. Impostazioni'!$C$9+(52-1)*7)))</f>
        <v/>
      </c>
    </row>
    <row r="27" ht="18" customHeight="1" s="55">
      <c r="A27" s="105">
        <f>IF('2. Dipendenti'!A27="","",'2. Dipendenti'!A27)</f>
        <v/>
      </c>
      <c r="B27" s="106">
        <f>IF($A27="","",COUNTIFS('3. Registro ferie'!$A$5:$A$200,$A27,'3. Registro ferie'!$F$5:$F$200,"Approvato",'3. Registro ferie'!$C$5:$C$200,"&lt;="&amp;('1. Impostazioni'!$C$9+(1-1)*7+6),'3. Registro ferie'!$D$5:$D$200,"&gt;="&amp;('1. Impostazioni'!$C$9+(1-1)*7)))</f>
        <v/>
      </c>
      <c r="C27" s="106">
        <f>IF($A27="","",COUNTIFS('3. Registro ferie'!$A$5:$A$200,$A27,'3. Registro ferie'!$F$5:$F$200,"Approvato",'3. Registro ferie'!$C$5:$C$200,"&lt;="&amp;('1. Impostazioni'!$C$9+(2-1)*7+6),'3. Registro ferie'!$D$5:$D$200,"&gt;="&amp;('1. Impostazioni'!$C$9+(2-1)*7)))</f>
        <v/>
      </c>
      <c r="D27" s="106">
        <f>IF($A27="","",COUNTIFS('3. Registro ferie'!$A$5:$A$200,$A27,'3. Registro ferie'!$F$5:$F$200,"Approvato",'3. Registro ferie'!$C$5:$C$200,"&lt;="&amp;('1. Impostazioni'!$C$9+(3-1)*7+6),'3. Registro ferie'!$D$5:$D$200,"&gt;="&amp;('1. Impostazioni'!$C$9+(3-1)*7)))</f>
        <v/>
      </c>
      <c r="E27" s="106">
        <f>IF($A27="","",COUNTIFS('3. Registro ferie'!$A$5:$A$200,$A27,'3. Registro ferie'!$F$5:$F$200,"Approvato",'3. Registro ferie'!$C$5:$C$200,"&lt;="&amp;('1. Impostazioni'!$C$9+(4-1)*7+6),'3. Registro ferie'!$D$5:$D$200,"&gt;="&amp;('1. Impostazioni'!$C$9+(4-1)*7)))</f>
        <v/>
      </c>
      <c r="F27" s="106">
        <f>IF($A27="","",COUNTIFS('3. Registro ferie'!$A$5:$A$200,$A27,'3. Registro ferie'!$F$5:$F$200,"Approvato",'3. Registro ferie'!$C$5:$C$200,"&lt;="&amp;('1. Impostazioni'!$C$9+(5-1)*7+6),'3. Registro ferie'!$D$5:$D$200,"&gt;="&amp;('1. Impostazioni'!$C$9+(5-1)*7)))</f>
        <v/>
      </c>
      <c r="G27" s="106">
        <f>IF($A27="","",COUNTIFS('3. Registro ferie'!$A$5:$A$200,$A27,'3. Registro ferie'!$F$5:$F$200,"Approvato",'3. Registro ferie'!$C$5:$C$200,"&lt;="&amp;('1. Impostazioni'!$C$9+(6-1)*7+6),'3. Registro ferie'!$D$5:$D$200,"&gt;="&amp;('1. Impostazioni'!$C$9+(6-1)*7)))</f>
        <v/>
      </c>
      <c r="H27" s="106">
        <f>IF($A27="","",COUNTIFS('3. Registro ferie'!$A$5:$A$200,$A27,'3. Registro ferie'!$F$5:$F$200,"Approvato",'3. Registro ferie'!$C$5:$C$200,"&lt;="&amp;('1. Impostazioni'!$C$9+(7-1)*7+6),'3. Registro ferie'!$D$5:$D$200,"&gt;="&amp;('1. Impostazioni'!$C$9+(7-1)*7)))</f>
        <v/>
      </c>
      <c r="I27" s="106">
        <f>IF($A27="","",COUNTIFS('3. Registro ferie'!$A$5:$A$200,$A27,'3. Registro ferie'!$F$5:$F$200,"Approvato",'3. Registro ferie'!$C$5:$C$200,"&lt;="&amp;('1. Impostazioni'!$C$9+(8-1)*7+6),'3. Registro ferie'!$D$5:$D$200,"&gt;="&amp;('1. Impostazioni'!$C$9+(8-1)*7)))</f>
        <v/>
      </c>
      <c r="J27" s="106">
        <f>IF($A27="","",COUNTIFS('3. Registro ferie'!$A$5:$A$200,$A27,'3. Registro ferie'!$F$5:$F$200,"Approvato",'3. Registro ferie'!$C$5:$C$200,"&lt;="&amp;('1. Impostazioni'!$C$9+(9-1)*7+6),'3. Registro ferie'!$D$5:$D$200,"&gt;="&amp;('1. Impostazioni'!$C$9+(9-1)*7)))</f>
        <v/>
      </c>
      <c r="K27" s="106">
        <f>IF($A27="","",COUNTIFS('3. Registro ferie'!$A$5:$A$200,$A27,'3. Registro ferie'!$F$5:$F$200,"Approvato",'3. Registro ferie'!$C$5:$C$200,"&lt;="&amp;('1. Impostazioni'!$C$9+(10-1)*7+6),'3. Registro ferie'!$D$5:$D$200,"&gt;="&amp;('1. Impostazioni'!$C$9+(10-1)*7)))</f>
        <v/>
      </c>
      <c r="L27" s="106">
        <f>IF($A27="","",COUNTIFS('3. Registro ferie'!$A$5:$A$200,$A27,'3. Registro ferie'!$F$5:$F$200,"Approvato",'3. Registro ferie'!$C$5:$C$200,"&lt;="&amp;('1. Impostazioni'!$C$9+(11-1)*7+6),'3. Registro ferie'!$D$5:$D$200,"&gt;="&amp;('1. Impostazioni'!$C$9+(11-1)*7)))</f>
        <v/>
      </c>
      <c r="M27" s="106">
        <f>IF($A27="","",COUNTIFS('3. Registro ferie'!$A$5:$A$200,$A27,'3. Registro ferie'!$F$5:$F$200,"Approvato",'3. Registro ferie'!$C$5:$C$200,"&lt;="&amp;('1. Impostazioni'!$C$9+(12-1)*7+6),'3. Registro ferie'!$D$5:$D$200,"&gt;="&amp;('1. Impostazioni'!$C$9+(12-1)*7)))</f>
        <v/>
      </c>
      <c r="N27" s="106">
        <f>IF($A27="","",COUNTIFS('3. Registro ferie'!$A$5:$A$200,$A27,'3. Registro ferie'!$F$5:$F$200,"Approvato",'3. Registro ferie'!$C$5:$C$200,"&lt;="&amp;('1. Impostazioni'!$C$9+(13-1)*7+6),'3. Registro ferie'!$D$5:$D$200,"&gt;="&amp;('1. Impostazioni'!$C$9+(13-1)*7)))</f>
        <v/>
      </c>
      <c r="O27" s="106">
        <f>IF($A27="","",COUNTIFS('3. Registro ferie'!$A$5:$A$200,$A27,'3. Registro ferie'!$F$5:$F$200,"Approvato",'3. Registro ferie'!$C$5:$C$200,"&lt;="&amp;('1. Impostazioni'!$C$9+(14-1)*7+6),'3. Registro ferie'!$D$5:$D$200,"&gt;="&amp;('1. Impostazioni'!$C$9+(14-1)*7)))</f>
        <v/>
      </c>
      <c r="P27" s="106">
        <f>IF($A27="","",COUNTIFS('3. Registro ferie'!$A$5:$A$200,$A27,'3. Registro ferie'!$F$5:$F$200,"Approvato",'3. Registro ferie'!$C$5:$C$200,"&lt;="&amp;('1. Impostazioni'!$C$9+(15-1)*7+6),'3. Registro ferie'!$D$5:$D$200,"&gt;="&amp;('1. Impostazioni'!$C$9+(15-1)*7)))</f>
        <v/>
      </c>
      <c r="Q27" s="106">
        <f>IF($A27="","",COUNTIFS('3. Registro ferie'!$A$5:$A$200,$A27,'3. Registro ferie'!$F$5:$F$200,"Approvato",'3. Registro ferie'!$C$5:$C$200,"&lt;="&amp;('1. Impostazioni'!$C$9+(16-1)*7+6),'3. Registro ferie'!$D$5:$D$200,"&gt;="&amp;('1. Impostazioni'!$C$9+(16-1)*7)))</f>
        <v/>
      </c>
      <c r="R27" s="106">
        <f>IF($A27="","",COUNTIFS('3. Registro ferie'!$A$5:$A$200,$A27,'3. Registro ferie'!$F$5:$F$200,"Approvato",'3. Registro ferie'!$C$5:$C$200,"&lt;="&amp;('1. Impostazioni'!$C$9+(17-1)*7+6),'3. Registro ferie'!$D$5:$D$200,"&gt;="&amp;('1. Impostazioni'!$C$9+(17-1)*7)))</f>
        <v/>
      </c>
      <c r="S27" s="106">
        <f>IF($A27="","",COUNTIFS('3. Registro ferie'!$A$5:$A$200,$A27,'3. Registro ferie'!$F$5:$F$200,"Approvato",'3. Registro ferie'!$C$5:$C$200,"&lt;="&amp;('1. Impostazioni'!$C$9+(18-1)*7+6),'3. Registro ferie'!$D$5:$D$200,"&gt;="&amp;('1. Impostazioni'!$C$9+(18-1)*7)))</f>
        <v/>
      </c>
      <c r="T27" s="106">
        <f>IF($A27="","",COUNTIFS('3. Registro ferie'!$A$5:$A$200,$A27,'3. Registro ferie'!$F$5:$F$200,"Approvato",'3. Registro ferie'!$C$5:$C$200,"&lt;="&amp;('1. Impostazioni'!$C$9+(19-1)*7+6),'3. Registro ferie'!$D$5:$D$200,"&gt;="&amp;('1. Impostazioni'!$C$9+(19-1)*7)))</f>
        <v/>
      </c>
      <c r="U27" s="106">
        <f>IF($A27="","",COUNTIFS('3. Registro ferie'!$A$5:$A$200,$A27,'3. Registro ferie'!$F$5:$F$200,"Approvato",'3. Registro ferie'!$C$5:$C$200,"&lt;="&amp;('1. Impostazioni'!$C$9+(20-1)*7+6),'3. Registro ferie'!$D$5:$D$200,"&gt;="&amp;('1. Impostazioni'!$C$9+(20-1)*7)))</f>
        <v/>
      </c>
      <c r="V27" s="106">
        <f>IF($A27="","",COUNTIFS('3. Registro ferie'!$A$5:$A$200,$A27,'3. Registro ferie'!$F$5:$F$200,"Approvato",'3. Registro ferie'!$C$5:$C$200,"&lt;="&amp;('1. Impostazioni'!$C$9+(21-1)*7+6),'3. Registro ferie'!$D$5:$D$200,"&gt;="&amp;('1. Impostazioni'!$C$9+(21-1)*7)))</f>
        <v/>
      </c>
      <c r="W27" s="106">
        <f>IF($A27="","",COUNTIFS('3. Registro ferie'!$A$5:$A$200,$A27,'3. Registro ferie'!$F$5:$F$200,"Approvato",'3. Registro ferie'!$C$5:$C$200,"&lt;="&amp;('1. Impostazioni'!$C$9+(22-1)*7+6),'3. Registro ferie'!$D$5:$D$200,"&gt;="&amp;('1. Impostazioni'!$C$9+(22-1)*7)))</f>
        <v/>
      </c>
      <c r="X27" s="106">
        <f>IF($A27="","",COUNTIFS('3. Registro ferie'!$A$5:$A$200,$A27,'3. Registro ferie'!$F$5:$F$200,"Approvato",'3. Registro ferie'!$C$5:$C$200,"&lt;="&amp;('1. Impostazioni'!$C$9+(23-1)*7+6),'3. Registro ferie'!$D$5:$D$200,"&gt;="&amp;('1. Impostazioni'!$C$9+(23-1)*7)))</f>
        <v/>
      </c>
      <c r="Y27" s="106">
        <f>IF($A27="","",COUNTIFS('3. Registro ferie'!$A$5:$A$200,$A27,'3. Registro ferie'!$F$5:$F$200,"Approvato",'3. Registro ferie'!$C$5:$C$200,"&lt;="&amp;('1. Impostazioni'!$C$9+(24-1)*7+6),'3. Registro ferie'!$D$5:$D$200,"&gt;="&amp;('1. Impostazioni'!$C$9+(24-1)*7)))</f>
        <v/>
      </c>
      <c r="Z27" s="106">
        <f>IF($A27="","",COUNTIFS('3. Registro ferie'!$A$5:$A$200,$A27,'3. Registro ferie'!$F$5:$F$200,"Approvato",'3. Registro ferie'!$C$5:$C$200,"&lt;="&amp;('1. Impostazioni'!$C$9+(25-1)*7+6),'3. Registro ferie'!$D$5:$D$200,"&gt;="&amp;('1. Impostazioni'!$C$9+(25-1)*7)))</f>
        <v/>
      </c>
      <c r="AA27" s="106">
        <f>IF($A27="","",COUNTIFS('3. Registro ferie'!$A$5:$A$200,$A27,'3. Registro ferie'!$F$5:$F$200,"Approvato",'3. Registro ferie'!$C$5:$C$200,"&lt;="&amp;('1. Impostazioni'!$C$9+(26-1)*7+6),'3. Registro ferie'!$D$5:$D$200,"&gt;="&amp;('1. Impostazioni'!$C$9+(26-1)*7)))</f>
        <v/>
      </c>
      <c r="AB27" s="106">
        <f>IF($A27="","",COUNTIFS('3. Registro ferie'!$A$5:$A$200,$A27,'3. Registro ferie'!$F$5:$F$200,"Approvato",'3. Registro ferie'!$C$5:$C$200,"&lt;="&amp;('1. Impostazioni'!$C$9+(27-1)*7+6),'3. Registro ferie'!$D$5:$D$200,"&gt;="&amp;('1. Impostazioni'!$C$9+(27-1)*7)))</f>
        <v/>
      </c>
      <c r="AC27" s="106">
        <f>IF($A27="","",COUNTIFS('3. Registro ferie'!$A$5:$A$200,$A27,'3. Registro ferie'!$F$5:$F$200,"Approvato",'3. Registro ferie'!$C$5:$C$200,"&lt;="&amp;('1. Impostazioni'!$C$9+(28-1)*7+6),'3. Registro ferie'!$D$5:$D$200,"&gt;="&amp;('1. Impostazioni'!$C$9+(28-1)*7)))</f>
        <v/>
      </c>
      <c r="AD27" s="106">
        <f>IF($A27="","",COUNTIFS('3. Registro ferie'!$A$5:$A$200,$A27,'3. Registro ferie'!$F$5:$F$200,"Approvato",'3. Registro ferie'!$C$5:$C$200,"&lt;="&amp;('1. Impostazioni'!$C$9+(29-1)*7+6),'3. Registro ferie'!$D$5:$D$200,"&gt;="&amp;('1. Impostazioni'!$C$9+(29-1)*7)))</f>
        <v/>
      </c>
      <c r="AE27" s="106">
        <f>IF($A27="","",COUNTIFS('3. Registro ferie'!$A$5:$A$200,$A27,'3. Registro ferie'!$F$5:$F$200,"Approvato",'3. Registro ferie'!$C$5:$C$200,"&lt;="&amp;('1. Impostazioni'!$C$9+(30-1)*7+6),'3. Registro ferie'!$D$5:$D$200,"&gt;="&amp;('1. Impostazioni'!$C$9+(30-1)*7)))</f>
        <v/>
      </c>
      <c r="AF27" s="106">
        <f>IF($A27="","",COUNTIFS('3. Registro ferie'!$A$5:$A$200,$A27,'3. Registro ferie'!$F$5:$F$200,"Approvato",'3. Registro ferie'!$C$5:$C$200,"&lt;="&amp;('1. Impostazioni'!$C$9+(31-1)*7+6),'3. Registro ferie'!$D$5:$D$200,"&gt;="&amp;('1. Impostazioni'!$C$9+(31-1)*7)))</f>
        <v/>
      </c>
      <c r="AG27" s="106">
        <f>IF($A27="","",COUNTIFS('3. Registro ferie'!$A$5:$A$200,$A27,'3. Registro ferie'!$F$5:$F$200,"Approvato",'3. Registro ferie'!$C$5:$C$200,"&lt;="&amp;('1. Impostazioni'!$C$9+(32-1)*7+6),'3. Registro ferie'!$D$5:$D$200,"&gt;="&amp;('1. Impostazioni'!$C$9+(32-1)*7)))</f>
        <v/>
      </c>
      <c r="AH27" s="106">
        <f>IF($A27="","",COUNTIFS('3. Registro ferie'!$A$5:$A$200,$A27,'3. Registro ferie'!$F$5:$F$200,"Approvato",'3. Registro ferie'!$C$5:$C$200,"&lt;="&amp;('1. Impostazioni'!$C$9+(33-1)*7+6),'3. Registro ferie'!$D$5:$D$200,"&gt;="&amp;('1. Impostazioni'!$C$9+(33-1)*7)))</f>
        <v/>
      </c>
      <c r="AI27" s="106">
        <f>IF($A27="","",COUNTIFS('3. Registro ferie'!$A$5:$A$200,$A27,'3. Registro ferie'!$F$5:$F$200,"Approvato",'3. Registro ferie'!$C$5:$C$200,"&lt;="&amp;('1. Impostazioni'!$C$9+(34-1)*7+6),'3. Registro ferie'!$D$5:$D$200,"&gt;="&amp;('1. Impostazioni'!$C$9+(34-1)*7)))</f>
        <v/>
      </c>
      <c r="AJ27" s="106">
        <f>IF($A27="","",COUNTIFS('3. Registro ferie'!$A$5:$A$200,$A27,'3. Registro ferie'!$F$5:$F$200,"Approvato",'3. Registro ferie'!$C$5:$C$200,"&lt;="&amp;('1. Impostazioni'!$C$9+(35-1)*7+6),'3. Registro ferie'!$D$5:$D$200,"&gt;="&amp;('1. Impostazioni'!$C$9+(35-1)*7)))</f>
        <v/>
      </c>
      <c r="AK27" s="106">
        <f>IF($A27="","",COUNTIFS('3. Registro ferie'!$A$5:$A$200,$A27,'3. Registro ferie'!$F$5:$F$200,"Approvato",'3. Registro ferie'!$C$5:$C$200,"&lt;="&amp;('1. Impostazioni'!$C$9+(36-1)*7+6),'3. Registro ferie'!$D$5:$D$200,"&gt;="&amp;('1. Impostazioni'!$C$9+(36-1)*7)))</f>
        <v/>
      </c>
      <c r="AL27" s="106">
        <f>IF($A27="","",COUNTIFS('3. Registro ferie'!$A$5:$A$200,$A27,'3. Registro ferie'!$F$5:$F$200,"Approvato",'3. Registro ferie'!$C$5:$C$200,"&lt;="&amp;('1. Impostazioni'!$C$9+(37-1)*7+6),'3. Registro ferie'!$D$5:$D$200,"&gt;="&amp;('1. Impostazioni'!$C$9+(37-1)*7)))</f>
        <v/>
      </c>
      <c r="AM27" s="106">
        <f>IF($A27="","",COUNTIFS('3. Registro ferie'!$A$5:$A$200,$A27,'3. Registro ferie'!$F$5:$F$200,"Approvato",'3. Registro ferie'!$C$5:$C$200,"&lt;="&amp;('1. Impostazioni'!$C$9+(38-1)*7+6),'3. Registro ferie'!$D$5:$D$200,"&gt;="&amp;('1. Impostazioni'!$C$9+(38-1)*7)))</f>
        <v/>
      </c>
      <c r="AN27" s="106">
        <f>IF($A27="","",COUNTIFS('3. Registro ferie'!$A$5:$A$200,$A27,'3. Registro ferie'!$F$5:$F$200,"Approvato",'3. Registro ferie'!$C$5:$C$200,"&lt;="&amp;('1. Impostazioni'!$C$9+(39-1)*7+6),'3. Registro ferie'!$D$5:$D$200,"&gt;="&amp;('1. Impostazioni'!$C$9+(39-1)*7)))</f>
        <v/>
      </c>
      <c r="AO27" s="106">
        <f>IF($A27="","",COUNTIFS('3. Registro ferie'!$A$5:$A$200,$A27,'3. Registro ferie'!$F$5:$F$200,"Approvato",'3. Registro ferie'!$C$5:$C$200,"&lt;="&amp;('1. Impostazioni'!$C$9+(40-1)*7+6),'3. Registro ferie'!$D$5:$D$200,"&gt;="&amp;('1. Impostazioni'!$C$9+(40-1)*7)))</f>
        <v/>
      </c>
      <c r="AP27" s="106">
        <f>IF($A27="","",COUNTIFS('3. Registro ferie'!$A$5:$A$200,$A27,'3. Registro ferie'!$F$5:$F$200,"Approvato",'3. Registro ferie'!$C$5:$C$200,"&lt;="&amp;('1. Impostazioni'!$C$9+(41-1)*7+6),'3. Registro ferie'!$D$5:$D$200,"&gt;="&amp;('1. Impostazioni'!$C$9+(41-1)*7)))</f>
        <v/>
      </c>
      <c r="AQ27" s="106">
        <f>IF($A27="","",COUNTIFS('3. Registro ferie'!$A$5:$A$200,$A27,'3. Registro ferie'!$F$5:$F$200,"Approvato",'3. Registro ferie'!$C$5:$C$200,"&lt;="&amp;('1. Impostazioni'!$C$9+(42-1)*7+6),'3. Registro ferie'!$D$5:$D$200,"&gt;="&amp;('1. Impostazioni'!$C$9+(42-1)*7)))</f>
        <v/>
      </c>
      <c r="AR27" s="106">
        <f>IF($A27="","",COUNTIFS('3. Registro ferie'!$A$5:$A$200,$A27,'3. Registro ferie'!$F$5:$F$200,"Approvato",'3. Registro ferie'!$C$5:$C$200,"&lt;="&amp;('1. Impostazioni'!$C$9+(43-1)*7+6),'3. Registro ferie'!$D$5:$D$200,"&gt;="&amp;('1. Impostazioni'!$C$9+(43-1)*7)))</f>
        <v/>
      </c>
      <c r="AS27" s="106">
        <f>IF($A27="","",COUNTIFS('3. Registro ferie'!$A$5:$A$200,$A27,'3. Registro ferie'!$F$5:$F$200,"Approvato",'3. Registro ferie'!$C$5:$C$200,"&lt;="&amp;('1. Impostazioni'!$C$9+(44-1)*7+6),'3. Registro ferie'!$D$5:$D$200,"&gt;="&amp;('1. Impostazioni'!$C$9+(44-1)*7)))</f>
        <v/>
      </c>
      <c r="AT27" s="106">
        <f>IF($A27="","",COUNTIFS('3. Registro ferie'!$A$5:$A$200,$A27,'3. Registro ferie'!$F$5:$F$200,"Approvato",'3. Registro ferie'!$C$5:$C$200,"&lt;="&amp;('1. Impostazioni'!$C$9+(45-1)*7+6),'3. Registro ferie'!$D$5:$D$200,"&gt;="&amp;('1. Impostazioni'!$C$9+(45-1)*7)))</f>
        <v/>
      </c>
      <c r="AU27" s="106">
        <f>IF($A27="","",COUNTIFS('3. Registro ferie'!$A$5:$A$200,$A27,'3. Registro ferie'!$F$5:$F$200,"Approvato",'3. Registro ferie'!$C$5:$C$200,"&lt;="&amp;('1. Impostazioni'!$C$9+(46-1)*7+6),'3. Registro ferie'!$D$5:$D$200,"&gt;="&amp;('1. Impostazioni'!$C$9+(46-1)*7)))</f>
        <v/>
      </c>
      <c r="AV27" s="106">
        <f>IF($A27="","",COUNTIFS('3. Registro ferie'!$A$5:$A$200,$A27,'3. Registro ferie'!$F$5:$F$200,"Approvato",'3. Registro ferie'!$C$5:$C$200,"&lt;="&amp;('1. Impostazioni'!$C$9+(47-1)*7+6),'3. Registro ferie'!$D$5:$D$200,"&gt;="&amp;('1. Impostazioni'!$C$9+(47-1)*7)))</f>
        <v/>
      </c>
      <c r="AW27" s="106">
        <f>IF($A27="","",COUNTIFS('3. Registro ferie'!$A$5:$A$200,$A27,'3. Registro ferie'!$F$5:$F$200,"Approvato",'3. Registro ferie'!$C$5:$C$200,"&lt;="&amp;('1. Impostazioni'!$C$9+(48-1)*7+6),'3. Registro ferie'!$D$5:$D$200,"&gt;="&amp;('1. Impostazioni'!$C$9+(48-1)*7)))</f>
        <v/>
      </c>
      <c r="AX27" s="106">
        <f>IF($A27="","",COUNTIFS('3. Registro ferie'!$A$5:$A$200,$A27,'3. Registro ferie'!$F$5:$F$200,"Approvato",'3. Registro ferie'!$C$5:$C$200,"&lt;="&amp;('1. Impostazioni'!$C$9+(49-1)*7+6),'3. Registro ferie'!$D$5:$D$200,"&gt;="&amp;('1. Impostazioni'!$C$9+(49-1)*7)))</f>
        <v/>
      </c>
      <c r="AY27" s="106">
        <f>IF($A27="","",COUNTIFS('3. Registro ferie'!$A$5:$A$200,$A27,'3. Registro ferie'!$F$5:$F$200,"Approvato",'3. Registro ferie'!$C$5:$C$200,"&lt;="&amp;('1. Impostazioni'!$C$9+(50-1)*7+6),'3. Registro ferie'!$D$5:$D$200,"&gt;="&amp;('1. Impostazioni'!$C$9+(50-1)*7)))</f>
        <v/>
      </c>
      <c r="AZ27" s="106">
        <f>IF($A27="","",COUNTIFS('3. Registro ferie'!$A$5:$A$200,$A27,'3. Registro ferie'!$F$5:$F$200,"Approvato",'3. Registro ferie'!$C$5:$C$200,"&lt;="&amp;('1. Impostazioni'!$C$9+(51-1)*7+6),'3. Registro ferie'!$D$5:$D$200,"&gt;="&amp;('1. Impostazioni'!$C$9+(51-1)*7)))</f>
        <v/>
      </c>
      <c r="BA27" s="106">
        <f>IF($A27="","",COUNTIFS('3. Registro ferie'!$A$5:$A$200,$A27,'3. Registro ferie'!$F$5:$F$200,"Approvato",'3. Registro ferie'!$C$5:$C$200,"&lt;="&amp;('1. Impostazioni'!$C$9+(52-1)*7+6),'3. Registro ferie'!$D$5:$D$200,"&gt;="&amp;('1. Impostazioni'!$C$9+(52-1)*7)))</f>
        <v/>
      </c>
    </row>
    <row r="28" ht="18" customHeight="1" s="55">
      <c r="A28" s="105">
        <f>IF('2. Dipendenti'!A28="","",'2. Dipendenti'!A28)</f>
        <v/>
      </c>
      <c r="B28" s="106">
        <f>IF($A28="","",COUNTIFS('3. Registro ferie'!$A$5:$A$200,$A28,'3. Registro ferie'!$F$5:$F$200,"Approvato",'3. Registro ferie'!$C$5:$C$200,"&lt;="&amp;('1. Impostazioni'!$C$9+(1-1)*7+6),'3. Registro ferie'!$D$5:$D$200,"&gt;="&amp;('1. Impostazioni'!$C$9+(1-1)*7)))</f>
        <v/>
      </c>
      <c r="C28" s="106">
        <f>IF($A28="","",COUNTIFS('3. Registro ferie'!$A$5:$A$200,$A28,'3. Registro ferie'!$F$5:$F$200,"Approvato",'3. Registro ferie'!$C$5:$C$200,"&lt;="&amp;('1. Impostazioni'!$C$9+(2-1)*7+6),'3. Registro ferie'!$D$5:$D$200,"&gt;="&amp;('1. Impostazioni'!$C$9+(2-1)*7)))</f>
        <v/>
      </c>
      <c r="D28" s="106">
        <f>IF($A28="","",COUNTIFS('3. Registro ferie'!$A$5:$A$200,$A28,'3. Registro ferie'!$F$5:$F$200,"Approvato",'3. Registro ferie'!$C$5:$C$200,"&lt;="&amp;('1. Impostazioni'!$C$9+(3-1)*7+6),'3. Registro ferie'!$D$5:$D$200,"&gt;="&amp;('1. Impostazioni'!$C$9+(3-1)*7)))</f>
        <v/>
      </c>
      <c r="E28" s="106">
        <f>IF($A28="","",COUNTIFS('3. Registro ferie'!$A$5:$A$200,$A28,'3. Registro ferie'!$F$5:$F$200,"Approvato",'3. Registro ferie'!$C$5:$C$200,"&lt;="&amp;('1. Impostazioni'!$C$9+(4-1)*7+6),'3. Registro ferie'!$D$5:$D$200,"&gt;="&amp;('1. Impostazioni'!$C$9+(4-1)*7)))</f>
        <v/>
      </c>
      <c r="F28" s="106">
        <f>IF($A28="","",COUNTIFS('3. Registro ferie'!$A$5:$A$200,$A28,'3. Registro ferie'!$F$5:$F$200,"Approvato",'3. Registro ferie'!$C$5:$C$200,"&lt;="&amp;('1. Impostazioni'!$C$9+(5-1)*7+6),'3. Registro ferie'!$D$5:$D$200,"&gt;="&amp;('1. Impostazioni'!$C$9+(5-1)*7)))</f>
        <v/>
      </c>
      <c r="G28" s="106">
        <f>IF($A28="","",COUNTIFS('3. Registro ferie'!$A$5:$A$200,$A28,'3. Registro ferie'!$F$5:$F$200,"Approvato",'3. Registro ferie'!$C$5:$C$200,"&lt;="&amp;('1. Impostazioni'!$C$9+(6-1)*7+6),'3. Registro ferie'!$D$5:$D$200,"&gt;="&amp;('1. Impostazioni'!$C$9+(6-1)*7)))</f>
        <v/>
      </c>
      <c r="H28" s="106">
        <f>IF($A28="","",COUNTIFS('3. Registro ferie'!$A$5:$A$200,$A28,'3. Registro ferie'!$F$5:$F$200,"Approvato",'3. Registro ferie'!$C$5:$C$200,"&lt;="&amp;('1. Impostazioni'!$C$9+(7-1)*7+6),'3. Registro ferie'!$D$5:$D$200,"&gt;="&amp;('1. Impostazioni'!$C$9+(7-1)*7)))</f>
        <v/>
      </c>
      <c r="I28" s="106">
        <f>IF($A28="","",COUNTIFS('3. Registro ferie'!$A$5:$A$200,$A28,'3. Registro ferie'!$F$5:$F$200,"Approvato",'3. Registro ferie'!$C$5:$C$200,"&lt;="&amp;('1. Impostazioni'!$C$9+(8-1)*7+6),'3. Registro ferie'!$D$5:$D$200,"&gt;="&amp;('1. Impostazioni'!$C$9+(8-1)*7)))</f>
        <v/>
      </c>
      <c r="J28" s="106">
        <f>IF($A28="","",COUNTIFS('3. Registro ferie'!$A$5:$A$200,$A28,'3. Registro ferie'!$F$5:$F$200,"Approvato",'3. Registro ferie'!$C$5:$C$200,"&lt;="&amp;('1. Impostazioni'!$C$9+(9-1)*7+6),'3. Registro ferie'!$D$5:$D$200,"&gt;="&amp;('1. Impostazioni'!$C$9+(9-1)*7)))</f>
        <v/>
      </c>
      <c r="K28" s="106">
        <f>IF($A28="","",COUNTIFS('3. Registro ferie'!$A$5:$A$200,$A28,'3. Registro ferie'!$F$5:$F$200,"Approvato",'3. Registro ferie'!$C$5:$C$200,"&lt;="&amp;('1. Impostazioni'!$C$9+(10-1)*7+6),'3. Registro ferie'!$D$5:$D$200,"&gt;="&amp;('1. Impostazioni'!$C$9+(10-1)*7)))</f>
        <v/>
      </c>
      <c r="L28" s="106">
        <f>IF($A28="","",COUNTIFS('3. Registro ferie'!$A$5:$A$200,$A28,'3. Registro ferie'!$F$5:$F$200,"Approvato",'3. Registro ferie'!$C$5:$C$200,"&lt;="&amp;('1. Impostazioni'!$C$9+(11-1)*7+6),'3. Registro ferie'!$D$5:$D$200,"&gt;="&amp;('1. Impostazioni'!$C$9+(11-1)*7)))</f>
        <v/>
      </c>
      <c r="M28" s="106">
        <f>IF($A28="","",COUNTIFS('3. Registro ferie'!$A$5:$A$200,$A28,'3. Registro ferie'!$F$5:$F$200,"Approvato",'3. Registro ferie'!$C$5:$C$200,"&lt;="&amp;('1. Impostazioni'!$C$9+(12-1)*7+6),'3. Registro ferie'!$D$5:$D$200,"&gt;="&amp;('1. Impostazioni'!$C$9+(12-1)*7)))</f>
        <v/>
      </c>
      <c r="N28" s="106">
        <f>IF($A28="","",COUNTIFS('3. Registro ferie'!$A$5:$A$200,$A28,'3. Registro ferie'!$F$5:$F$200,"Approvato",'3. Registro ferie'!$C$5:$C$200,"&lt;="&amp;('1. Impostazioni'!$C$9+(13-1)*7+6),'3. Registro ferie'!$D$5:$D$200,"&gt;="&amp;('1. Impostazioni'!$C$9+(13-1)*7)))</f>
        <v/>
      </c>
      <c r="O28" s="106">
        <f>IF($A28="","",COUNTIFS('3. Registro ferie'!$A$5:$A$200,$A28,'3. Registro ferie'!$F$5:$F$200,"Approvato",'3. Registro ferie'!$C$5:$C$200,"&lt;="&amp;('1. Impostazioni'!$C$9+(14-1)*7+6),'3. Registro ferie'!$D$5:$D$200,"&gt;="&amp;('1. Impostazioni'!$C$9+(14-1)*7)))</f>
        <v/>
      </c>
      <c r="P28" s="106">
        <f>IF($A28="","",COUNTIFS('3. Registro ferie'!$A$5:$A$200,$A28,'3. Registro ferie'!$F$5:$F$200,"Approvato",'3. Registro ferie'!$C$5:$C$200,"&lt;="&amp;('1. Impostazioni'!$C$9+(15-1)*7+6),'3. Registro ferie'!$D$5:$D$200,"&gt;="&amp;('1. Impostazioni'!$C$9+(15-1)*7)))</f>
        <v/>
      </c>
      <c r="Q28" s="106">
        <f>IF($A28="","",COUNTIFS('3. Registro ferie'!$A$5:$A$200,$A28,'3. Registro ferie'!$F$5:$F$200,"Approvato",'3. Registro ferie'!$C$5:$C$200,"&lt;="&amp;('1. Impostazioni'!$C$9+(16-1)*7+6),'3. Registro ferie'!$D$5:$D$200,"&gt;="&amp;('1. Impostazioni'!$C$9+(16-1)*7)))</f>
        <v/>
      </c>
      <c r="R28" s="106">
        <f>IF($A28="","",COUNTIFS('3. Registro ferie'!$A$5:$A$200,$A28,'3. Registro ferie'!$F$5:$F$200,"Approvato",'3. Registro ferie'!$C$5:$C$200,"&lt;="&amp;('1. Impostazioni'!$C$9+(17-1)*7+6),'3. Registro ferie'!$D$5:$D$200,"&gt;="&amp;('1. Impostazioni'!$C$9+(17-1)*7)))</f>
        <v/>
      </c>
      <c r="S28" s="106">
        <f>IF($A28="","",COUNTIFS('3. Registro ferie'!$A$5:$A$200,$A28,'3. Registro ferie'!$F$5:$F$200,"Approvato",'3. Registro ferie'!$C$5:$C$200,"&lt;="&amp;('1. Impostazioni'!$C$9+(18-1)*7+6),'3. Registro ferie'!$D$5:$D$200,"&gt;="&amp;('1. Impostazioni'!$C$9+(18-1)*7)))</f>
        <v/>
      </c>
      <c r="T28" s="106">
        <f>IF($A28="","",COUNTIFS('3. Registro ferie'!$A$5:$A$200,$A28,'3. Registro ferie'!$F$5:$F$200,"Approvato",'3. Registro ferie'!$C$5:$C$200,"&lt;="&amp;('1. Impostazioni'!$C$9+(19-1)*7+6),'3. Registro ferie'!$D$5:$D$200,"&gt;="&amp;('1. Impostazioni'!$C$9+(19-1)*7)))</f>
        <v/>
      </c>
      <c r="U28" s="106">
        <f>IF($A28="","",COUNTIFS('3. Registro ferie'!$A$5:$A$200,$A28,'3. Registro ferie'!$F$5:$F$200,"Approvato",'3. Registro ferie'!$C$5:$C$200,"&lt;="&amp;('1. Impostazioni'!$C$9+(20-1)*7+6),'3. Registro ferie'!$D$5:$D$200,"&gt;="&amp;('1. Impostazioni'!$C$9+(20-1)*7)))</f>
        <v/>
      </c>
      <c r="V28" s="106">
        <f>IF($A28="","",COUNTIFS('3. Registro ferie'!$A$5:$A$200,$A28,'3. Registro ferie'!$F$5:$F$200,"Approvato",'3. Registro ferie'!$C$5:$C$200,"&lt;="&amp;('1. Impostazioni'!$C$9+(21-1)*7+6),'3. Registro ferie'!$D$5:$D$200,"&gt;="&amp;('1. Impostazioni'!$C$9+(21-1)*7)))</f>
        <v/>
      </c>
      <c r="W28" s="106">
        <f>IF($A28="","",COUNTIFS('3. Registro ferie'!$A$5:$A$200,$A28,'3. Registro ferie'!$F$5:$F$200,"Approvato",'3. Registro ferie'!$C$5:$C$200,"&lt;="&amp;('1. Impostazioni'!$C$9+(22-1)*7+6),'3. Registro ferie'!$D$5:$D$200,"&gt;="&amp;('1. Impostazioni'!$C$9+(22-1)*7)))</f>
        <v/>
      </c>
      <c r="X28" s="106">
        <f>IF($A28="","",COUNTIFS('3. Registro ferie'!$A$5:$A$200,$A28,'3. Registro ferie'!$F$5:$F$200,"Approvato",'3. Registro ferie'!$C$5:$C$200,"&lt;="&amp;('1. Impostazioni'!$C$9+(23-1)*7+6),'3. Registro ferie'!$D$5:$D$200,"&gt;="&amp;('1. Impostazioni'!$C$9+(23-1)*7)))</f>
        <v/>
      </c>
      <c r="Y28" s="106">
        <f>IF($A28="","",COUNTIFS('3. Registro ferie'!$A$5:$A$200,$A28,'3. Registro ferie'!$F$5:$F$200,"Approvato",'3. Registro ferie'!$C$5:$C$200,"&lt;="&amp;('1. Impostazioni'!$C$9+(24-1)*7+6),'3. Registro ferie'!$D$5:$D$200,"&gt;="&amp;('1. Impostazioni'!$C$9+(24-1)*7)))</f>
        <v/>
      </c>
      <c r="Z28" s="106">
        <f>IF($A28="","",COUNTIFS('3. Registro ferie'!$A$5:$A$200,$A28,'3. Registro ferie'!$F$5:$F$200,"Approvato",'3. Registro ferie'!$C$5:$C$200,"&lt;="&amp;('1. Impostazioni'!$C$9+(25-1)*7+6),'3. Registro ferie'!$D$5:$D$200,"&gt;="&amp;('1. Impostazioni'!$C$9+(25-1)*7)))</f>
        <v/>
      </c>
      <c r="AA28" s="106">
        <f>IF($A28="","",COUNTIFS('3. Registro ferie'!$A$5:$A$200,$A28,'3. Registro ferie'!$F$5:$F$200,"Approvato",'3. Registro ferie'!$C$5:$C$200,"&lt;="&amp;('1. Impostazioni'!$C$9+(26-1)*7+6),'3. Registro ferie'!$D$5:$D$200,"&gt;="&amp;('1. Impostazioni'!$C$9+(26-1)*7)))</f>
        <v/>
      </c>
      <c r="AB28" s="106">
        <f>IF($A28="","",COUNTIFS('3. Registro ferie'!$A$5:$A$200,$A28,'3. Registro ferie'!$F$5:$F$200,"Approvato",'3. Registro ferie'!$C$5:$C$200,"&lt;="&amp;('1. Impostazioni'!$C$9+(27-1)*7+6),'3. Registro ferie'!$D$5:$D$200,"&gt;="&amp;('1. Impostazioni'!$C$9+(27-1)*7)))</f>
        <v/>
      </c>
      <c r="AC28" s="106">
        <f>IF($A28="","",COUNTIFS('3. Registro ferie'!$A$5:$A$200,$A28,'3. Registro ferie'!$F$5:$F$200,"Approvato",'3. Registro ferie'!$C$5:$C$200,"&lt;="&amp;('1. Impostazioni'!$C$9+(28-1)*7+6),'3. Registro ferie'!$D$5:$D$200,"&gt;="&amp;('1. Impostazioni'!$C$9+(28-1)*7)))</f>
        <v/>
      </c>
      <c r="AD28" s="106">
        <f>IF($A28="","",COUNTIFS('3. Registro ferie'!$A$5:$A$200,$A28,'3. Registro ferie'!$F$5:$F$200,"Approvato",'3. Registro ferie'!$C$5:$C$200,"&lt;="&amp;('1. Impostazioni'!$C$9+(29-1)*7+6),'3. Registro ferie'!$D$5:$D$200,"&gt;="&amp;('1. Impostazioni'!$C$9+(29-1)*7)))</f>
        <v/>
      </c>
      <c r="AE28" s="106">
        <f>IF($A28="","",COUNTIFS('3. Registro ferie'!$A$5:$A$200,$A28,'3. Registro ferie'!$F$5:$F$200,"Approvato",'3. Registro ferie'!$C$5:$C$200,"&lt;="&amp;('1. Impostazioni'!$C$9+(30-1)*7+6),'3. Registro ferie'!$D$5:$D$200,"&gt;="&amp;('1. Impostazioni'!$C$9+(30-1)*7)))</f>
        <v/>
      </c>
      <c r="AF28" s="106">
        <f>IF($A28="","",COUNTIFS('3. Registro ferie'!$A$5:$A$200,$A28,'3. Registro ferie'!$F$5:$F$200,"Approvato",'3. Registro ferie'!$C$5:$C$200,"&lt;="&amp;('1. Impostazioni'!$C$9+(31-1)*7+6),'3. Registro ferie'!$D$5:$D$200,"&gt;="&amp;('1. Impostazioni'!$C$9+(31-1)*7)))</f>
        <v/>
      </c>
      <c r="AG28" s="106">
        <f>IF($A28="","",COUNTIFS('3. Registro ferie'!$A$5:$A$200,$A28,'3. Registro ferie'!$F$5:$F$200,"Approvato",'3. Registro ferie'!$C$5:$C$200,"&lt;="&amp;('1. Impostazioni'!$C$9+(32-1)*7+6),'3. Registro ferie'!$D$5:$D$200,"&gt;="&amp;('1. Impostazioni'!$C$9+(32-1)*7)))</f>
        <v/>
      </c>
      <c r="AH28" s="106">
        <f>IF($A28="","",COUNTIFS('3. Registro ferie'!$A$5:$A$200,$A28,'3. Registro ferie'!$F$5:$F$200,"Approvato",'3. Registro ferie'!$C$5:$C$200,"&lt;="&amp;('1. Impostazioni'!$C$9+(33-1)*7+6),'3. Registro ferie'!$D$5:$D$200,"&gt;="&amp;('1. Impostazioni'!$C$9+(33-1)*7)))</f>
        <v/>
      </c>
      <c r="AI28" s="106">
        <f>IF($A28="","",COUNTIFS('3. Registro ferie'!$A$5:$A$200,$A28,'3. Registro ferie'!$F$5:$F$200,"Approvato",'3. Registro ferie'!$C$5:$C$200,"&lt;="&amp;('1. Impostazioni'!$C$9+(34-1)*7+6),'3. Registro ferie'!$D$5:$D$200,"&gt;="&amp;('1. Impostazioni'!$C$9+(34-1)*7)))</f>
        <v/>
      </c>
      <c r="AJ28" s="106">
        <f>IF($A28="","",COUNTIFS('3. Registro ferie'!$A$5:$A$200,$A28,'3. Registro ferie'!$F$5:$F$200,"Approvato",'3. Registro ferie'!$C$5:$C$200,"&lt;="&amp;('1. Impostazioni'!$C$9+(35-1)*7+6),'3. Registro ferie'!$D$5:$D$200,"&gt;="&amp;('1. Impostazioni'!$C$9+(35-1)*7)))</f>
        <v/>
      </c>
      <c r="AK28" s="106">
        <f>IF($A28="","",COUNTIFS('3. Registro ferie'!$A$5:$A$200,$A28,'3. Registro ferie'!$F$5:$F$200,"Approvato",'3. Registro ferie'!$C$5:$C$200,"&lt;="&amp;('1. Impostazioni'!$C$9+(36-1)*7+6),'3. Registro ferie'!$D$5:$D$200,"&gt;="&amp;('1. Impostazioni'!$C$9+(36-1)*7)))</f>
        <v/>
      </c>
      <c r="AL28" s="106">
        <f>IF($A28="","",COUNTIFS('3. Registro ferie'!$A$5:$A$200,$A28,'3. Registro ferie'!$F$5:$F$200,"Approvato",'3. Registro ferie'!$C$5:$C$200,"&lt;="&amp;('1. Impostazioni'!$C$9+(37-1)*7+6),'3. Registro ferie'!$D$5:$D$200,"&gt;="&amp;('1. Impostazioni'!$C$9+(37-1)*7)))</f>
        <v/>
      </c>
      <c r="AM28" s="106">
        <f>IF($A28="","",COUNTIFS('3. Registro ferie'!$A$5:$A$200,$A28,'3. Registro ferie'!$F$5:$F$200,"Approvato",'3. Registro ferie'!$C$5:$C$200,"&lt;="&amp;('1. Impostazioni'!$C$9+(38-1)*7+6),'3. Registro ferie'!$D$5:$D$200,"&gt;="&amp;('1. Impostazioni'!$C$9+(38-1)*7)))</f>
        <v/>
      </c>
      <c r="AN28" s="106">
        <f>IF($A28="","",COUNTIFS('3. Registro ferie'!$A$5:$A$200,$A28,'3. Registro ferie'!$F$5:$F$200,"Approvato",'3. Registro ferie'!$C$5:$C$200,"&lt;="&amp;('1. Impostazioni'!$C$9+(39-1)*7+6),'3. Registro ferie'!$D$5:$D$200,"&gt;="&amp;('1. Impostazioni'!$C$9+(39-1)*7)))</f>
        <v/>
      </c>
      <c r="AO28" s="106">
        <f>IF($A28="","",COUNTIFS('3. Registro ferie'!$A$5:$A$200,$A28,'3. Registro ferie'!$F$5:$F$200,"Approvato",'3. Registro ferie'!$C$5:$C$200,"&lt;="&amp;('1. Impostazioni'!$C$9+(40-1)*7+6),'3. Registro ferie'!$D$5:$D$200,"&gt;="&amp;('1. Impostazioni'!$C$9+(40-1)*7)))</f>
        <v/>
      </c>
      <c r="AP28" s="106">
        <f>IF($A28="","",COUNTIFS('3. Registro ferie'!$A$5:$A$200,$A28,'3. Registro ferie'!$F$5:$F$200,"Approvato",'3. Registro ferie'!$C$5:$C$200,"&lt;="&amp;('1. Impostazioni'!$C$9+(41-1)*7+6),'3. Registro ferie'!$D$5:$D$200,"&gt;="&amp;('1. Impostazioni'!$C$9+(41-1)*7)))</f>
        <v/>
      </c>
      <c r="AQ28" s="106">
        <f>IF($A28="","",COUNTIFS('3. Registro ferie'!$A$5:$A$200,$A28,'3. Registro ferie'!$F$5:$F$200,"Approvato",'3. Registro ferie'!$C$5:$C$200,"&lt;="&amp;('1. Impostazioni'!$C$9+(42-1)*7+6),'3. Registro ferie'!$D$5:$D$200,"&gt;="&amp;('1. Impostazioni'!$C$9+(42-1)*7)))</f>
        <v/>
      </c>
      <c r="AR28" s="106">
        <f>IF($A28="","",COUNTIFS('3. Registro ferie'!$A$5:$A$200,$A28,'3. Registro ferie'!$F$5:$F$200,"Approvato",'3. Registro ferie'!$C$5:$C$200,"&lt;="&amp;('1. Impostazioni'!$C$9+(43-1)*7+6),'3. Registro ferie'!$D$5:$D$200,"&gt;="&amp;('1. Impostazioni'!$C$9+(43-1)*7)))</f>
        <v/>
      </c>
      <c r="AS28" s="106">
        <f>IF($A28="","",COUNTIFS('3. Registro ferie'!$A$5:$A$200,$A28,'3. Registro ferie'!$F$5:$F$200,"Approvato",'3. Registro ferie'!$C$5:$C$200,"&lt;="&amp;('1. Impostazioni'!$C$9+(44-1)*7+6),'3. Registro ferie'!$D$5:$D$200,"&gt;="&amp;('1. Impostazioni'!$C$9+(44-1)*7)))</f>
        <v/>
      </c>
      <c r="AT28" s="106">
        <f>IF($A28="","",COUNTIFS('3. Registro ferie'!$A$5:$A$200,$A28,'3. Registro ferie'!$F$5:$F$200,"Approvato",'3. Registro ferie'!$C$5:$C$200,"&lt;="&amp;('1. Impostazioni'!$C$9+(45-1)*7+6),'3. Registro ferie'!$D$5:$D$200,"&gt;="&amp;('1. Impostazioni'!$C$9+(45-1)*7)))</f>
        <v/>
      </c>
      <c r="AU28" s="106">
        <f>IF($A28="","",COUNTIFS('3. Registro ferie'!$A$5:$A$200,$A28,'3. Registro ferie'!$F$5:$F$200,"Approvato",'3. Registro ferie'!$C$5:$C$200,"&lt;="&amp;('1. Impostazioni'!$C$9+(46-1)*7+6),'3. Registro ferie'!$D$5:$D$200,"&gt;="&amp;('1. Impostazioni'!$C$9+(46-1)*7)))</f>
        <v/>
      </c>
      <c r="AV28" s="106">
        <f>IF($A28="","",COUNTIFS('3. Registro ferie'!$A$5:$A$200,$A28,'3. Registro ferie'!$F$5:$F$200,"Approvato",'3. Registro ferie'!$C$5:$C$200,"&lt;="&amp;('1. Impostazioni'!$C$9+(47-1)*7+6),'3. Registro ferie'!$D$5:$D$200,"&gt;="&amp;('1. Impostazioni'!$C$9+(47-1)*7)))</f>
        <v/>
      </c>
      <c r="AW28" s="106">
        <f>IF($A28="","",COUNTIFS('3. Registro ferie'!$A$5:$A$200,$A28,'3. Registro ferie'!$F$5:$F$200,"Approvato",'3. Registro ferie'!$C$5:$C$200,"&lt;="&amp;('1. Impostazioni'!$C$9+(48-1)*7+6),'3. Registro ferie'!$D$5:$D$200,"&gt;="&amp;('1. Impostazioni'!$C$9+(48-1)*7)))</f>
        <v/>
      </c>
      <c r="AX28" s="106">
        <f>IF($A28="","",COUNTIFS('3. Registro ferie'!$A$5:$A$200,$A28,'3. Registro ferie'!$F$5:$F$200,"Approvato",'3. Registro ferie'!$C$5:$C$200,"&lt;="&amp;('1. Impostazioni'!$C$9+(49-1)*7+6),'3. Registro ferie'!$D$5:$D$200,"&gt;="&amp;('1. Impostazioni'!$C$9+(49-1)*7)))</f>
        <v/>
      </c>
      <c r="AY28" s="106">
        <f>IF($A28="","",COUNTIFS('3. Registro ferie'!$A$5:$A$200,$A28,'3. Registro ferie'!$F$5:$F$200,"Approvato",'3. Registro ferie'!$C$5:$C$200,"&lt;="&amp;('1. Impostazioni'!$C$9+(50-1)*7+6),'3. Registro ferie'!$D$5:$D$200,"&gt;="&amp;('1. Impostazioni'!$C$9+(50-1)*7)))</f>
        <v/>
      </c>
      <c r="AZ28" s="106">
        <f>IF($A28="","",COUNTIFS('3. Registro ferie'!$A$5:$A$200,$A28,'3. Registro ferie'!$F$5:$F$200,"Approvato",'3. Registro ferie'!$C$5:$C$200,"&lt;="&amp;('1. Impostazioni'!$C$9+(51-1)*7+6),'3. Registro ferie'!$D$5:$D$200,"&gt;="&amp;('1. Impostazioni'!$C$9+(51-1)*7)))</f>
        <v/>
      </c>
      <c r="BA28" s="106">
        <f>IF($A28="","",COUNTIFS('3. Registro ferie'!$A$5:$A$200,$A28,'3. Registro ferie'!$F$5:$F$200,"Approvato",'3. Registro ferie'!$C$5:$C$200,"&lt;="&amp;('1. Impostazioni'!$C$9+(52-1)*7+6),'3. Registro ferie'!$D$5:$D$200,"&gt;="&amp;('1. Impostazioni'!$C$9+(52-1)*7)))</f>
        <v/>
      </c>
    </row>
    <row r="29" ht="18" customHeight="1" s="55">
      <c r="A29" s="105">
        <f>IF('2. Dipendenti'!A29="","",'2. Dipendenti'!A29)</f>
        <v/>
      </c>
      <c r="B29" s="106">
        <f>IF($A29="","",COUNTIFS('3. Registro ferie'!$A$5:$A$200,$A29,'3. Registro ferie'!$F$5:$F$200,"Approvato",'3. Registro ferie'!$C$5:$C$200,"&lt;="&amp;('1. Impostazioni'!$C$9+(1-1)*7+6),'3. Registro ferie'!$D$5:$D$200,"&gt;="&amp;('1. Impostazioni'!$C$9+(1-1)*7)))</f>
        <v/>
      </c>
      <c r="C29" s="106">
        <f>IF($A29="","",COUNTIFS('3. Registro ferie'!$A$5:$A$200,$A29,'3. Registro ferie'!$F$5:$F$200,"Approvato",'3. Registro ferie'!$C$5:$C$200,"&lt;="&amp;('1. Impostazioni'!$C$9+(2-1)*7+6),'3. Registro ferie'!$D$5:$D$200,"&gt;="&amp;('1. Impostazioni'!$C$9+(2-1)*7)))</f>
        <v/>
      </c>
      <c r="D29" s="106">
        <f>IF($A29="","",COUNTIFS('3. Registro ferie'!$A$5:$A$200,$A29,'3. Registro ferie'!$F$5:$F$200,"Approvato",'3. Registro ferie'!$C$5:$C$200,"&lt;="&amp;('1. Impostazioni'!$C$9+(3-1)*7+6),'3. Registro ferie'!$D$5:$D$200,"&gt;="&amp;('1. Impostazioni'!$C$9+(3-1)*7)))</f>
        <v/>
      </c>
      <c r="E29" s="106">
        <f>IF($A29="","",COUNTIFS('3. Registro ferie'!$A$5:$A$200,$A29,'3. Registro ferie'!$F$5:$F$200,"Approvato",'3. Registro ferie'!$C$5:$C$200,"&lt;="&amp;('1. Impostazioni'!$C$9+(4-1)*7+6),'3. Registro ferie'!$D$5:$D$200,"&gt;="&amp;('1. Impostazioni'!$C$9+(4-1)*7)))</f>
        <v/>
      </c>
      <c r="F29" s="106">
        <f>IF($A29="","",COUNTIFS('3. Registro ferie'!$A$5:$A$200,$A29,'3. Registro ferie'!$F$5:$F$200,"Approvato",'3. Registro ferie'!$C$5:$C$200,"&lt;="&amp;('1. Impostazioni'!$C$9+(5-1)*7+6),'3. Registro ferie'!$D$5:$D$200,"&gt;="&amp;('1. Impostazioni'!$C$9+(5-1)*7)))</f>
        <v/>
      </c>
      <c r="G29" s="106">
        <f>IF($A29="","",COUNTIFS('3. Registro ferie'!$A$5:$A$200,$A29,'3. Registro ferie'!$F$5:$F$200,"Approvato",'3. Registro ferie'!$C$5:$C$200,"&lt;="&amp;('1. Impostazioni'!$C$9+(6-1)*7+6),'3. Registro ferie'!$D$5:$D$200,"&gt;="&amp;('1. Impostazioni'!$C$9+(6-1)*7)))</f>
        <v/>
      </c>
      <c r="H29" s="106">
        <f>IF($A29="","",COUNTIFS('3. Registro ferie'!$A$5:$A$200,$A29,'3. Registro ferie'!$F$5:$F$200,"Approvato",'3. Registro ferie'!$C$5:$C$200,"&lt;="&amp;('1. Impostazioni'!$C$9+(7-1)*7+6),'3. Registro ferie'!$D$5:$D$200,"&gt;="&amp;('1. Impostazioni'!$C$9+(7-1)*7)))</f>
        <v/>
      </c>
      <c r="I29" s="106">
        <f>IF($A29="","",COUNTIFS('3. Registro ferie'!$A$5:$A$200,$A29,'3. Registro ferie'!$F$5:$F$200,"Approvato",'3. Registro ferie'!$C$5:$C$200,"&lt;="&amp;('1. Impostazioni'!$C$9+(8-1)*7+6),'3. Registro ferie'!$D$5:$D$200,"&gt;="&amp;('1. Impostazioni'!$C$9+(8-1)*7)))</f>
        <v/>
      </c>
      <c r="J29" s="106">
        <f>IF($A29="","",COUNTIFS('3. Registro ferie'!$A$5:$A$200,$A29,'3. Registro ferie'!$F$5:$F$200,"Approvato",'3. Registro ferie'!$C$5:$C$200,"&lt;="&amp;('1. Impostazioni'!$C$9+(9-1)*7+6),'3. Registro ferie'!$D$5:$D$200,"&gt;="&amp;('1. Impostazioni'!$C$9+(9-1)*7)))</f>
        <v/>
      </c>
      <c r="K29" s="106">
        <f>IF($A29="","",COUNTIFS('3. Registro ferie'!$A$5:$A$200,$A29,'3. Registro ferie'!$F$5:$F$200,"Approvato",'3. Registro ferie'!$C$5:$C$200,"&lt;="&amp;('1. Impostazioni'!$C$9+(10-1)*7+6),'3. Registro ferie'!$D$5:$D$200,"&gt;="&amp;('1. Impostazioni'!$C$9+(10-1)*7)))</f>
        <v/>
      </c>
      <c r="L29" s="106">
        <f>IF($A29="","",COUNTIFS('3. Registro ferie'!$A$5:$A$200,$A29,'3. Registro ferie'!$F$5:$F$200,"Approvato",'3. Registro ferie'!$C$5:$C$200,"&lt;="&amp;('1. Impostazioni'!$C$9+(11-1)*7+6),'3. Registro ferie'!$D$5:$D$200,"&gt;="&amp;('1. Impostazioni'!$C$9+(11-1)*7)))</f>
        <v/>
      </c>
      <c r="M29" s="106">
        <f>IF($A29="","",COUNTIFS('3. Registro ferie'!$A$5:$A$200,$A29,'3. Registro ferie'!$F$5:$F$200,"Approvato",'3. Registro ferie'!$C$5:$C$200,"&lt;="&amp;('1. Impostazioni'!$C$9+(12-1)*7+6),'3. Registro ferie'!$D$5:$D$200,"&gt;="&amp;('1. Impostazioni'!$C$9+(12-1)*7)))</f>
        <v/>
      </c>
      <c r="N29" s="106">
        <f>IF($A29="","",COUNTIFS('3. Registro ferie'!$A$5:$A$200,$A29,'3. Registro ferie'!$F$5:$F$200,"Approvato",'3. Registro ferie'!$C$5:$C$200,"&lt;="&amp;('1. Impostazioni'!$C$9+(13-1)*7+6),'3. Registro ferie'!$D$5:$D$200,"&gt;="&amp;('1. Impostazioni'!$C$9+(13-1)*7)))</f>
        <v/>
      </c>
      <c r="O29" s="106">
        <f>IF($A29="","",COUNTIFS('3. Registro ferie'!$A$5:$A$200,$A29,'3. Registro ferie'!$F$5:$F$200,"Approvato",'3. Registro ferie'!$C$5:$C$200,"&lt;="&amp;('1. Impostazioni'!$C$9+(14-1)*7+6),'3. Registro ferie'!$D$5:$D$200,"&gt;="&amp;('1. Impostazioni'!$C$9+(14-1)*7)))</f>
        <v/>
      </c>
      <c r="P29" s="106">
        <f>IF($A29="","",COUNTIFS('3. Registro ferie'!$A$5:$A$200,$A29,'3. Registro ferie'!$F$5:$F$200,"Approvato",'3. Registro ferie'!$C$5:$C$200,"&lt;="&amp;('1. Impostazioni'!$C$9+(15-1)*7+6),'3. Registro ferie'!$D$5:$D$200,"&gt;="&amp;('1. Impostazioni'!$C$9+(15-1)*7)))</f>
        <v/>
      </c>
      <c r="Q29" s="106">
        <f>IF($A29="","",COUNTIFS('3. Registro ferie'!$A$5:$A$200,$A29,'3. Registro ferie'!$F$5:$F$200,"Approvato",'3. Registro ferie'!$C$5:$C$200,"&lt;="&amp;('1. Impostazioni'!$C$9+(16-1)*7+6),'3. Registro ferie'!$D$5:$D$200,"&gt;="&amp;('1. Impostazioni'!$C$9+(16-1)*7)))</f>
        <v/>
      </c>
      <c r="R29" s="106">
        <f>IF($A29="","",COUNTIFS('3. Registro ferie'!$A$5:$A$200,$A29,'3. Registro ferie'!$F$5:$F$200,"Approvato",'3. Registro ferie'!$C$5:$C$200,"&lt;="&amp;('1. Impostazioni'!$C$9+(17-1)*7+6),'3. Registro ferie'!$D$5:$D$200,"&gt;="&amp;('1. Impostazioni'!$C$9+(17-1)*7)))</f>
        <v/>
      </c>
      <c r="S29" s="106">
        <f>IF($A29="","",COUNTIFS('3. Registro ferie'!$A$5:$A$200,$A29,'3. Registro ferie'!$F$5:$F$200,"Approvato",'3. Registro ferie'!$C$5:$C$200,"&lt;="&amp;('1. Impostazioni'!$C$9+(18-1)*7+6),'3. Registro ferie'!$D$5:$D$200,"&gt;="&amp;('1. Impostazioni'!$C$9+(18-1)*7)))</f>
        <v/>
      </c>
      <c r="T29" s="106">
        <f>IF($A29="","",COUNTIFS('3. Registro ferie'!$A$5:$A$200,$A29,'3. Registro ferie'!$F$5:$F$200,"Approvato",'3. Registro ferie'!$C$5:$C$200,"&lt;="&amp;('1. Impostazioni'!$C$9+(19-1)*7+6),'3. Registro ferie'!$D$5:$D$200,"&gt;="&amp;('1. Impostazioni'!$C$9+(19-1)*7)))</f>
        <v/>
      </c>
      <c r="U29" s="106">
        <f>IF($A29="","",COUNTIFS('3. Registro ferie'!$A$5:$A$200,$A29,'3. Registro ferie'!$F$5:$F$200,"Approvato",'3. Registro ferie'!$C$5:$C$200,"&lt;="&amp;('1. Impostazioni'!$C$9+(20-1)*7+6),'3. Registro ferie'!$D$5:$D$200,"&gt;="&amp;('1. Impostazioni'!$C$9+(20-1)*7)))</f>
        <v/>
      </c>
      <c r="V29" s="106">
        <f>IF($A29="","",COUNTIFS('3. Registro ferie'!$A$5:$A$200,$A29,'3. Registro ferie'!$F$5:$F$200,"Approvato",'3. Registro ferie'!$C$5:$C$200,"&lt;="&amp;('1. Impostazioni'!$C$9+(21-1)*7+6),'3. Registro ferie'!$D$5:$D$200,"&gt;="&amp;('1. Impostazioni'!$C$9+(21-1)*7)))</f>
        <v/>
      </c>
      <c r="W29" s="106">
        <f>IF($A29="","",COUNTIFS('3. Registro ferie'!$A$5:$A$200,$A29,'3. Registro ferie'!$F$5:$F$200,"Approvato",'3. Registro ferie'!$C$5:$C$200,"&lt;="&amp;('1. Impostazioni'!$C$9+(22-1)*7+6),'3. Registro ferie'!$D$5:$D$200,"&gt;="&amp;('1. Impostazioni'!$C$9+(22-1)*7)))</f>
        <v/>
      </c>
      <c r="X29" s="106">
        <f>IF($A29="","",COUNTIFS('3. Registro ferie'!$A$5:$A$200,$A29,'3. Registro ferie'!$F$5:$F$200,"Approvato",'3. Registro ferie'!$C$5:$C$200,"&lt;="&amp;('1. Impostazioni'!$C$9+(23-1)*7+6),'3. Registro ferie'!$D$5:$D$200,"&gt;="&amp;('1. Impostazioni'!$C$9+(23-1)*7)))</f>
        <v/>
      </c>
      <c r="Y29" s="106">
        <f>IF($A29="","",COUNTIFS('3. Registro ferie'!$A$5:$A$200,$A29,'3. Registro ferie'!$F$5:$F$200,"Approvato",'3. Registro ferie'!$C$5:$C$200,"&lt;="&amp;('1. Impostazioni'!$C$9+(24-1)*7+6),'3. Registro ferie'!$D$5:$D$200,"&gt;="&amp;('1. Impostazioni'!$C$9+(24-1)*7)))</f>
        <v/>
      </c>
      <c r="Z29" s="106">
        <f>IF($A29="","",COUNTIFS('3. Registro ferie'!$A$5:$A$200,$A29,'3. Registro ferie'!$F$5:$F$200,"Approvato",'3. Registro ferie'!$C$5:$C$200,"&lt;="&amp;('1. Impostazioni'!$C$9+(25-1)*7+6),'3. Registro ferie'!$D$5:$D$200,"&gt;="&amp;('1. Impostazioni'!$C$9+(25-1)*7)))</f>
        <v/>
      </c>
      <c r="AA29" s="106">
        <f>IF($A29="","",COUNTIFS('3. Registro ferie'!$A$5:$A$200,$A29,'3. Registro ferie'!$F$5:$F$200,"Approvato",'3. Registro ferie'!$C$5:$C$200,"&lt;="&amp;('1. Impostazioni'!$C$9+(26-1)*7+6),'3. Registro ferie'!$D$5:$D$200,"&gt;="&amp;('1. Impostazioni'!$C$9+(26-1)*7)))</f>
        <v/>
      </c>
      <c r="AB29" s="106">
        <f>IF($A29="","",COUNTIFS('3. Registro ferie'!$A$5:$A$200,$A29,'3. Registro ferie'!$F$5:$F$200,"Approvato",'3. Registro ferie'!$C$5:$C$200,"&lt;="&amp;('1. Impostazioni'!$C$9+(27-1)*7+6),'3. Registro ferie'!$D$5:$D$200,"&gt;="&amp;('1. Impostazioni'!$C$9+(27-1)*7)))</f>
        <v/>
      </c>
      <c r="AC29" s="106">
        <f>IF($A29="","",COUNTIFS('3. Registro ferie'!$A$5:$A$200,$A29,'3. Registro ferie'!$F$5:$F$200,"Approvato",'3. Registro ferie'!$C$5:$C$200,"&lt;="&amp;('1. Impostazioni'!$C$9+(28-1)*7+6),'3. Registro ferie'!$D$5:$D$200,"&gt;="&amp;('1. Impostazioni'!$C$9+(28-1)*7)))</f>
        <v/>
      </c>
      <c r="AD29" s="106">
        <f>IF($A29="","",COUNTIFS('3. Registro ferie'!$A$5:$A$200,$A29,'3. Registro ferie'!$F$5:$F$200,"Approvato",'3. Registro ferie'!$C$5:$C$200,"&lt;="&amp;('1. Impostazioni'!$C$9+(29-1)*7+6),'3. Registro ferie'!$D$5:$D$200,"&gt;="&amp;('1. Impostazioni'!$C$9+(29-1)*7)))</f>
        <v/>
      </c>
      <c r="AE29" s="106">
        <f>IF($A29="","",COUNTIFS('3. Registro ferie'!$A$5:$A$200,$A29,'3. Registro ferie'!$F$5:$F$200,"Approvato",'3. Registro ferie'!$C$5:$C$200,"&lt;="&amp;('1. Impostazioni'!$C$9+(30-1)*7+6),'3. Registro ferie'!$D$5:$D$200,"&gt;="&amp;('1. Impostazioni'!$C$9+(30-1)*7)))</f>
        <v/>
      </c>
      <c r="AF29" s="106">
        <f>IF($A29="","",COUNTIFS('3. Registro ferie'!$A$5:$A$200,$A29,'3. Registro ferie'!$F$5:$F$200,"Approvato",'3. Registro ferie'!$C$5:$C$200,"&lt;="&amp;('1. Impostazioni'!$C$9+(31-1)*7+6),'3. Registro ferie'!$D$5:$D$200,"&gt;="&amp;('1. Impostazioni'!$C$9+(31-1)*7)))</f>
        <v/>
      </c>
      <c r="AG29" s="106">
        <f>IF($A29="","",COUNTIFS('3. Registro ferie'!$A$5:$A$200,$A29,'3. Registro ferie'!$F$5:$F$200,"Approvato",'3. Registro ferie'!$C$5:$C$200,"&lt;="&amp;('1. Impostazioni'!$C$9+(32-1)*7+6),'3. Registro ferie'!$D$5:$D$200,"&gt;="&amp;('1. Impostazioni'!$C$9+(32-1)*7)))</f>
        <v/>
      </c>
      <c r="AH29" s="106">
        <f>IF($A29="","",COUNTIFS('3. Registro ferie'!$A$5:$A$200,$A29,'3. Registro ferie'!$F$5:$F$200,"Approvato",'3. Registro ferie'!$C$5:$C$200,"&lt;="&amp;('1. Impostazioni'!$C$9+(33-1)*7+6),'3. Registro ferie'!$D$5:$D$200,"&gt;="&amp;('1. Impostazioni'!$C$9+(33-1)*7)))</f>
        <v/>
      </c>
      <c r="AI29" s="106">
        <f>IF($A29="","",COUNTIFS('3. Registro ferie'!$A$5:$A$200,$A29,'3. Registro ferie'!$F$5:$F$200,"Approvato",'3. Registro ferie'!$C$5:$C$200,"&lt;="&amp;('1. Impostazioni'!$C$9+(34-1)*7+6),'3. Registro ferie'!$D$5:$D$200,"&gt;="&amp;('1. Impostazioni'!$C$9+(34-1)*7)))</f>
        <v/>
      </c>
      <c r="AJ29" s="106">
        <f>IF($A29="","",COUNTIFS('3. Registro ferie'!$A$5:$A$200,$A29,'3. Registro ferie'!$F$5:$F$200,"Approvato",'3. Registro ferie'!$C$5:$C$200,"&lt;="&amp;('1. Impostazioni'!$C$9+(35-1)*7+6),'3. Registro ferie'!$D$5:$D$200,"&gt;="&amp;('1. Impostazioni'!$C$9+(35-1)*7)))</f>
        <v/>
      </c>
      <c r="AK29" s="106">
        <f>IF($A29="","",COUNTIFS('3. Registro ferie'!$A$5:$A$200,$A29,'3. Registro ferie'!$F$5:$F$200,"Approvato",'3. Registro ferie'!$C$5:$C$200,"&lt;="&amp;('1. Impostazioni'!$C$9+(36-1)*7+6),'3. Registro ferie'!$D$5:$D$200,"&gt;="&amp;('1. Impostazioni'!$C$9+(36-1)*7)))</f>
        <v/>
      </c>
      <c r="AL29" s="106">
        <f>IF($A29="","",COUNTIFS('3. Registro ferie'!$A$5:$A$200,$A29,'3. Registro ferie'!$F$5:$F$200,"Approvato",'3. Registro ferie'!$C$5:$C$200,"&lt;="&amp;('1. Impostazioni'!$C$9+(37-1)*7+6),'3. Registro ferie'!$D$5:$D$200,"&gt;="&amp;('1. Impostazioni'!$C$9+(37-1)*7)))</f>
        <v/>
      </c>
      <c r="AM29" s="106">
        <f>IF($A29="","",COUNTIFS('3. Registro ferie'!$A$5:$A$200,$A29,'3. Registro ferie'!$F$5:$F$200,"Approvato",'3. Registro ferie'!$C$5:$C$200,"&lt;="&amp;('1. Impostazioni'!$C$9+(38-1)*7+6),'3. Registro ferie'!$D$5:$D$200,"&gt;="&amp;('1. Impostazioni'!$C$9+(38-1)*7)))</f>
        <v/>
      </c>
      <c r="AN29" s="106">
        <f>IF($A29="","",COUNTIFS('3. Registro ferie'!$A$5:$A$200,$A29,'3. Registro ferie'!$F$5:$F$200,"Approvato",'3. Registro ferie'!$C$5:$C$200,"&lt;="&amp;('1. Impostazioni'!$C$9+(39-1)*7+6),'3. Registro ferie'!$D$5:$D$200,"&gt;="&amp;('1. Impostazioni'!$C$9+(39-1)*7)))</f>
        <v/>
      </c>
      <c r="AO29" s="106">
        <f>IF($A29="","",COUNTIFS('3. Registro ferie'!$A$5:$A$200,$A29,'3. Registro ferie'!$F$5:$F$200,"Approvato",'3. Registro ferie'!$C$5:$C$200,"&lt;="&amp;('1. Impostazioni'!$C$9+(40-1)*7+6),'3. Registro ferie'!$D$5:$D$200,"&gt;="&amp;('1. Impostazioni'!$C$9+(40-1)*7)))</f>
        <v/>
      </c>
      <c r="AP29" s="106">
        <f>IF($A29="","",COUNTIFS('3. Registro ferie'!$A$5:$A$200,$A29,'3. Registro ferie'!$F$5:$F$200,"Approvato",'3. Registro ferie'!$C$5:$C$200,"&lt;="&amp;('1. Impostazioni'!$C$9+(41-1)*7+6),'3. Registro ferie'!$D$5:$D$200,"&gt;="&amp;('1. Impostazioni'!$C$9+(41-1)*7)))</f>
        <v/>
      </c>
      <c r="AQ29" s="106">
        <f>IF($A29="","",COUNTIFS('3. Registro ferie'!$A$5:$A$200,$A29,'3. Registro ferie'!$F$5:$F$200,"Approvato",'3. Registro ferie'!$C$5:$C$200,"&lt;="&amp;('1. Impostazioni'!$C$9+(42-1)*7+6),'3. Registro ferie'!$D$5:$D$200,"&gt;="&amp;('1. Impostazioni'!$C$9+(42-1)*7)))</f>
        <v/>
      </c>
      <c r="AR29" s="106">
        <f>IF($A29="","",COUNTIFS('3. Registro ferie'!$A$5:$A$200,$A29,'3. Registro ferie'!$F$5:$F$200,"Approvato",'3. Registro ferie'!$C$5:$C$200,"&lt;="&amp;('1. Impostazioni'!$C$9+(43-1)*7+6),'3. Registro ferie'!$D$5:$D$200,"&gt;="&amp;('1. Impostazioni'!$C$9+(43-1)*7)))</f>
        <v/>
      </c>
      <c r="AS29" s="106">
        <f>IF($A29="","",COUNTIFS('3. Registro ferie'!$A$5:$A$200,$A29,'3. Registro ferie'!$F$5:$F$200,"Approvato",'3. Registro ferie'!$C$5:$C$200,"&lt;="&amp;('1. Impostazioni'!$C$9+(44-1)*7+6),'3. Registro ferie'!$D$5:$D$200,"&gt;="&amp;('1. Impostazioni'!$C$9+(44-1)*7)))</f>
        <v/>
      </c>
      <c r="AT29" s="106">
        <f>IF($A29="","",COUNTIFS('3. Registro ferie'!$A$5:$A$200,$A29,'3. Registro ferie'!$F$5:$F$200,"Approvato",'3. Registro ferie'!$C$5:$C$200,"&lt;="&amp;('1. Impostazioni'!$C$9+(45-1)*7+6),'3. Registro ferie'!$D$5:$D$200,"&gt;="&amp;('1. Impostazioni'!$C$9+(45-1)*7)))</f>
        <v/>
      </c>
      <c r="AU29" s="106">
        <f>IF($A29="","",COUNTIFS('3. Registro ferie'!$A$5:$A$200,$A29,'3. Registro ferie'!$F$5:$F$200,"Approvato",'3. Registro ferie'!$C$5:$C$200,"&lt;="&amp;('1. Impostazioni'!$C$9+(46-1)*7+6),'3. Registro ferie'!$D$5:$D$200,"&gt;="&amp;('1. Impostazioni'!$C$9+(46-1)*7)))</f>
        <v/>
      </c>
      <c r="AV29" s="106">
        <f>IF($A29="","",COUNTIFS('3. Registro ferie'!$A$5:$A$200,$A29,'3. Registro ferie'!$F$5:$F$200,"Approvato",'3. Registro ferie'!$C$5:$C$200,"&lt;="&amp;('1. Impostazioni'!$C$9+(47-1)*7+6),'3. Registro ferie'!$D$5:$D$200,"&gt;="&amp;('1. Impostazioni'!$C$9+(47-1)*7)))</f>
        <v/>
      </c>
      <c r="AW29" s="106">
        <f>IF($A29="","",COUNTIFS('3. Registro ferie'!$A$5:$A$200,$A29,'3. Registro ferie'!$F$5:$F$200,"Approvato",'3. Registro ferie'!$C$5:$C$200,"&lt;="&amp;('1. Impostazioni'!$C$9+(48-1)*7+6),'3. Registro ferie'!$D$5:$D$200,"&gt;="&amp;('1. Impostazioni'!$C$9+(48-1)*7)))</f>
        <v/>
      </c>
      <c r="AX29" s="106">
        <f>IF($A29="","",COUNTIFS('3. Registro ferie'!$A$5:$A$200,$A29,'3. Registro ferie'!$F$5:$F$200,"Approvato",'3. Registro ferie'!$C$5:$C$200,"&lt;="&amp;('1. Impostazioni'!$C$9+(49-1)*7+6),'3. Registro ferie'!$D$5:$D$200,"&gt;="&amp;('1. Impostazioni'!$C$9+(49-1)*7)))</f>
        <v/>
      </c>
      <c r="AY29" s="106">
        <f>IF($A29="","",COUNTIFS('3. Registro ferie'!$A$5:$A$200,$A29,'3. Registro ferie'!$F$5:$F$200,"Approvato",'3. Registro ferie'!$C$5:$C$200,"&lt;="&amp;('1. Impostazioni'!$C$9+(50-1)*7+6),'3. Registro ferie'!$D$5:$D$200,"&gt;="&amp;('1. Impostazioni'!$C$9+(50-1)*7)))</f>
        <v/>
      </c>
      <c r="AZ29" s="106">
        <f>IF($A29="","",COUNTIFS('3. Registro ferie'!$A$5:$A$200,$A29,'3. Registro ferie'!$F$5:$F$200,"Approvato",'3. Registro ferie'!$C$5:$C$200,"&lt;="&amp;('1. Impostazioni'!$C$9+(51-1)*7+6),'3. Registro ferie'!$D$5:$D$200,"&gt;="&amp;('1. Impostazioni'!$C$9+(51-1)*7)))</f>
        <v/>
      </c>
      <c r="BA29" s="106">
        <f>IF($A29="","",COUNTIFS('3. Registro ferie'!$A$5:$A$200,$A29,'3. Registro ferie'!$F$5:$F$200,"Approvato",'3. Registro ferie'!$C$5:$C$200,"&lt;="&amp;('1. Impostazioni'!$C$9+(52-1)*7+6),'3. Registro ferie'!$D$5:$D$200,"&gt;="&amp;('1. Impostazioni'!$C$9+(52-1)*7)))</f>
        <v/>
      </c>
    </row>
    <row r="30" ht="18" customHeight="1" s="55">
      <c r="A30" s="105">
        <f>IF('2. Dipendenti'!A30="","",'2. Dipendenti'!A30)</f>
        <v/>
      </c>
      <c r="B30" s="106">
        <f>IF($A30="","",COUNTIFS('3. Registro ferie'!$A$5:$A$200,$A30,'3. Registro ferie'!$F$5:$F$200,"Approvato",'3. Registro ferie'!$C$5:$C$200,"&lt;="&amp;('1. Impostazioni'!$C$9+(1-1)*7+6),'3. Registro ferie'!$D$5:$D$200,"&gt;="&amp;('1. Impostazioni'!$C$9+(1-1)*7)))</f>
        <v/>
      </c>
      <c r="C30" s="106">
        <f>IF($A30="","",COUNTIFS('3. Registro ferie'!$A$5:$A$200,$A30,'3. Registro ferie'!$F$5:$F$200,"Approvato",'3. Registro ferie'!$C$5:$C$200,"&lt;="&amp;('1. Impostazioni'!$C$9+(2-1)*7+6),'3. Registro ferie'!$D$5:$D$200,"&gt;="&amp;('1. Impostazioni'!$C$9+(2-1)*7)))</f>
        <v/>
      </c>
      <c r="D30" s="106">
        <f>IF($A30="","",COUNTIFS('3. Registro ferie'!$A$5:$A$200,$A30,'3. Registro ferie'!$F$5:$F$200,"Approvato",'3. Registro ferie'!$C$5:$C$200,"&lt;="&amp;('1. Impostazioni'!$C$9+(3-1)*7+6),'3. Registro ferie'!$D$5:$D$200,"&gt;="&amp;('1. Impostazioni'!$C$9+(3-1)*7)))</f>
        <v/>
      </c>
      <c r="E30" s="106">
        <f>IF($A30="","",COUNTIFS('3. Registro ferie'!$A$5:$A$200,$A30,'3. Registro ferie'!$F$5:$F$200,"Approvato",'3. Registro ferie'!$C$5:$C$200,"&lt;="&amp;('1. Impostazioni'!$C$9+(4-1)*7+6),'3. Registro ferie'!$D$5:$D$200,"&gt;="&amp;('1. Impostazioni'!$C$9+(4-1)*7)))</f>
        <v/>
      </c>
      <c r="F30" s="106">
        <f>IF($A30="","",COUNTIFS('3. Registro ferie'!$A$5:$A$200,$A30,'3. Registro ferie'!$F$5:$F$200,"Approvato",'3. Registro ferie'!$C$5:$C$200,"&lt;="&amp;('1. Impostazioni'!$C$9+(5-1)*7+6),'3. Registro ferie'!$D$5:$D$200,"&gt;="&amp;('1. Impostazioni'!$C$9+(5-1)*7)))</f>
        <v/>
      </c>
      <c r="G30" s="106">
        <f>IF($A30="","",COUNTIFS('3. Registro ferie'!$A$5:$A$200,$A30,'3. Registro ferie'!$F$5:$F$200,"Approvato",'3. Registro ferie'!$C$5:$C$200,"&lt;="&amp;('1. Impostazioni'!$C$9+(6-1)*7+6),'3. Registro ferie'!$D$5:$D$200,"&gt;="&amp;('1. Impostazioni'!$C$9+(6-1)*7)))</f>
        <v/>
      </c>
      <c r="H30" s="106">
        <f>IF($A30="","",COUNTIFS('3. Registro ferie'!$A$5:$A$200,$A30,'3. Registro ferie'!$F$5:$F$200,"Approvato",'3. Registro ferie'!$C$5:$C$200,"&lt;="&amp;('1. Impostazioni'!$C$9+(7-1)*7+6),'3. Registro ferie'!$D$5:$D$200,"&gt;="&amp;('1. Impostazioni'!$C$9+(7-1)*7)))</f>
        <v/>
      </c>
      <c r="I30" s="106">
        <f>IF($A30="","",COUNTIFS('3. Registro ferie'!$A$5:$A$200,$A30,'3. Registro ferie'!$F$5:$F$200,"Approvato",'3. Registro ferie'!$C$5:$C$200,"&lt;="&amp;('1. Impostazioni'!$C$9+(8-1)*7+6),'3. Registro ferie'!$D$5:$D$200,"&gt;="&amp;('1. Impostazioni'!$C$9+(8-1)*7)))</f>
        <v/>
      </c>
      <c r="J30" s="106">
        <f>IF($A30="","",COUNTIFS('3. Registro ferie'!$A$5:$A$200,$A30,'3. Registro ferie'!$F$5:$F$200,"Approvato",'3. Registro ferie'!$C$5:$C$200,"&lt;="&amp;('1. Impostazioni'!$C$9+(9-1)*7+6),'3. Registro ferie'!$D$5:$D$200,"&gt;="&amp;('1. Impostazioni'!$C$9+(9-1)*7)))</f>
        <v/>
      </c>
      <c r="K30" s="106">
        <f>IF($A30="","",COUNTIFS('3. Registro ferie'!$A$5:$A$200,$A30,'3. Registro ferie'!$F$5:$F$200,"Approvato",'3. Registro ferie'!$C$5:$C$200,"&lt;="&amp;('1. Impostazioni'!$C$9+(10-1)*7+6),'3. Registro ferie'!$D$5:$D$200,"&gt;="&amp;('1. Impostazioni'!$C$9+(10-1)*7)))</f>
        <v/>
      </c>
      <c r="L30" s="106">
        <f>IF($A30="","",COUNTIFS('3. Registro ferie'!$A$5:$A$200,$A30,'3. Registro ferie'!$F$5:$F$200,"Approvato",'3. Registro ferie'!$C$5:$C$200,"&lt;="&amp;('1. Impostazioni'!$C$9+(11-1)*7+6),'3. Registro ferie'!$D$5:$D$200,"&gt;="&amp;('1. Impostazioni'!$C$9+(11-1)*7)))</f>
        <v/>
      </c>
      <c r="M30" s="106">
        <f>IF($A30="","",COUNTIFS('3. Registro ferie'!$A$5:$A$200,$A30,'3. Registro ferie'!$F$5:$F$200,"Approvato",'3. Registro ferie'!$C$5:$C$200,"&lt;="&amp;('1. Impostazioni'!$C$9+(12-1)*7+6),'3. Registro ferie'!$D$5:$D$200,"&gt;="&amp;('1. Impostazioni'!$C$9+(12-1)*7)))</f>
        <v/>
      </c>
      <c r="N30" s="106">
        <f>IF($A30="","",COUNTIFS('3. Registro ferie'!$A$5:$A$200,$A30,'3. Registro ferie'!$F$5:$F$200,"Approvato",'3. Registro ferie'!$C$5:$C$200,"&lt;="&amp;('1. Impostazioni'!$C$9+(13-1)*7+6),'3. Registro ferie'!$D$5:$D$200,"&gt;="&amp;('1. Impostazioni'!$C$9+(13-1)*7)))</f>
        <v/>
      </c>
      <c r="O30" s="106">
        <f>IF($A30="","",COUNTIFS('3. Registro ferie'!$A$5:$A$200,$A30,'3. Registro ferie'!$F$5:$F$200,"Approvato",'3. Registro ferie'!$C$5:$C$200,"&lt;="&amp;('1. Impostazioni'!$C$9+(14-1)*7+6),'3. Registro ferie'!$D$5:$D$200,"&gt;="&amp;('1. Impostazioni'!$C$9+(14-1)*7)))</f>
        <v/>
      </c>
      <c r="P30" s="106">
        <f>IF($A30="","",COUNTIFS('3. Registro ferie'!$A$5:$A$200,$A30,'3. Registro ferie'!$F$5:$F$200,"Approvato",'3. Registro ferie'!$C$5:$C$200,"&lt;="&amp;('1. Impostazioni'!$C$9+(15-1)*7+6),'3. Registro ferie'!$D$5:$D$200,"&gt;="&amp;('1. Impostazioni'!$C$9+(15-1)*7)))</f>
        <v/>
      </c>
      <c r="Q30" s="106">
        <f>IF($A30="","",COUNTIFS('3. Registro ferie'!$A$5:$A$200,$A30,'3. Registro ferie'!$F$5:$F$200,"Approvato",'3. Registro ferie'!$C$5:$C$200,"&lt;="&amp;('1. Impostazioni'!$C$9+(16-1)*7+6),'3. Registro ferie'!$D$5:$D$200,"&gt;="&amp;('1. Impostazioni'!$C$9+(16-1)*7)))</f>
        <v/>
      </c>
      <c r="R30" s="106">
        <f>IF($A30="","",COUNTIFS('3. Registro ferie'!$A$5:$A$200,$A30,'3. Registro ferie'!$F$5:$F$200,"Approvato",'3. Registro ferie'!$C$5:$C$200,"&lt;="&amp;('1. Impostazioni'!$C$9+(17-1)*7+6),'3. Registro ferie'!$D$5:$D$200,"&gt;="&amp;('1. Impostazioni'!$C$9+(17-1)*7)))</f>
        <v/>
      </c>
      <c r="S30" s="106">
        <f>IF($A30="","",COUNTIFS('3. Registro ferie'!$A$5:$A$200,$A30,'3. Registro ferie'!$F$5:$F$200,"Approvato",'3. Registro ferie'!$C$5:$C$200,"&lt;="&amp;('1. Impostazioni'!$C$9+(18-1)*7+6),'3. Registro ferie'!$D$5:$D$200,"&gt;="&amp;('1. Impostazioni'!$C$9+(18-1)*7)))</f>
        <v/>
      </c>
      <c r="T30" s="106">
        <f>IF($A30="","",COUNTIFS('3. Registro ferie'!$A$5:$A$200,$A30,'3. Registro ferie'!$F$5:$F$200,"Approvato",'3. Registro ferie'!$C$5:$C$200,"&lt;="&amp;('1. Impostazioni'!$C$9+(19-1)*7+6),'3. Registro ferie'!$D$5:$D$200,"&gt;="&amp;('1. Impostazioni'!$C$9+(19-1)*7)))</f>
        <v/>
      </c>
      <c r="U30" s="106">
        <f>IF($A30="","",COUNTIFS('3. Registro ferie'!$A$5:$A$200,$A30,'3. Registro ferie'!$F$5:$F$200,"Approvato",'3. Registro ferie'!$C$5:$C$200,"&lt;="&amp;('1. Impostazioni'!$C$9+(20-1)*7+6),'3. Registro ferie'!$D$5:$D$200,"&gt;="&amp;('1. Impostazioni'!$C$9+(20-1)*7)))</f>
        <v/>
      </c>
      <c r="V30" s="106">
        <f>IF($A30="","",COUNTIFS('3. Registro ferie'!$A$5:$A$200,$A30,'3. Registro ferie'!$F$5:$F$200,"Approvato",'3. Registro ferie'!$C$5:$C$200,"&lt;="&amp;('1. Impostazioni'!$C$9+(21-1)*7+6),'3. Registro ferie'!$D$5:$D$200,"&gt;="&amp;('1. Impostazioni'!$C$9+(21-1)*7)))</f>
        <v/>
      </c>
      <c r="W30" s="106">
        <f>IF($A30="","",COUNTIFS('3. Registro ferie'!$A$5:$A$200,$A30,'3. Registro ferie'!$F$5:$F$200,"Approvato",'3. Registro ferie'!$C$5:$C$200,"&lt;="&amp;('1. Impostazioni'!$C$9+(22-1)*7+6),'3. Registro ferie'!$D$5:$D$200,"&gt;="&amp;('1. Impostazioni'!$C$9+(22-1)*7)))</f>
        <v/>
      </c>
      <c r="X30" s="106">
        <f>IF($A30="","",COUNTIFS('3. Registro ferie'!$A$5:$A$200,$A30,'3. Registro ferie'!$F$5:$F$200,"Approvato",'3. Registro ferie'!$C$5:$C$200,"&lt;="&amp;('1. Impostazioni'!$C$9+(23-1)*7+6),'3. Registro ferie'!$D$5:$D$200,"&gt;="&amp;('1. Impostazioni'!$C$9+(23-1)*7)))</f>
        <v/>
      </c>
      <c r="Y30" s="106">
        <f>IF($A30="","",COUNTIFS('3. Registro ferie'!$A$5:$A$200,$A30,'3. Registro ferie'!$F$5:$F$200,"Approvato",'3. Registro ferie'!$C$5:$C$200,"&lt;="&amp;('1. Impostazioni'!$C$9+(24-1)*7+6),'3. Registro ferie'!$D$5:$D$200,"&gt;="&amp;('1. Impostazioni'!$C$9+(24-1)*7)))</f>
        <v/>
      </c>
      <c r="Z30" s="106">
        <f>IF($A30="","",COUNTIFS('3. Registro ferie'!$A$5:$A$200,$A30,'3. Registro ferie'!$F$5:$F$200,"Approvato",'3. Registro ferie'!$C$5:$C$200,"&lt;="&amp;('1. Impostazioni'!$C$9+(25-1)*7+6),'3. Registro ferie'!$D$5:$D$200,"&gt;="&amp;('1. Impostazioni'!$C$9+(25-1)*7)))</f>
        <v/>
      </c>
      <c r="AA30" s="106">
        <f>IF($A30="","",COUNTIFS('3. Registro ferie'!$A$5:$A$200,$A30,'3. Registro ferie'!$F$5:$F$200,"Approvato",'3. Registro ferie'!$C$5:$C$200,"&lt;="&amp;('1. Impostazioni'!$C$9+(26-1)*7+6),'3. Registro ferie'!$D$5:$D$200,"&gt;="&amp;('1. Impostazioni'!$C$9+(26-1)*7)))</f>
        <v/>
      </c>
      <c r="AB30" s="106">
        <f>IF($A30="","",COUNTIFS('3. Registro ferie'!$A$5:$A$200,$A30,'3. Registro ferie'!$F$5:$F$200,"Approvato",'3. Registro ferie'!$C$5:$C$200,"&lt;="&amp;('1. Impostazioni'!$C$9+(27-1)*7+6),'3. Registro ferie'!$D$5:$D$200,"&gt;="&amp;('1. Impostazioni'!$C$9+(27-1)*7)))</f>
        <v/>
      </c>
      <c r="AC30" s="106">
        <f>IF($A30="","",COUNTIFS('3. Registro ferie'!$A$5:$A$200,$A30,'3. Registro ferie'!$F$5:$F$200,"Approvato",'3. Registro ferie'!$C$5:$C$200,"&lt;="&amp;('1. Impostazioni'!$C$9+(28-1)*7+6),'3. Registro ferie'!$D$5:$D$200,"&gt;="&amp;('1. Impostazioni'!$C$9+(28-1)*7)))</f>
        <v/>
      </c>
      <c r="AD30" s="106">
        <f>IF($A30="","",COUNTIFS('3. Registro ferie'!$A$5:$A$200,$A30,'3. Registro ferie'!$F$5:$F$200,"Approvato",'3. Registro ferie'!$C$5:$C$200,"&lt;="&amp;('1. Impostazioni'!$C$9+(29-1)*7+6),'3. Registro ferie'!$D$5:$D$200,"&gt;="&amp;('1. Impostazioni'!$C$9+(29-1)*7)))</f>
        <v/>
      </c>
      <c r="AE30" s="106">
        <f>IF($A30="","",COUNTIFS('3. Registro ferie'!$A$5:$A$200,$A30,'3. Registro ferie'!$F$5:$F$200,"Approvato",'3. Registro ferie'!$C$5:$C$200,"&lt;="&amp;('1. Impostazioni'!$C$9+(30-1)*7+6),'3. Registro ferie'!$D$5:$D$200,"&gt;="&amp;('1. Impostazioni'!$C$9+(30-1)*7)))</f>
        <v/>
      </c>
      <c r="AF30" s="106">
        <f>IF($A30="","",COUNTIFS('3. Registro ferie'!$A$5:$A$200,$A30,'3. Registro ferie'!$F$5:$F$200,"Approvato",'3. Registro ferie'!$C$5:$C$200,"&lt;="&amp;('1. Impostazioni'!$C$9+(31-1)*7+6),'3. Registro ferie'!$D$5:$D$200,"&gt;="&amp;('1. Impostazioni'!$C$9+(31-1)*7)))</f>
        <v/>
      </c>
      <c r="AG30" s="106">
        <f>IF($A30="","",COUNTIFS('3. Registro ferie'!$A$5:$A$200,$A30,'3. Registro ferie'!$F$5:$F$200,"Approvato",'3. Registro ferie'!$C$5:$C$200,"&lt;="&amp;('1. Impostazioni'!$C$9+(32-1)*7+6),'3. Registro ferie'!$D$5:$D$200,"&gt;="&amp;('1. Impostazioni'!$C$9+(32-1)*7)))</f>
        <v/>
      </c>
      <c r="AH30" s="106">
        <f>IF($A30="","",COUNTIFS('3. Registro ferie'!$A$5:$A$200,$A30,'3. Registro ferie'!$F$5:$F$200,"Approvato",'3. Registro ferie'!$C$5:$C$200,"&lt;="&amp;('1. Impostazioni'!$C$9+(33-1)*7+6),'3. Registro ferie'!$D$5:$D$200,"&gt;="&amp;('1. Impostazioni'!$C$9+(33-1)*7)))</f>
        <v/>
      </c>
      <c r="AI30" s="106">
        <f>IF($A30="","",COUNTIFS('3. Registro ferie'!$A$5:$A$200,$A30,'3. Registro ferie'!$F$5:$F$200,"Approvato",'3. Registro ferie'!$C$5:$C$200,"&lt;="&amp;('1. Impostazioni'!$C$9+(34-1)*7+6),'3. Registro ferie'!$D$5:$D$200,"&gt;="&amp;('1. Impostazioni'!$C$9+(34-1)*7)))</f>
        <v/>
      </c>
      <c r="AJ30" s="106">
        <f>IF($A30="","",COUNTIFS('3. Registro ferie'!$A$5:$A$200,$A30,'3. Registro ferie'!$F$5:$F$200,"Approvato",'3. Registro ferie'!$C$5:$C$200,"&lt;="&amp;('1. Impostazioni'!$C$9+(35-1)*7+6),'3. Registro ferie'!$D$5:$D$200,"&gt;="&amp;('1. Impostazioni'!$C$9+(35-1)*7)))</f>
        <v/>
      </c>
      <c r="AK30" s="106">
        <f>IF($A30="","",COUNTIFS('3. Registro ferie'!$A$5:$A$200,$A30,'3. Registro ferie'!$F$5:$F$200,"Approvato",'3. Registro ferie'!$C$5:$C$200,"&lt;="&amp;('1. Impostazioni'!$C$9+(36-1)*7+6),'3. Registro ferie'!$D$5:$D$200,"&gt;="&amp;('1. Impostazioni'!$C$9+(36-1)*7)))</f>
        <v/>
      </c>
      <c r="AL30" s="106">
        <f>IF($A30="","",COUNTIFS('3. Registro ferie'!$A$5:$A$200,$A30,'3. Registro ferie'!$F$5:$F$200,"Approvato",'3. Registro ferie'!$C$5:$C$200,"&lt;="&amp;('1. Impostazioni'!$C$9+(37-1)*7+6),'3. Registro ferie'!$D$5:$D$200,"&gt;="&amp;('1. Impostazioni'!$C$9+(37-1)*7)))</f>
        <v/>
      </c>
      <c r="AM30" s="106">
        <f>IF($A30="","",COUNTIFS('3. Registro ferie'!$A$5:$A$200,$A30,'3. Registro ferie'!$F$5:$F$200,"Approvato",'3. Registro ferie'!$C$5:$C$200,"&lt;="&amp;('1. Impostazioni'!$C$9+(38-1)*7+6),'3. Registro ferie'!$D$5:$D$200,"&gt;="&amp;('1. Impostazioni'!$C$9+(38-1)*7)))</f>
        <v/>
      </c>
      <c r="AN30" s="106">
        <f>IF($A30="","",COUNTIFS('3. Registro ferie'!$A$5:$A$200,$A30,'3. Registro ferie'!$F$5:$F$200,"Approvato",'3. Registro ferie'!$C$5:$C$200,"&lt;="&amp;('1. Impostazioni'!$C$9+(39-1)*7+6),'3. Registro ferie'!$D$5:$D$200,"&gt;="&amp;('1. Impostazioni'!$C$9+(39-1)*7)))</f>
        <v/>
      </c>
      <c r="AO30" s="106">
        <f>IF($A30="","",COUNTIFS('3. Registro ferie'!$A$5:$A$200,$A30,'3. Registro ferie'!$F$5:$F$200,"Approvato",'3. Registro ferie'!$C$5:$C$200,"&lt;="&amp;('1. Impostazioni'!$C$9+(40-1)*7+6),'3. Registro ferie'!$D$5:$D$200,"&gt;="&amp;('1. Impostazioni'!$C$9+(40-1)*7)))</f>
        <v/>
      </c>
      <c r="AP30" s="106">
        <f>IF($A30="","",COUNTIFS('3. Registro ferie'!$A$5:$A$200,$A30,'3. Registro ferie'!$F$5:$F$200,"Approvato",'3. Registro ferie'!$C$5:$C$200,"&lt;="&amp;('1. Impostazioni'!$C$9+(41-1)*7+6),'3. Registro ferie'!$D$5:$D$200,"&gt;="&amp;('1. Impostazioni'!$C$9+(41-1)*7)))</f>
        <v/>
      </c>
      <c r="AQ30" s="106">
        <f>IF($A30="","",COUNTIFS('3. Registro ferie'!$A$5:$A$200,$A30,'3. Registro ferie'!$F$5:$F$200,"Approvato",'3. Registro ferie'!$C$5:$C$200,"&lt;="&amp;('1. Impostazioni'!$C$9+(42-1)*7+6),'3. Registro ferie'!$D$5:$D$200,"&gt;="&amp;('1. Impostazioni'!$C$9+(42-1)*7)))</f>
        <v/>
      </c>
      <c r="AR30" s="106">
        <f>IF($A30="","",COUNTIFS('3. Registro ferie'!$A$5:$A$200,$A30,'3. Registro ferie'!$F$5:$F$200,"Approvato",'3. Registro ferie'!$C$5:$C$200,"&lt;="&amp;('1. Impostazioni'!$C$9+(43-1)*7+6),'3. Registro ferie'!$D$5:$D$200,"&gt;="&amp;('1. Impostazioni'!$C$9+(43-1)*7)))</f>
        <v/>
      </c>
      <c r="AS30" s="106">
        <f>IF($A30="","",COUNTIFS('3. Registro ferie'!$A$5:$A$200,$A30,'3. Registro ferie'!$F$5:$F$200,"Approvato",'3. Registro ferie'!$C$5:$C$200,"&lt;="&amp;('1. Impostazioni'!$C$9+(44-1)*7+6),'3. Registro ferie'!$D$5:$D$200,"&gt;="&amp;('1. Impostazioni'!$C$9+(44-1)*7)))</f>
        <v/>
      </c>
      <c r="AT30" s="106">
        <f>IF($A30="","",COUNTIFS('3. Registro ferie'!$A$5:$A$200,$A30,'3. Registro ferie'!$F$5:$F$200,"Approvato",'3. Registro ferie'!$C$5:$C$200,"&lt;="&amp;('1. Impostazioni'!$C$9+(45-1)*7+6),'3. Registro ferie'!$D$5:$D$200,"&gt;="&amp;('1. Impostazioni'!$C$9+(45-1)*7)))</f>
        <v/>
      </c>
      <c r="AU30" s="106">
        <f>IF($A30="","",COUNTIFS('3. Registro ferie'!$A$5:$A$200,$A30,'3. Registro ferie'!$F$5:$F$200,"Approvato",'3. Registro ferie'!$C$5:$C$200,"&lt;="&amp;('1. Impostazioni'!$C$9+(46-1)*7+6),'3. Registro ferie'!$D$5:$D$200,"&gt;="&amp;('1. Impostazioni'!$C$9+(46-1)*7)))</f>
        <v/>
      </c>
      <c r="AV30" s="106">
        <f>IF($A30="","",COUNTIFS('3. Registro ferie'!$A$5:$A$200,$A30,'3. Registro ferie'!$F$5:$F$200,"Approvato",'3. Registro ferie'!$C$5:$C$200,"&lt;="&amp;('1. Impostazioni'!$C$9+(47-1)*7+6),'3. Registro ferie'!$D$5:$D$200,"&gt;="&amp;('1. Impostazioni'!$C$9+(47-1)*7)))</f>
        <v/>
      </c>
      <c r="AW30" s="106">
        <f>IF($A30="","",COUNTIFS('3. Registro ferie'!$A$5:$A$200,$A30,'3. Registro ferie'!$F$5:$F$200,"Approvato",'3. Registro ferie'!$C$5:$C$200,"&lt;="&amp;('1. Impostazioni'!$C$9+(48-1)*7+6),'3. Registro ferie'!$D$5:$D$200,"&gt;="&amp;('1. Impostazioni'!$C$9+(48-1)*7)))</f>
        <v/>
      </c>
      <c r="AX30" s="106">
        <f>IF($A30="","",COUNTIFS('3. Registro ferie'!$A$5:$A$200,$A30,'3. Registro ferie'!$F$5:$F$200,"Approvato",'3. Registro ferie'!$C$5:$C$200,"&lt;="&amp;('1. Impostazioni'!$C$9+(49-1)*7+6),'3. Registro ferie'!$D$5:$D$200,"&gt;="&amp;('1. Impostazioni'!$C$9+(49-1)*7)))</f>
        <v/>
      </c>
      <c r="AY30" s="106">
        <f>IF($A30="","",COUNTIFS('3. Registro ferie'!$A$5:$A$200,$A30,'3. Registro ferie'!$F$5:$F$200,"Approvato",'3. Registro ferie'!$C$5:$C$200,"&lt;="&amp;('1. Impostazioni'!$C$9+(50-1)*7+6),'3. Registro ferie'!$D$5:$D$200,"&gt;="&amp;('1. Impostazioni'!$C$9+(50-1)*7)))</f>
        <v/>
      </c>
      <c r="AZ30" s="106">
        <f>IF($A30="","",COUNTIFS('3. Registro ferie'!$A$5:$A$200,$A30,'3. Registro ferie'!$F$5:$F$200,"Approvato",'3. Registro ferie'!$C$5:$C$200,"&lt;="&amp;('1. Impostazioni'!$C$9+(51-1)*7+6),'3. Registro ferie'!$D$5:$D$200,"&gt;="&amp;('1. Impostazioni'!$C$9+(51-1)*7)))</f>
        <v/>
      </c>
      <c r="BA30" s="106">
        <f>IF($A30="","",COUNTIFS('3. Registro ferie'!$A$5:$A$200,$A30,'3. Registro ferie'!$F$5:$F$200,"Approvato",'3. Registro ferie'!$C$5:$C$200,"&lt;="&amp;('1. Impostazioni'!$C$9+(52-1)*7+6),'3. Registro ferie'!$D$5:$D$200,"&gt;="&amp;('1. Impostazioni'!$C$9+(52-1)*7)))</f>
        <v/>
      </c>
    </row>
    <row r="31" ht="18" customHeight="1" s="55">
      <c r="A31" s="105">
        <f>IF('2. Dipendenti'!A31="","",'2. Dipendenti'!A31)</f>
        <v/>
      </c>
      <c r="B31" s="106">
        <f>IF($A31="","",COUNTIFS('3. Registro ferie'!$A$5:$A$200,$A31,'3. Registro ferie'!$F$5:$F$200,"Approvato",'3. Registro ferie'!$C$5:$C$200,"&lt;="&amp;('1. Impostazioni'!$C$9+(1-1)*7+6),'3. Registro ferie'!$D$5:$D$200,"&gt;="&amp;('1. Impostazioni'!$C$9+(1-1)*7)))</f>
        <v/>
      </c>
      <c r="C31" s="106">
        <f>IF($A31="","",COUNTIFS('3. Registro ferie'!$A$5:$A$200,$A31,'3. Registro ferie'!$F$5:$F$200,"Approvato",'3. Registro ferie'!$C$5:$C$200,"&lt;="&amp;('1. Impostazioni'!$C$9+(2-1)*7+6),'3. Registro ferie'!$D$5:$D$200,"&gt;="&amp;('1. Impostazioni'!$C$9+(2-1)*7)))</f>
        <v/>
      </c>
      <c r="D31" s="106">
        <f>IF($A31="","",COUNTIFS('3. Registro ferie'!$A$5:$A$200,$A31,'3. Registro ferie'!$F$5:$F$200,"Approvato",'3. Registro ferie'!$C$5:$C$200,"&lt;="&amp;('1. Impostazioni'!$C$9+(3-1)*7+6),'3. Registro ferie'!$D$5:$D$200,"&gt;="&amp;('1. Impostazioni'!$C$9+(3-1)*7)))</f>
        <v/>
      </c>
      <c r="E31" s="106">
        <f>IF($A31="","",COUNTIFS('3. Registro ferie'!$A$5:$A$200,$A31,'3. Registro ferie'!$F$5:$F$200,"Approvato",'3. Registro ferie'!$C$5:$C$200,"&lt;="&amp;('1. Impostazioni'!$C$9+(4-1)*7+6),'3. Registro ferie'!$D$5:$D$200,"&gt;="&amp;('1. Impostazioni'!$C$9+(4-1)*7)))</f>
        <v/>
      </c>
      <c r="F31" s="106">
        <f>IF($A31="","",COUNTIFS('3. Registro ferie'!$A$5:$A$200,$A31,'3. Registro ferie'!$F$5:$F$200,"Approvato",'3. Registro ferie'!$C$5:$C$200,"&lt;="&amp;('1. Impostazioni'!$C$9+(5-1)*7+6),'3. Registro ferie'!$D$5:$D$200,"&gt;="&amp;('1. Impostazioni'!$C$9+(5-1)*7)))</f>
        <v/>
      </c>
      <c r="G31" s="106">
        <f>IF($A31="","",COUNTIFS('3. Registro ferie'!$A$5:$A$200,$A31,'3. Registro ferie'!$F$5:$F$200,"Approvato",'3. Registro ferie'!$C$5:$C$200,"&lt;="&amp;('1. Impostazioni'!$C$9+(6-1)*7+6),'3. Registro ferie'!$D$5:$D$200,"&gt;="&amp;('1. Impostazioni'!$C$9+(6-1)*7)))</f>
        <v/>
      </c>
      <c r="H31" s="106">
        <f>IF($A31="","",COUNTIFS('3. Registro ferie'!$A$5:$A$200,$A31,'3. Registro ferie'!$F$5:$F$200,"Approvato",'3. Registro ferie'!$C$5:$C$200,"&lt;="&amp;('1. Impostazioni'!$C$9+(7-1)*7+6),'3. Registro ferie'!$D$5:$D$200,"&gt;="&amp;('1. Impostazioni'!$C$9+(7-1)*7)))</f>
        <v/>
      </c>
      <c r="I31" s="106">
        <f>IF($A31="","",COUNTIFS('3. Registro ferie'!$A$5:$A$200,$A31,'3. Registro ferie'!$F$5:$F$200,"Approvato",'3. Registro ferie'!$C$5:$C$200,"&lt;="&amp;('1. Impostazioni'!$C$9+(8-1)*7+6),'3. Registro ferie'!$D$5:$D$200,"&gt;="&amp;('1. Impostazioni'!$C$9+(8-1)*7)))</f>
        <v/>
      </c>
      <c r="J31" s="106">
        <f>IF($A31="","",COUNTIFS('3. Registro ferie'!$A$5:$A$200,$A31,'3. Registro ferie'!$F$5:$F$200,"Approvato",'3. Registro ferie'!$C$5:$C$200,"&lt;="&amp;('1. Impostazioni'!$C$9+(9-1)*7+6),'3. Registro ferie'!$D$5:$D$200,"&gt;="&amp;('1. Impostazioni'!$C$9+(9-1)*7)))</f>
        <v/>
      </c>
      <c r="K31" s="106">
        <f>IF($A31="","",COUNTIFS('3. Registro ferie'!$A$5:$A$200,$A31,'3. Registro ferie'!$F$5:$F$200,"Approvato",'3. Registro ferie'!$C$5:$C$200,"&lt;="&amp;('1. Impostazioni'!$C$9+(10-1)*7+6),'3. Registro ferie'!$D$5:$D$200,"&gt;="&amp;('1. Impostazioni'!$C$9+(10-1)*7)))</f>
        <v/>
      </c>
      <c r="L31" s="106">
        <f>IF($A31="","",COUNTIFS('3. Registro ferie'!$A$5:$A$200,$A31,'3. Registro ferie'!$F$5:$F$200,"Approvato",'3. Registro ferie'!$C$5:$C$200,"&lt;="&amp;('1. Impostazioni'!$C$9+(11-1)*7+6),'3. Registro ferie'!$D$5:$D$200,"&gt;="&amp;('1. Impostazioni'!$C$9+(11-1)*7)))</f>
        <v/>
      </c>
      <c r="M31" s="106">
        <f>IF($A31="","",COUNTIFS('3. Registro ferie'!$A$5:$A$200,$A31,'3. Registro ferie'!$F$5:$F$200,"Approvato",'3. Registro ferie'!$C$5:$C$200,"&lt;="&amp;('1. Impostazioni'!$C$9+(12-1)*7+6),'3. Registro ferie'!$D$5:$D$200,"&gt;="&amp;('1. Impostazioni'!$C$9+(12-1)*7)))</f>
        <v/>
      </c>
      <c r="N31" s="106">
        <f>IF($A31="","",COUNTIFS('3. Registro ferie'!$A$5:$A$200,$A31,'3. Registro ferie'!$F$5:$F$200,"Approvato",'3. Registro ferie'!$C$5:$C$200,"&lt;="&amp;('1. Impostazioni'!$C$9+(13-1)*7+6),'3. Registro ferie'!$D$5:$D$200,"&gt;="&amp;('1. Impostazioni'!$C$9+(13-1)*7)))</f>
        <v/>
      </c>
      <c r="O31" s="106">
        <f>IF($A31="","",COUNTIFS('3. Registro ferie'!$A$5:$A$200,$A31,'3. Registro ferie'!$F$5:$F$200,"Approvato",'3. Registro ferie'!$C$5:$C$200,"&lt;="&amp;('1. Impostazioni'!$C$9+(14-1)*7+6),'3. Registro ferie'!$D$5:$D$200,"&gt;="&amp;('1. Impostazioni'!$C$9+(14-1)*7)))</f>
        <v/>
      </c>
      <c r="P31" s="106">
        <f>IF($A31="","",COUNTIFS('3. Registro ferie'!$A$5:$A$200,$A31,'3. Registro ferie'!$F$5:$F$200,"Approvato",'3. Registro ferie'!$C$5:$C$200,"&lt;="&amp;('1. Impostazioni'!$C$9+(15-1)*7+6),'3. Registro ferie'!$D$5:$D$200,"&gt;="&amp;('1. Impostazioni'!$C$9+(15-1)*7)))</f>
        <v/>
      </c>
      <c r="Q31" s="106">
        <f>IF($A31="","",COUNTIFS('3. Registro ferie'!$A$5:$A$200,$A31,'3. Registro ferie'!$F$5:$F$200,"Approvato",'3. Registro ferie'!$C$5:$C$200,"&lt;="&amp;('1. Impostazioni'!$C$9+(16-1)*7+6),'3. Registro ferie'!$D$5:$D$200,"&gt;="&amp;('1. Impostazioni'!$C$9+(16-1)*7)))</f>
        <v/>
      </c>
      <c r="R31" s="106">
        <f>IF($A31="","",COUNTIFS('3. Registro ferie'!$A$5:$A$200,$A31,'3. Registro ferie'!$F$5:$F$200,"Approvato",'3. Registro ferie'!$C$5:$C$200,"&lt;="&amp;('1. Impostazioni'!$C$9+(17-1)*7+6),'3. Registro ferie'!$D$5:$D$200,"&gt;="&amp;('1. Impostazioni'!$C$9+(17-1)*7)))</f>
        <v/>
      </c>
      <c r="S31" s="106">
        <f>IF($A31="","",COUNTIFS('3. Registro ferie'!$A$5:$A$200,$A31,'3. Registro ferie'!$F$5:$F$200,"Approvato",'3. Registro ferie'!$C$5:$C$200,"&lt;="&amp;('1. Impostazioni'!$C$9+(18-1)*7+6),'3. Registro ferie'!$D$5:$D$200,"&gt;="&amp;('1. Impostazioni'!$C$9+(18-1)*7)))</f>
        <v/>
      </c>
      <c r="T31" s="106">
        <f>IF($A31="","",COUNTIFS('3. Registro ferie'!$A$5:$A$200,$A31,'3. Registro ferie'!$F$5:$F$200,"Approvato",'3. Registro ferie'!$C$5:$C$200,"&lt;="&amp;('1. Impostazioni'!$C$9+(19-1)*7+6),'3. Registro ferie'!$D$5:$D$200,"&gt;="&amp;('1. Impostazioni'!$C$9+(19-1)*7)))</f>
        <v/>
      </c>
      <c r="U31" s="106">
        <f>IF($A31="","",COUNTIFS('3. Registro ferie'!$A$5:$A$200,$A31,'3. Registro ferie'!$F$5:$F$200,"Approvato",'3. Registro ferie'!$C$5:$C$200,"&lt;="&amp;('1. Impostazioni'!$C$9+(20-1)*7+6),'3. Registro ferie'!$D$5:$D$200,"&gt;="&amp;('1. Impostazioni'!$C$9+(20-1)*7)))</f>
        <v/>
      </c>
      <c r="V31" s="106">
        <f>IF($A31="","",COUNTIFS('3. Registro ferie'!$A$5:$A$200,$A31,'3. Registro ferie'!$F$5:$F$200,"Approvato",'3. Registro ferie'!$C$5:$C$200,"&lt;="&amp;('1. Impostazioni'!$C$9+(21-1)*7+6),'3. Registro ferie'!$D$5:$D$200,"&gt;="&amp;('1. Impostazioni'!$C$9+(21-1)*7)))</f>
        <v/>
      </c>
      <c r="W31" s="106">
        <f>IF($A31="","",COUNTIFS('3. Registro ferie'!$A$5:$A$200,$A31,'3. Registro ferie'!$F$5:$F$200,"Approvato",'3. Registro ferie'!$C$5:$C$200,"&lt;="&amp;('1. Impostazioni'!$C$9+(22-1)*7+6),'3. Registro ferie'!$D$5:$D$200,"&gt;="&amp;('1. Impostazioni'!$C$9+(22-1)*7)))</f>
        <v/>
      </c>
      <c r="X31" s="106">
        <f>IF($A31="","",COUNTIFS('3. Registro ferie'!$A$5:$A$200,$A31,'3. Registro ferie'!$F$5:$F$200,"Approvato",'3. Registro ferie'!$C$5:$C$200,"&lt;="&amp;('1. Impostazioni'!$C$9+(23-1)*7+6),'3. Registro ferie'!$D$5:$D$200,"&gt;="&amp;('1. Impostazioni'!$C$9+(23-1)*7)))</f>
        <v/>
      </c>
      <c r="Y31" s="106">
        <f>IF($A31="","",COUNTIFS('3. Registro ferie'!$A$5:$A$200,$A31,'3. Registro ferie'!$F$5:$F$200,"Approvato",'3. Registro ferie'!$C$5:$C$200,"&lt;="&amp;('1. Impostazioni'!$C$9+(24-1)*7+6),'3. Registro ferie'!$D$5:$D$200,"&gt;="&amp;('1. Impostazioni'!$C$9+(24-1)*7)))</f>
        <v/>
      </c>
      <c r="Z31" s="106">
        <f>IF($A31="","",COUNTIFS('3. Registro ferie'!$A$5:$A$200,$A31,'3. Registro ferie'!$F$5:$F$200,"Approvato",'3. Registro ferie'!$C$5:$C$200,"&lt;="&amp;('1. Impostazioni'!$C$9+(25-1)*7+6),'3. Registro ferie'!$D$5:$D$200,"&gt;="&amp;('1. Impostazioni'!$C$9+(25-1)*7)))</f>
        <v/>
      </c>
      <c r="AA31" s="106">
        <f>IF($A31="","",COUNTIFS('3. Registro ferie'!$A$5:$A$200,$A31,'3. Registro ferie'!$F$5:$F$200,"Approvato",'3. Registro ferie'!$C$5:$C$200,"&lt;="&amp;('1. Impostazioni'!$C$9+(26-1)*7+6),'3. Registro ferie'!$D$5:$D$200,"&gt;="&amp;('1. Impostazioni'!$C$9+(26-1)*7)))</f>
        <v/>
      </c>
      <c r="AB31" s="106">
        <f>IF($A31="","",COUNTIFS('3. Registro ferie'!$A$5:$A$200,$A31,'3. Registro ferie'!$F$5:$F$200,"Approvato",'3. Registro ferie'!$C$5:$C$200,"&lt;="&amp;('1. Impostazioni'!$C$9+(27-1)*7+6),'3. Registro ferie'!$D$5:$D$200,"&gt;="&amp;('1. Impostazioni'!$C$9+(27-1)*7)))</f>
        <v/>
      </c>
      <c r="AC31" s="106">
        <f>IF($A31="","",COUNTIFS('3. Registro ferie'!$A$5:$A$200,$A31,'3. Registro ferie'!$F$5:$F$200,"Approvato",'3. Registro ferie'!$C$5:$C$200,"&lt;="&amp;('1. Impostazioni'!$C$9+(28-1)*7+6),'3. Registro ferie'!$D$5:$D$200,"&gt;="&amp;('1. Impostazioni'!$C$9+(28-1)*7)))</f>
        <v/>
      </c>
      <c r="AD31" s="106">
        <f>IF($A31="","",COUNTIFS('3. Registro ferie'!$A$5:$A$200,$A31,'3. Registro ferie'!$F$5:$F$200,"Approvato",'3. Registro ferie'!$C$5:$C$200,"&lt;="&amp;('1. Impostazioni'!$C$9+(29-1)*7+6),'3. Registro ferie'!$D$5:$D$200,"&gt;="&amp;('1. Impostazioni'!$C$9+(29-1)*7)))</f>
        <v/>
      </c>
      <c r="AE31" s="106">
        <f>IF($A31="","",COUNTIFS('3. Registro ferie'!$A$5:$A$200,$A31,'3. Registro ferie'!$F$5:$F$200,"Approvato",'3. Registro ferie'!$C$5:$C$200,"&lt;="&amp;('1. Impostazioni'!$C$9+(30-1)*7+6),'3. Registro ferie'!$D$5:$D$200,"&gt;="&amp;('1. Impostazioni'!$C$9+(30-1)*7)))</f>
        <v/>
      </c>
      <c r="AF31" s="106">
        <f>IF($A31="","",COUNTIFS('3. Registro ferie'!$A$5:$A$200,$A31,'3. Registro ferie'!$F$5:$F$200,"Approvato",'3. Registro ferie'!$C$5:$C$200,"&lt;="&amp;('1. Impostazioni'!$C$9+(31-1)*7+6),'3. Registro ferie'!$D$5:$D$200,"&gt;="&amp;('1. Impostazioni'!$C$9+(31-1)*7)))</f>
        <v/>
      </c>
      <c r="AG31" s="106">
        <f>IF($A31="","",COUNTIFS('3. Registro ferie'!$A$5:$A$200,$A31,'3. Registro ferie'!$F$5:$F$200,"Approvato",'3. Registro ferie'!$C$5:$C$200,"&lt;="&amp;('1. Impostazioni'!$C$9+(32-1)*7+6),'3. Registro ferie'!$D$5:$D$200,"&gt;="&amp;('1. Impostazioni'!$C$9+(32-1)*7)))</f>
        <v/>
      </c>
      <c r="AH31" s="106">
        <f>IF($A31="","",COUNTIFS('3. Registro ferie'!$A$5:$A$200,$A31,'3. Registro ferie'!$F$5:$F$200,"Approvato",'3. Registro ferie'!$C$5:$C$200,"&lt;="&amp;('1. Impostazioni'!$C$9+(33-1)*7+6),'3. Registro ferie'!$D$5:$D$200,"&gt;="&amp;('1. Impostazioni'!$C$9+(33-1)*7)))</f>
        <v/>
      </c>
      <c r="AI31" s="106">
        <f>IF($A31="","",COUNTIFS('3. Registro ferie'!$A$5:$A$200,$A31,'3. Registro ferie'!$F$5:$F$200,"Approvato",'3. Registro ferie'!$C$5:$C$200,"&lt;="&amp;('1. Impostazioni'!$C$9+(34-1)*7+6),'3. Registro ferie'!$D$5:$D$200,"&gt;="&amp;('1. Impostazioni'!$C$9+(34-1)*7)))</f>
        <v/>
      </c>
      <c r="AJ31" s="106">
        <f>IF($A31="","",COUNTIFS('3. Registro ferie'!$A$5:$A$200,$A31,'3. Registro ferie'!$F$5:$F$200,"Approvato",'3. Registro ferie'!$C$5:$C$200,"&lt;="&amp;('1. Impostazioni'!$C$9+(35-1)*7+6),'3. Registro ferie'!$D$5:$D$200,"&gt;="&amp;('1. Impostazioni'!$C$9+(35-1)*7)))</f>
        <v/>
      </c>
      <c r="AK31" s="106">
        <f>IF($A31="","",COUNTIFS('3. Registro ferie'!$A$5:$A$200,$A31,'3. Registro ferie'!$F$5:$F$200,"Approvato",'3. Registro ferie'!$C$5:$C$200,"&lt;="&amp;('1. Impostazioni'!$C$9+(36-1)*7+6),'3. Registro ferie'!$D$5:$D$200,"&gt;="&amp;('1. Impostazioni'!$C$9+(36-1)*7)))</f>
        <v/>
      </c>
      <c r="AL31" s="106">
        <f>IF($A31="","",COUNTIFS('3. Registro ferie'!$A$5:$A$200,$A31,'3. Registro ferie'!$F$5:$F$200,"Approvato",'3. Registro ferie'!$C$5:$C$200,"&lt;="&amp;('1. Impostazioni'!$C$9+(37-1)*7+6),'3. Registro ferie'!$D$5:$D$200,"&gt;="&amp;('1. Impostazioni'!$C$9+(37-1)*7)))</f>
        <v/>
      </c>
      <c r="AM31" s="106">
        <f>IF($A31="","",COUNTIFS('3. Registro ferie'!$A$5:$A$200,$A31,'3. Registro ferie'!$F$5:$F$200,"Approvato",'3. Registro ferie'!$C$5:$C$200,"&lt;="&amp;('1. Impostazioni'!$C$9+(38-1)*7+6),'3. Registro ferie'!$D$5:$D$200,"&gt;="&amp;('1. Impostazioni'!$C$9+(38-1)*7)))</f>
        <v/>
      </c>
      <c r="AN31" s="106">
        <f>IF($A31="","",COUNTIFS('3. Registro ferie'!$A$5:$A$200,$A31,'3. Registro ferie'!$F$5:$F$200,"Approvato",'3. Registro ferie'!$C$5:$C$200,"&lt;="&amp;('1. Impostazioni'!$C$9+(39-1)*7+6),'3. Registro ferie'!$D$5:$D$200,"&gt;="&amp;('1. Impostazioni'!$C$9+(39-1)*7)))</f>
        <v/>
      </c>
      <c r="AO31" s="106">
        <f>IF($A31="","",COUNTIFS('3. Registro ferie'!$A$5:$A$200,$A31,'3. Registro ferie'!$F$5:$F$200,"Approvato",'3. Registro ferie'!$C$5:$C$200,"&lt;="&amp;('1. Impostazioni'!$C$9+(40-1)*7+6),'3. Registro ferie'!$D$5:$D$200,"&gt;="&amp;('1. Impostazioni'!$C$9+(40-1)*7)))</f>
        <v/>
      </c>
      <c r="AP31" s="106">
        <f>IF($A31="","",COUNTIFS('3. Registro ferie'!$A$5:$A$200,$A31,'3. Registro ferie'!$F$5:$F$200,"Approvato",'3. Registro ferie'!$C$5:$C$200,"&lt;="&amp;('1. Impostazioni'!$C$9+(41-1)*7+6),'3. Registro ferie'!$D$5:$D$200,"&gt;="&amp;('1. Impostazioni'!$C$9+(41-1)*7)))</f>
        <v/>
      </c>
      <c r="AQ31" s="106">
        <f>IF($A31="","",COUNTIFS('3. Registro ferie'!$A$5:$A$200,$A31,'3. Registro ferie'!$F$5:$F$200,"Approvato",'3. Registro ferie'!$C$5:$C$200,"&lt;="&amp;('1. Impostazioni'!$C$9+(42-1)*7+6),'3. Registro ferie'!$D$5:$D$200,"&gt;="&amp;('1. Impostazioni'!$C$9+(42-1)*7)))</f>
        <v/>
      </c>
      <c r="AR31" s="106">
        <f>IF($A31="","",COUNTIFS('3. Registro ferie'!$A$5:$A$200,$A31,'3. Registro ferie'!$F$5:$F$200,"Approvato",'3. Registro ferie'!$C$5:$C$200,"&lt;="&amp;('1. Impostazioni'!$C$9+(43-1)*7+6),'3. Registro ferie'!$D$5:$D$200,"&gt;="&amp;('1. Impostazioni'!$C$9+(43-1)*7)))</f>
        <v/>
      </c>
      <c r="AS31" s="106">
        <f>IF($A31="","",COUNTIFS('3. Registro ferie'!$A$5:$A$200,$A31,'3. Registro ferie'!$F$5:$F$200,"Approvato",'3. Registro ferie'!$C$5:$C$200,"&lt;="&amp;('1. Impostazioni'!$C$9+(44-1)*7+6),'3. Registro ferie'!$D$5:$D$200,"&gt;="&amp;('1. Impostazioni'!$C$9+(44-1)*7)))</f>
        <v/>
      </c>
      <c r="AT31" s="106">
        <f>IF($A31="","",COUNTIFS('3. Registro ferie'!$A$5:$A$200,$A31,'3. Registro ferie'!$F$5:$F$200,"Approvato",'3. Registro ferie'!$C$5:$C$200,"&lt;="&amp;('1. Impostazioni'!$C$9+(45-1)*7+6),'3. Registro ferie'!$D$5:$D$200,"&gt;="&amp;('1. Impostazioni'!$C$9+(45-1)*7)))</f>
        <v/>
      </c>
      <c r="AU31" s="106">
        <f>IF($A31="","",COUNTIFS('3. Registro ferie'!$A$5:$A$200,$A31,'3. Registro ferie'!$F$5:$F$200,"Approvato",'3. Registro ferie'!$C$5:$C$200,"&lt;="&amp;('1. Impostazioni'!$C$9+(46-1)*7+6),'3. Registro ferie'!$D$5:$D$200,"&gt;="&amp;('1. Impostazioni'!$C$9+(46-1)*7)))</f>
        <v/>
      </c>
      <c r="AV31" s="106">
        <f>IF($A31="","",COUNTIFS('3. Registro ferie'!$A$5:$A$200,$A31,'3. Registro ferie'!$F$5:$F$200,"Approvato",'3. Registro ferie'!$C$5:$C$200,"&lt;="&amp;('1. Impostazioni'!$C$9+(47-1)*7+6),'3. Registro ferie'!$D$5:$D$200,"&gt;="&amp;('1. Impostazioni'!$C$9+(47-1)*7)))</f>
        <v/>
      </c>
      <c r="AW31" s="106">
        <f>IF($A31="","",COUNTIFS('3. Registro ferie'!$A$5:$A$200,$A31,'3. Registro ferie'!$F$5:$F$200,"Approvato",'3. Registro ferie'!$C$5:$C$200,"&lt;="&amp;('1. Impostazioni'!$C$9+(48-1)*7+6),'3. Registro ferie'!$D$5:$D$200,"&gt;="&amp;('1. Impostazioni'!$C$9+(48-1)*7)))</f>
        <v/>
      </c>
      <c r="AX31" s="106">
        <f>IF($A31="","",COUNTIFS('3. Registro ferie'!$A$5:$A$200,$A31,'3. Registro ferie'!$F$5:$F$200,"Approvato",'3. Registro ferie'!$C$5:$C$200,"&lt;="&amp;('1. Impostazioni'!$C$9+(49-1)*7+6),'3. Registro ferie'!$D$5:$D$200,"&gt;="&amp;('1. Impostazioni'!$C$9+(49-1)*7)))</f>
        <v/>
      </c>
      <c r="AY31" s="106">
        <f>IF($A31="","",COUNTIFS('3. Registro ferie'!$A$5:$A$200,$A31,'3. Registro ferie'!$F$5:$F$200,"Approvato",'3. Registro ferie'!$C$5:$C$200,"&lt;="&amp;('1. Impostazioni'!$C$9+(50-1)*7+6),'3. Registro ferie'!$D$5:$D$200,"&gt;="&amp;('1. Impostazioni'!$C$9+(50-1)*7)))</f>
        <v/>
      </c>
      <c r="AZ31" s="106">
        <f>IF($A31="","",COUNTIFS('3. Registro ferie'!$A$5:$A$200,$A31,'3. Registro ferie'!$F$5:$F$200,"Approvato",'3. Registro ferie'!$C$5:$C$200,"&lt;="&amp;('1. Impostazioni'!$C$9+(51-1)*7+6),'3. Registro ferie'!$D$5:$D$200,"&gt;="&amp;('1. Impostazioni'!$C$9+(51-1)*7)))</f>
        <v/>
      </c>
      <c r="BA31" s="106">
        <f>IF($A31="","",COUNTIFS('3. Registro ferie'!$A$5:$A$200,$A31,'3. Registro ferie'!$F$5:$F$200,"Approvato",'3. Registro ferie'!$C$5:$C$200,"&lt;="&amp;('1. Impostazioni'!$C$9+(52-1)*7+6),'3. Registro ferie'!$D$5:$D$200,"&gt;="&amp;('1. Impostazioni'!$C$9+(52-1)*7)))</f>
        <v/>
      </c>
    </row>
    <row r="32" ht="18" customHeight="1" s="55">
      <c r="A32" s="105">
        <f>IF('2. Dipendenti'!A32="","",'2. Dipendenti'!A32)</f>
        <v/>
      </c>
      <c r="B32" s="106">
        <f>IF($A32="","",COUNTIFS('3. Registro ferie'!$A$5:$A$200,$A32,'3. Registro ferie'!$F$5:$F$200,"Approvato",'3. Registro ferie'!$C$5:$C$200,"&lt;="&amp;('1. Impostazioni'!$C$9+(1-1)*7+6),'3. Registro ferie'!$D$5:$D$200,"&gt;="&amp;('1. Impostazioni'!$C$9+(1-1)*7)))</f>
        <v/>
      </c>
      <c r="C32" s="106">
        <f>IF($A32="","",COUNTIFS('3. Registro ferie'!$A$5:$A$200,$A32,'3. Registro ferie'!$F$5:$F$200,"Approvato",'3. Registro ferie'!$C$5:$C$200,"&lt;="&amp;('1. Impostazioni'!$C$9+(2-1)*7+6),'3. Registro ferie'!$D$5:$D$200,"&gt;="&amp;('1. Impostazioni'!$C$9+(2-1)*7)))</f>
        <v/>
      </c>
      <c r="D32" s="106">
        <f>IF($A32="","",COUNTIFS('3. Registro ferie'!$A$5:$A$200,$A32,'3. Registro ferie'!$F$5:$F$200,"Approvato",'3. Registro ferie'!$C$5:$C$200,"&lt;="&amp;('1. Impostazioni'!$C$9+(3-1)*7+6),'3. Registro ferie'!$D$5:$D$200,"&gt;="&amp;('1. Impostazioni'!$C$9+(3-1)*7)))</f>
        <v/>
      </c>
      <c r="E32" s="106">
        <f>IF($A32="","",COUNTIFS('3. Registro ferie'!$A$5:$A$200,$A32,'3. Registro ferie'!$F$5:$F$200,"Approvato",'3. Registro ferie'!$C$5:$C$200,"&lt;="&amp;('1. Impostazioni'!$C$9+(4-1)*7+6),'3. Registro ferie'!$D$5:$D$200,"&gt;="&amp;('1. Impostazioni'!$C$9+(4-1)*7)))</f>
        <v/>
      </c>
      <c r="F32" s="106">
        <f>IF($A32="","",COUNTIFS('3. Registro ferie'!$A$5:$A$200,$A32,'3. Registro ferie'!$F$5:$F$200,"Approvato",'3. Registro ferie'!$C$5:$C$200,"&lt;="&amp;('1. Impostazioni'!$C$9+(5-1)*7+6),'3. Registro ferie'!$D$5:$D$200,"&gt;="&amp;('1. Impostazioni'!$C$9+(5-1)*7)))</f>
        <v/>
      </c>
      <c r="G32" s="106">
        <f>IF($A32="","",COUNTIFS('3. Registro ferie'!$A$5:$A$200,$A32,'3. Registro ferie'!$F$5:$F$200,"Approvato",'3. Registro ferie'!$C$5:$C$200,"&lt;="&amp;('1. Impostazioni'!$C$9+(6-1)*7+6),'3. Registro ferie'!$D$5:$D$200,"&gt;="&amp;('1. Impostazioni'!$C$9+(6-1)*7)))</f>
        <v/>
      </c>
      <c r="H32" s="106">
        <f>IF($A32="","",COUNTIFS('3. Registro ferie'!$A$5:$A$200,$A32,'3. Registro ferie'!$F$5:$F$200,"Approvato",'3. Registro ferie'!$C$5:$C$200,"&lt;="&amp;('1. Impostazioni'!$C$9+(7-1)*7+6),'3. Registro ferie'!$D$5:$D$200,"&gt;="&amp;('1. Impostazioni'!$C$9+(7-1)*7)))</f>
        <v/>
      </c>
      <c r="I32" s="106">
        <f>IF($A32="","",COUNTIFS('3. Registro ferie'!$A$5:$A$200,$A32,'3. Registro ferie'!$F$5:$F$200,"Approvato",'3. Registro ferie'!$C$5:$C$200,"&lt;="&amp;('1. Impostazioni'!$C$9+(8-1)*7+6),'3. Registro ferie'!$D$5:$D$200,"&gt;="&amp;('1. Impostazioni'!$C$9+(8-1)*7)))</f>
        <v/>
      </c>
      <c r="J32" s="106">
        <f>IF($A32="","",COUNTIFS('3. Registro ferie'!$A$5:$A$200,$A32,'3. Registro ferie'!$F$5:$F$200,"Approvato",'3. Registro ferie'!$C$5:$C$200,"&lt;="&amp;('1. Impostazioni'!$C$9+(9-1)*7+6),'3. Registro ferie'!$D$5:$D$200,"&gt;="&amp;('1. Impostazioni'!$C$9+(9-1)*7)))</f>
        <v/>
      </c>
      <c r="K32" s="106">
        <f>IF($A32="","",COUNTIFS('3. Registro ferie'!$A$5:$A$200,$A32,'3. Registro ferie'!$F$5:$F$200,"Approvato",'3. Registro ferie'!$C$5:$C$200,"&lt;="&amp;('1. Impostazioni'!$C$9+(10-1)*7+6),'3. Registro ferie'!$D$5:$D$200,"&gt;="&amp;('1. Impostazioni'!$C$9+(10-1)*7)))</f>
        <v/>
      </c>
      <c r="L32" s="106">
        <f>IF($A32="","",COUNTIFS('3. Registro ferie'!$A$5:$A$200,$A32,'3. Registro ferie'!$F$5:$F$200,"Approvato",'3. Registro ferie'!$C$5:$C$200,"&lt;="&amp;('1. Impostazioni'!$C$9+(11-1)*7+6),'3. Registro ferie'!$D$5:$D$200,"&gt;="&amp;('1. Impostazioni'!$C$9+(11-1)*7)))</f>
        <v/>
      </c>
      <c r="M32" s="106">
        <f>IF($A32="","",COUNTIFS('3. Registro ferie'!$A$5:$A$200,$A32,'3. Registro ferie'!$F$5:$F$200,"Approvato",'3. Registro ferie'!$C$5:$C$200,"&lt;="&amp;('1. Impostazioni'!$C$9+(12-1)*7+6),'3. Registro ferie'!$D$5:$D$200,"&gt;="&amp;('1. Impostazioni'!$C$9+(12-1)*7)))</f>
        <v/>
      </c>
      <c r="N32" s="106">
        <f>IF($A32="","",COUNTIFS('3. Registro ferie'!$A$5:$A$200,$A32,'3. Registro ferie'!$F$5:$F$200,"Approvato",'3. Registro ferie'!$C$5:$C$200,"&lt;="&amp;('1. Impostazioni'!$C$9+(13-1)*7+6),'3. Registro ferie'!$D$5:$D$200,"&gt;="&amp;('1. Impostazioni'!$C$9+(13-1)*7)))</f>
        <v/>
      </c>
      <c r="O32" s="106">
        <f>IF($A32="","",COUNTIFS('3. Registro ferie'!$A$5:$A$200,$A32,'3. Registro ferie'!$F$5:$F$200,"Approvato",'3. Registro ferie'!$C$5:$C$200,"&lt;="&amp;('1. Impostazioni'!$C$9+(14-1)*7+6),'3. Registro ferie'!$D$5:$D$200,"&gt;="&amp;('1. Impostazioni'!$C$9+(14-1)*7)))</f>
        <v/>
      </c>
      <c r="P32" s="106">
        <f>IF($A32="","",COUNTIFS('3. Registro ferie'!$A$5:$A$200,$A32,'3. Registro ferie'!$F$5:$F$200,"Approvato",'3. Registro ferie'!$C$5:$C$200,"&lt;="&amp;('1. Impostazioni'!$C$9+(15-1)*7+6),'3. Registro ferie'!$D$5:$D$200,"&gt;="&amp;('1. Impostazioni'!$C$9+(15-1)*7)))</f>
        <v/>
      </c>
      <c r="Q32" s="106">
        <f>IF($A32="","",COUNTIFS('3. Registro ferie'!$A$5:$A$200,$A32,'3. Registro ferie'!$F$5:$F$200,"Approvato",'3. Registro ferie'!$C$5:$C$200,"&lt;="&amp;('1. Impostazioni'!$C$9+(16-1)*7+6),'3. Registro ferie'!$D$5:$D$200,"&gt;="&amp;('1. Impostazioni'!$C$9+(16-1)*7)))</f>
        <v/>
      </c>
      <c r="R32" s="106">
        <f>IF($A32="","",COUNTIFS('3. Registro ferie'!$A$5:$A$200,$A32,'3. Registro ferie'!$F$5:$F$200,"Approvato",'3. Registro ferie'!$C$5:$C$200,"&lt;="&amp;('1. Impostazioni'!$C$9+(17-1)*7+6),'3. Registro ferie'!$D$5:$D$200,"&gt;="&amp;('1. Impostazioni'!$C$9+(17-1)*7)))</f>
        <v/>
      </c>
      <c r="S32" s="106">
        <f>IF($A32="","",COUNTIFS('3. Registro ferie'!$A$5:$A$200,$A32,'3. Registro ferie'!$F$5:$F$200,"Approvato",'3. Registro ferie'!$C$5:$C$200,"&lt;="&amp;('1. Impostazioni'!$C$9+(18-1)*7+6),'3. Registro ferie'!$D$5:$D$200,"&gt;="&amp;('1. Impostazioni'!$C$9+(18-1)*7)))</f>
        <v/>
      </c>
      <c r="T32" s="106">
        <f>IF($A32="","",COUNTIFS('3. Registro ferie'!$A$5:$A$200,$A32,'3. Registro ferie'!$F$5:$F$200,"Approvato",'3. Registro ferie'!$C$5:$C$200,"&lt;="&amp;('1. Impostazioni'!$C$9+(19-1)*7+6),'3. Registro ferie'!$D$5:$D$200,"&gt;="&amp;('1. Impostazioni'!$C$9+(19-1)*7)))</f>
        <v/>
      </c>
      <c r="U32" s="106">
        <f>IF($A32="","",COUNTIFS('3. Registro ferie'!$A$5:$A$200,$A32,'3. Registro ferie'!$F$5:$F$200,"Approvato",'3. Registro ferie'!$C$5:$C$200,"&lt;="&amp;('1. Impostazioni'!$C$9+(20-1)*7+6),'3. Registro ferie'!$D$5:$D$200,"&gt;="&amp;('1. Impostazioni'!$C$9+(20-1)*7)))</f>
        <v/>
      </c>
      <c r="V32" s="106">
        <f>IF($A32="","",COUNTIFS('3. Registro ferie'!$A$5:$A$200,$A32,'3. Registro ferie'!$F$5:$F$200,"Approvato",'3. Registro ferie'!$C$5:$C$200,"&lt;="&amp;('1. Impostazioni'!$C$9+(21-1)*7+6),'3. Registro ferie'!$D$5:$D$200,"&gt;="&amp;('1. Impostazioni'!$C$9+(21-1)*7)))</f>
        <v/>
      </c>
      <c r="W32" s="106">
        <f>IF($A32="","",COUNTIFS('3. Registro ferie'!$A$5:$A$200,$A32,'3. Registro ferie'!$F$5:$F$200,"Approvato",'3. Registro ferie'!$C$5:$C$200,"&lt;="&amp;('1. Impostazioni'!$C$9+(22-1)*7+6),'3. Registro ferie'!$D$5:$D$200,"&gt;="&amp;('1. Impostazioni'!$C$9+(22-1)*7)))</f>
        <v/>
      </c>
      <c r="X32" s="106">
        <f>IF($A32="","",COUNTIFS('3. Registro ferie'!$A$5:$A$200,$A32,'3. Registro ferie'!$F$5:$F$200,"Approvato",'3. Registro ferie'!$C$5:$C$200,"&lt;="&amp;('1. Impostazioni'!$C$9+(23-1)*7+6),'3. Registro ferie'!$D$5:$D$200,"&gt;="&amp;('1. Impostazioni'!$C$9+(23-1)*7)))</f>
        <v/>
      </c>
      <c r="Y32" s="106">
        <f>IF($A32="","",COUNTIFS('3. Registro ferie'!$A$5:$A$200,$A32,'3. Registro ferie'!$F$5:$F$200,"Approvato",'3. Registro ferie'!$C$5:$C$200,"&lt;="&amp;('1. Impostazioni'!$C$9+(24-1)*7+6),'3. Registro ferie'!$D$5:$D$200,"&gt;="&amp;('1. Impostazioni'!$C$9+(24-1)*7)))</f>
        <v/>
      </c>
      <c r="Z32" s="106">
        <f>IF($A32="","",COUNTIFS('3. Registro ferie'!$A$5:$A$200,$A32,'3. Registro ferie'!$F$5:$F$200,"Approvato",'3. Registro ferie'!$C$5:$C$200,"&lt;="&amp;('1. Impostazioni'!$C$9+(25-1)*7+6),'3. Registro ferie'!$D$5:$D$200,"&gt;="&amp;('1. Impostazioni'!$C$9+(25-1)*7)))</f>
        <v/>
      </c>
      <c r="AA32" s="106">
        <f>IF($A32="","",COUNTIFS('3. Registro ferie'!$A$5:$A$200,$A32,'3. Registro ferie'!$F$5:$F$200,"Approvato",'3. Registro ferie'!$C$5:$C$200,"&lt;="&amp;('1. Impostazioni'!$C$9+(26-1)*7+6),'3. Registro ferie'!$D$5:$D$200,"&gt;="&amp;('1. Impostazioni'!$C$9+(26-1)*7)))</f>
        <v/>
      </c>
      <c r="AB32" s="106">
        <f>IF($A32="","",COUNTIFS('3. Registro ferie'!$A$5:$A$200,$A32,'3. Registro ferie'!$F$5:$F$200,"Approvato",'3. Registro ferie'!$C$5:$C$200,"&lt;="&amp;('1. Impostazioni'!$C$9+(27-1)*7+6),'3. Registro ferie'!$D$5:$D$200,"&gt;="&amp;('1. Impostazioni'!$C$9+(27-1)*7)))</f>
        <v/>
      </c>
      <c r="AC32" s="106">
        <f>IF($A32="","",COUNTIFS('3. Registro ferie'!$A$5:$A$200,$A32,'3. Registro ferie'!$F$5:$F$200,"Approvato",'3. Registro ferie'!$C$5:$C$200,"&lt;="&amp;('1. Impostazioni'!$C$9+(28-1)*7+6),'3. Registro ferie'!$D$5:$D$200,"&gt;="&amp;('1. Impostazioni'!$C$9+(28-1)*7)))</f>
        <v/>
      </c>
      <c r="AD32" s="106">
        <f>IF($A32="","",COUNTIFS('3. Registro ferie'!$A$5:$A$200,$A32,'3. Registro ferie'!$F$5:$F$200,"Approvato",'3. Registro ferie'!$C$5:$C$200,"&lt;="&amp;('1. Impostazioni'!$C$9+(29-1)*7+6),'3. Registro ferie'!$D$5:$D$200,"&gt;="&amp;('1. Impostazioni'!$C$9+(29-1)*7)))</f>
        <v/>
      </c>
      <c r="AE32" s="106">
        <f>IF($A32="","",COUNTIFS('3. Registro ferie'!$A$5:$A$200,$A32,'3. Registro ferie'!$F$5:$F$200,"Approvato",'3. Registro ferie'!$C$5:$C$200,"&lt;="&amp;('1. Impostazioni'!$C$9+(30-1)*7+6),'3. Registro ferie'!$D$5:$D$200,"&gt;="&amp;('1. Impostazioni'!$C$9+(30-1)*7)))</f>
        <v/>
      </c>
      <c r="AF32" s="106">
        <f>IF($A32="","",COUNTIFS('3. Registro ferie'!$A$5:$A$200,$A32,'3. Registro ferie'!$F$5:$F$200,"Approvato",'3. Registro ferie'!$C$5:$C$200,"&lt;="&amp;('1. Impostazioni'!$C$9+(31-1)*7+6),'3. Registro ferie'!$D$5:$D$200,"&gt;="&amp;('1. Impostazioni'!$C$9+(31-1)*7)))</f>
        <v/>
      </c>
      <c r="AG32" s="106">
        <f>IF($A32="","",COUNTIFS('3. Registro ferie'!$A$5:$A$200,$A32,'3. Registro ferie'!$F$5:$F$200,"Approvato",'3. Registro ferie'!$C$5:$C$200,"&lt;="&amp;('1. Impostazioni'!$C$9+(32-1)*7+6),'3. Registro ferie'!$D$5:$D$200,"&gt;="&amp;('1. Impostazioni'!$C$9+(32-1)*7)))</f>
        <v/>
      </c>
      <c r="AH32" s="106">
        <f>IF($A32="","",COUNTIFS('3. Registro ferie'!$A$5:$A$200,$A32,'3. Registro ferie'!$F$5:$F$200,"Approvato",'3. Registro ferie'!$C$5:$C$200,"&lt;="&amp;('1. Impostazioni'!$C$9+(33-1)*7+6),'3. Registro ferie'!$D$5:$D$200,"&gt;="&amp;('1. Impostazioni'!$C$9+(33-1)*7)))</f>
        <v/>
      </c>
      <c r="AI32" s="106">
        <f>IF($A32="","",COUNTIFS('3. Registro ferie'!$A$5:$A$200,$A32,'3. Registro ferie'!$F$5:$F$200,"Approvato",'3. Registro ferie'!$C$5:$C$200,"&lt;="&amp;('1. Impostazioni'!$C$9+(34-1)*7+6),'3. Registro ferie'!$D$5:$D$200,"&gt;="&amp;('1. Impostazioni'!$C$9+(34-1)*7)))</f>
        <v/>
      </c>
      <c r="AJ32" s="106">
        <f>IF($A32="","",COUNTIFS('3. Registro ferie'!$A$5:$A$200,$A32,'3. Registro ferie'!$F$5:$F$200,"Approvato",'3. Registro ferie'!$C$5:$C$200,"&lt;="&amp;('1. Impostazioni'!$C$9+(35-1)*7+6),'3. Registro ferie'!$D$5:$D$200,"&gt;="&amp;('1. Impostazioni'!$C$9+(35-1)*7)))</f>
        <v/>
      </c>
      <c r="AK32" s="106">
        <f>IF($A32="","",COUNTIFS('3. Registro ferie'!$A$5:$A$200,$A32,'3. Registro ferie'!$F$5:$F$200,"Approvato",'3. Registro ferie'!$C$5:$C$200,"&lt;="&amp;('1. Impostazioni'!$C$9+(36-1)*7+6),'3. Registro ferie'!$D$5:$D$200,"&gt;="&amp;('1. Impostazioni'!$C$9+(36-1)*7)))</f>
        <v/>
      </c>
      <c r="AL32" s="106">
        <f>IF($A32="","",COUNTIFS('3. Registro ferie'!$A$5:$A$200,$A32,'3. Registro ferie'!$F$5:$F$200,"Approvato",'3. Registro ferie'!$C$5:$C$200,"&lt;="&amp;('1. Impostazioni'!$C$9+(37-1)*7+6),'3. Registro ferie'!$D$5:$D$200,"&gt;="&amp;('1. Impostazioni'!$C$9+(37-1)*7)))</f>
        <v/>
      </c>
      <c r="AM32" s="106">
        <f>IF($A32="","",COUNTIFS('3. Registro ferie'!$A$5:$A$200,$A32,'3. Registro ferie'!$F$5:$F$200,"Approvato",'3. Registro ferie'!$C$5:$C$200,"&lt;="&amp;('1. Impostazioni'!$C$9+(38-1)*7+6),'3. Registro ferie'!$D$5:$D$200,"&gt;="&amp;('1. Impostazioni'!$C$9+(38-1)*7)))</f>
        <v/>
      </c>
      <c r="AN32" s="106">
        <f>IF($A32="","",COUNTIFS('3. Registro ferie'!$A$5:$A$200,$A32,'3. Registro ferie'!$F$5:$F$200,"Approvato",'3. Registro ferie'!$C$5:$C$200,"&lt;="&amp;('1. Impostazioni'!$C$9+(39-1)*7+6),'3. Registro ferie'!$D$5:$D$200,"&gt;="&amp;('1. Impostazioni'!$C$9+(39-1)*7)))</f>
        <v/>
      </c>
      <c r="AO32" s="106">
        <f>IF($A32="","",COUNTIFS('3. Registro ferie'!$A$5:$A$200,$A32,'3. Registro ferie'!$F$5:$F$200,"Approvato",'3. Registro ferie'!$C$5:$C$200,"&lt;="&amp;('1. Impostazioni'!$C$9+(40-1)*7+6),'3. Registro ferie'!$D$5:$D$200,"&gt;="&amp;('1. Impostazioni'!$C$9+(40-1)*7)))</f>
        <v/>
      </c>
      <c r="AP32" s="106">
        <f>IF($A32="","",COUNTIFS('3. Registro ferie'!$A$5:$A$200,$A32,'3. Registro ferie'!$F$5:$F$200,"Approvato",'3. Registro ferie'!$C$5:$C$200,"&lt;="&amp;('1. Impostazioni'!$C$9+(41-1)*7+6),'3. Registro ferie'!$D$5:$D$200,"&gt;="&amp;('1. Impostazioni'!$C$9+(41-1)*7)))</f>
        <v/>
      </c>
      <c r="AQ32" s="106">
        <f>IF($A32="","",COUNTIFS('3. Registro ferie'!$A$5:$A$200,$A32,'3. Registro ferie'!$F$5:$F$200,"Approvato",'3. Registro ferie'!$C$5:$C$200,"&lt;="&amp;('1. Impostazioni'!$C$9+(42-1)*7+6),'3. Registro ferie'!$D$5:$D$200,"&gt;="&amp;('1. Impostazioni'!$C$9+(42-1)*7)))</f>
        <v/>
      </c>
      <c r="AR32" s="106">
        <f>IF($A32="","",COUNTIFS('3. Registro ferie'!$A$5:$A$200,$A32,'3. Registro ferie'!$F$5:$F$200,"Approvato",'3. Registro ferie'!$C$5:$C$200,"&lt;="&amp;('1. Impostazioni'!$C$9+(43-1)*7+6),'3. Registro ferie'!$D$5:$D$200,"&gt;="&amp;('1. Impostazioni'!$C$9+(43-1)*7)))</f>
        <v/>
      </c>
      <c r="AS32" s="106">
        <f>IF($A32="","",COUNTIFS('3. Registro ferie'!$A$5:$A$200,$A32,'3. Registro ferie'!$F$5:$F$200,"Approvato",'3. Registro ferie'!$C$5:$C$200,"&lt;="&amp;('1. Impostazioni'!$C$9+(44-1)*7+6),'3. Registro ferie'!$D$5:$D$200,"&gt;="&amp;('1. Impostazioni'!$C$9+(44-1)*7)))</f>
        <v/>
      </c>
      <c r="AT32" s="106">
        <f>IF($A32="","",COUNTIFS('3. Registro ferie'!$A$5:$A$200,$A32,'3. Registro ferie'!$F$5:$F$200,"Approvato",'3. Registro ferie'!$C$5:$C$200,"&lt;="&amp;('1. Impostazioni'!$C$9+(45-1)*7+6),'3. Registro ferie'!$D$5:$D$200,"&gt;="&amp;('1. Impostazioni'!$C$9+(45-1)*7)))</f>
        <v/>
      </c>
      <c r="AU32" s="106">
        <f>IF($A32="","",COUNTIFS('3. Registro ferie'!$A$5:$A$200,$A32,'3. Registro ferie'!$F$5:$F$200,"Approvato",'3. Registro ferie'!$C$5:$C$200,"&lt;="&amp;('1. Impostazioni'!$C$9+(46-1)*7+6),'3. Registro ferie'!$D$5:$D$200,"&gt;="&amp;('1. Impostazioni'!$C$9+(46-1)*7)))</f>
        <v/>
      </c>
      <c r="AV32" s="106">
        <f>IF($A32="","",COUNTIFS('3. Registro ferie'!$A$5:$A$200,$A32,'3. Registro ferie'!$F$5:$F$200,"Approvato",'3. Registro ferie'!$C$5:$C$200,"&lt;="&amp;('1. Impostazioni'!$C$9+(47-1)*7+6),'3. Registro ferie'!$D$5:$D$200,"&gt;="&amp;('1. Impostazioni'!$C$9+(47-1)*7)))</f>
        <v/>
      </c>
      <c r="AW32" s="106">
        <f>IF($A32="","",COUNTIFS('3. Registro ferie'!$A$5:$A$200,$A32,'3. Registro ferie'!$F$5:$F$200,"Approvato",'3. Registro ferie'!$C$5:$C$200,"&lt;="&amp;('1. Impostazioni'!$C$9+(48-1)*7+6),'3. Registro ferie'!$D$5:$D$200,"&gt;="&amp;('1. Impostazioni'!$C$9+(48-1)*7)))</f>
        <v/>
      </c>
      <c r="AX32" s="106">
        <f>IF($A32="","",COUNTIFS('3. Registro ferie'!$A$5:$A$200,$A32,'3. Registro ferie'!$F$5:$F$200,"Approvato",'3. Registro ferie'!$C$5:$C$200,"&lt;="&amp;('1. Impostazioni'!$C$9+(49-1)*7+6),'3. Registro ferie'!$D$5:$D$200,"&gt;="&amp;('1. Impostazioni'!$C$9+(49-1)*7)))</f>
        <v/>
      </c>
      <c r="AY32" s="106">
        <f>IF($A32="","",COUNTIFS('3. Registro ferie'!$A$5:$A$200,$A32,'3. Registro ferie'!$F$5:$F$200,"Approvato",'3. Registro ferie'!$C$5:$C$200,"&lt;="&amp;('1. Impostazioni'!$C$9+(50-1)*7+6),'3. Registro ferie'!$D$5:$D$200,"&gt;="&amp;('1. Impostazioni'!$C$9+(50-1)*7)))</f>
        <v/>
      </c>
      <c r="AZ32" s="106">
        <f>IF($A32="","",COUNTIFS('3. Registro ferie'!$A$5:$A$200,$A32,'3. Registro ferie'!$F$5:$F$200,"Approvato",'3. Registro ferie'!$C$5:$C$200,"&lt;="&amp;('1. Impostazioni'!$C$9+(51-1)*7+6),'3. Registro ferie'!$D$5:$D$200,"&gt;="&amp;('1. Impostazioni'!$C$9+(51-1)*7)))</f>
        <v/>
      </c>
      <c r="BA32" s="106">
        <f>IF($A32="","",COUNTIFS('3. Registro ferie'!$A$5:$A$200,$A32,'3. Registro ferie'!$F$5:$F$200,"Approvato",'3. Registro ferie'!$C$5:$C$200,"&lt;="&amp;('1. Impostazioni'!$C$9+(52-1)*7+6),'3. Registro ferie'!$D$5:$D$200,"&gt;="&amp;('1. Impostazioni'!$C$9+(52-1)*7)))</f>
        <v/>
      </c>
    </row>
    <row r="33" ht="18" customHeight="1" s="55">
      <c r="A33" s="105">
        <f>IF('2. Dipendenti'!A33="","",'2. Dipendenti'!A33)</f>
        <v/>
      </c>
      <c r="B33" s="106">
        <f>IF($A33="","",COUNTIFS('3. Registro ferie'!$A$5:$A$200,$A33,'3. Registro ferie'!$F$5:$F$200,"Approvato",'3. Registro ferie'!$C$5:$C$200,"&lt;="&amp;('1. Impostazioni'!$C$9+(1-1)*7+6),'3. Registro ferie'!$D$5:$D$200,"&gt;="&amp;('1. Impostazioni'!$C$9+(1-1)*7)))</f>
        <v/>
      </c>
      <c r="C33" s="106">
        <f>IF($A33="","",COUNTIFS('3. Registro ferie'!$A$5:$A$200,$A33,'3. Registro ferie'!$F$5:$F$200,"Approvato",'3. Registro ferie'!$C$5:$C$200,"&lt;="&amp;('1. Impostazioni'!$C$9+(2-1)*7+6),'3. Registro ferie'!$D$5:$D$200,"&gt;="&amp;('1. Impostazioni'!$C$9+(2-1)*7)))</f>
        <v/>
      </c>
      <c r="D33" s="106">
        <f>IF($A33="","",COUNTIFS('3. Registro ferie'!$A$5:$A$200,$A33,'3. Registro ferie'!$F$5:$F$200,"Approvato",'3. Registro ferie'!$C$5:$C$200,"&lt;="&amp;('1. Impostazioni'!$C$9+(3-1)*7+6),'3. Registro ferie'!$D$5:$D$200,"&gt;="&amp;('1. Impostazioni'!$C$9+(3-1)*7)))</f>
        <v/>
      </c>
      <c r="E33" s="106">
        <f>IF($A33="","",COUNTIFS('3. Registro ferie'!$A$5:$A$200,$A33,'3. Registro ferie'!$F$5:$F$200,"Approvato",'3. Registro ferie'!$C$5:$C$200,"&lt;="&amp;('1. Impostazioni'!$C$9+(4-1)*7+6),'3. Registro ferie'!$D$5:$D$200,"&gt;="&amp;('1. Impostazioni'!$C$9+(4-1)*7)))</f>
        <v/>
      </c>
      <c r="F33" s="106">
        <f>IF($A33="","",COUNTIFS('3. Registro ferie'!$A$5:$A$200,$A33,'3. Registro ferie'!$F$5:$F$200,"Approvato",'3. Registro ferie'!$C$5:$C$200,"&lt;="&amp;('1. Impostazioni'!$C$9+(5-1)*7+6),'3. Registro ferie'!$D$5:$D$200,"&gt;="&amp;('1. Impostazioni'!$C$9+(5-1)*7)))</f>
        <v/>
      </c>
      <c r="G33" s="106">
        <f>IF($A33="","",COUNTIFS('3. Registro ferie'!$A$5:$A$200,$A33,'3. Registro ferie'!$F$5:$F$200,"Approvato",'3. Registro ferie'!$C$5:$C$200,"&lt;="&amp;('1. Impostazioni'!$C$9+(6-1)*7+6),'3. Registro ferie'!$D$5:$D$200,"&gt;="&amp;('1. Impostazioni'!$C$9+(6-1)*7)))</f>
        <v/>
      </c>
      <c r="H33" s="106">
        <f>IF($A33="","",COUNTIFS('3. Registro ferie'!$A$5:$A$200,$A33,'3. Registro ferie'!$F$5:$F$200,"Approvato",'3. Registro ferie'!$C$5:$C$200,"&lt;="&amp;('1. Impostazioni'!$C$9+(7-1)*7+6),'3. Registro ferie'!$D$5:$D$200,"&gt;="&amp;('1. Impostazioni'!$C$9+(7-1)*7)))</f>
        <v/>
      </c>
      <c r="I33" s="106">
        <f>IF($A33="","",COUNTIFS('3. Registro ferie'!$A$5:$A$200,$A33,'3. Registro ferie'!$F$5:$F$200,"Approvato",'3. Registro ferie'!$C$5:$C$200,"&lt;="&amp;('1. Impostazioni'!$C$9+(8-1)*7+6),'3. Registro ferie'!$D$5:$D$200,"&gt;="&amp;('1. Impostazioni'!$C$9+(8-1)*7)))</f>
        <v/>
      </c>
      <c r="J33" s="106">
        <f>IF($A33="","",COUNTIFS('3. Registro ferie'!$A$5:$A$200,$A33,'3. Registro ferie'!$F$5:$F$200,"Approvato",'3. Registro ferie'!$C$5:$C$200,"&lt;="&amp;('1. Impostazioni'!$C$9+(9-1)*7+6),'3. Registro ferie'!$D$5:$D$200,"&gt;="&amp;('1. Impostazioni'!$C$9+(9-1)*7)))</f>
        <v/>
      </c>
      <c r="K33" s="106">
        <f>IF($A33="","",COUNTIFS('3. Registro ferie'!$A$5:$A$200,$A33,'3. Registro ferie'!$F$5:$F$200,"Approvato",'3. Registro ferie'!$C$5:$C$200,"&lt;="&amp;('1. Impostazioni'!$C$9+(10-1)*7+6),'3. Registro ferie'!$D$5:$D$200,"&gt;="&amp;('1. Impostazioni'!$C$9+(10-1)*7)))</f>
        <v/>
      </c>
      <c r="L33" s="106">
        <f>IF($A33="","",COUNTIFS('3. Registro ferie'!$A$5:$A$200,$A33,'3. Registro ferie'!$F$5:$F$200,"Approvato",'3. Registro ferie'!$C$5:$C$200,"&lt;="&amp;('1. Impostazioni'!$C$9+(11-1)*7+6),'3. Registro ferie'!$D$5:$D$200,"&gt;="&amp;('1. Impostazioni'!$C$9+(11-1)*7)))</f>
        <v/>
      </c>
      <c r="M33" s="106">
        <f>IF($A33="","",COUNTIFS('3. Registro ferie'!$A$5:$A$200,$A33,'3. Registro ferie'!$F$5:$F$200,"Approvato",'3. Registro ferie'!$C$5:$C$200,"&lt;="&amp;('1. Impostazioni'!$C$9+(12-1)*7+6),'3. Registro ferie'!$D$5:$D$200,"&gt;="&amp;('1. Impostazioni'!$C$9+(12-1)*7)))</f>
        <v/>
      </c>
      <c r="N33" s="106">
        <f>IF($A33="","",COUNTIFS('3. Registro ferie'!$A$5:$A$200,$A33,'3. Registro ferie'!$F$5:$F$200,"Approvato",'3. Registro ferie'!$C$5:$C$200,"&lt;="&amp;('1. Impostazioni'!$C$9+(13-1)*7+6),'3. Registro ferie'!$D$5:$D$200,"&gt;="&amp;('1. Impostazioni'!$C$9+(13-1)*7)))</f>
        <v/>
      </c>
      <c r="O33" s="106">
        <f>IF($A33="","",COUNTIFS('3. Registro ferie'!$A$5:$A$200,$A33,'3. Registro ferie'!$F$5:$F$200,"Approvato",'3. Registro ferie'!$C$5:$C$200,"&lt;="&amp;('1. Impostazioni'!$C$9+(14-1)*7+6),'3. Registro ferie'!$D$5:$D$200,"&gt;="&amp;('1. Impostazioni'!$C$9+(14-1)*7)))</f>
        <v/>
      </c>
      <c r="P33" s="106">
        <f>IF($A33="","",COUNTIFS('3. Registro ferie'!$A$5:$A$200,$A33,'3. Registro ferie'!$F$5:$F$200,"Approvato",'3. Registro ferie'!$C$5:$C$200,"&lt;="&amp;('1. Impostazioni'!$C$9+(15-1)*7+6),'3. Registro ferie'!$D$5:$D$200,"&gt;="&amp;('1. Impostazioni'!$C$9+(15-1)*7)))</f>
        <v/>
      </c>
      <c r="Q33" s="106">
        <f>IF($A33="","",COUNTIFS('3. Registro ferie'!$A$5:$A$200,$A33,'3. Registro ferie'!$F$5:$F$200,"Approvato",'3. Registro ferie'!$C$5:$C$200,"&lt;="&amp;('1. Impostazioni'!$C$9+(16-1)*7+6),'3. Registro ferie'!$D$5:$D$200,"&gt;="&amp;('1. Impostazioni'!$C$9+(16-1)*7)))</f>
        <v/>
      </c>
      <c r="R33" s="106">
        <f>IF($A33="","",COUNTIFS('3. Registro ferie'!$A$5:$A$200,$A33,'3. Registro ferie'!$F$5:$F$200,"Approvato",'3. Registro ferie'!$C$5:$C$200,"&lt;="&amp;('1. Impostazioni'!$C$9+(17-1)*7+6),'3. Registro ferie'!$D$5:$D$200,"&gt;="&amp;('1. Impostazioni'!$C$9+(17-1)*7)))</f>
        <v/>
      </c>
      <c r="S33" s="106">
        <f>IF($A33="","",COUNTIFS('3. Registro ferie'!$A$5:$A$200,$A33,'3. Registro ferie'!$F$5:$F$200,"Approvato",'3. Registro ferie'!$C$5:$C$200,"&lt;="&amp;('1. Impostazioni'!$C$9+(18-1)*7+6),'3. Registro ferie'!$D$5:$D$200,"&gt;="&amp;('1. Impostazioni'!$C$9+(18-1)*7)))</f>
        <v/>
      </c>
      <c r="T33" s="106">
        <f>IF($A33="","",COUNTIFS('3. Registro ferie'!$A$5:$A$200,$A33,'3. Registro ferie'!$F$5:$F$200,"Approvato",'3. Registro ferie'!$C$5:$C$200,"&lt;="&amp;('1. Impostazioni'!$C$9+(19-1)*7+6),'3. Registro ferie'!$D$5:$D$200,"&gt;="&amp;('1. Impostazioni'!$C$9+(19-1)*7)))</f>
        <v/>
      </c>
      <c r="U33" s="106">
        <f>IF($A33="","",COUNTIFS('3. Registro ferie'!$A$5:$A$200,$A33,'3. Registro ferie'!$F$5:$F$200,"Approvato",'3. Registro ferie'!$C$5:$C$200,"&lt;="&amp;('1. Impostazioni'!$C$9+(20-1)*7+6),'3. Registro ferie'!$D$5:$D$200,"&gt;="&amp;('1. Impostazioni'!$C$9+(20-1)*7)))</f>
        <v/>
      </c>
      <c r="V33" s="106">
        <f>IF($A33="","",COUNTIFS('3. Registro ferie'!$A$5:$A$200,$A33,'3. Registro ferie'!$F$5:$F$200,"Approvato",'3. Registro ferie'!$C$5:$C$200,"&lt;="&amp;('1. Impostazioni'!$C$9+(21-1)*7+6),'3. Registro ferie'!$D$5:$D$200,"&gt;="&amp;('1. Impostazioni'!$C$9+(21-1)*7)))</f>
        <v/>
      </c>
      <c r="W33" s="106">
        <f>IF($A33="","",COUNTIFS('3. Registro ferie'!$A$5:$A$200,$A33,'3. Registro ferie'!$F$5:$F$200,"Approvato",'3. Registro ferie'!$C$5:$C$200,"&lt;="&amp;('1. Impostazioni'!$C$9+(22-1)*7+6),'3. Registro ferie'!$D$5:$D$200,"&gt;="&amp;('1. Impostazioni'!$C$9+(22-1)*7)))</f>
        <v/>
      </c>
      <c r="X33" s="106">
        <f>IF($A33="","",COUNTIFS('3. Registro ferie'!$A$5:$A$200,$A33,'3. Registro ferie'!$F$5:$F$200,"Approvato",'3. Registro ferie'!$C$5:$C$200,"&lt;="&amp;('1. Impostazioni'!$C$9+(23-1)*7+6),'3. Registro ferie'!$D$5:$D$200,"&gt;="&amp;('1. Impostazioni'!$C$9+(23-1)*7)))</f>
        <v/>
      </c>
      <c r="Y33" s="106">
        <f>IF($A33="","",COUNTIFS('3. Registro ferie'!$A$5:$A$200,$A33,'3. Registro ferie'!$F$5:$F$200,"Approvato",'3. Registro ferie'!$C$5:$C$200,"&lt;="&amp;('1. Impostazioni'!$C$9+(24-1)*7+6),'3. Registro ferie'!$D$5:$D$200,"&gt;="&amp;('1. Impostazioni'!$C$9+(24-1)*7)))</f>
        <v/>
      </c>
      <c r="Z33" s="106">
        <f>IF($A33="","",COUNTIFS('3. Registro ferie'!$A$5:$A$200,$A33,'3. Registro ferie'!$F$5:$F$200,"Approvato",'3. Registro ferie'!$C$5:$C$200,"&lt;="&amp;('1. Impostazioni'!$C$9+(25-1)*7+6),'3. Registro ferie'!$D$5:$D$200,"&gt;="&amp;('1. Impostazioni'!$C$9+(25-1)*7)))</f>
        <v/>
      </c>
      <c r="AA33" s="106">
        <f>IF($A33="","",COUNTIFS('3. Registro ferie'!$A$5:$A$200,$A33,'3. Registro ferie'!$F$5:$F$200,"Approvato",'3. Registro ferie'!$C$5:$C$200,"&lt;="&amp;('1. Impostazioni'!$C$9+(26-1)*7+6),'3. Registro ferie'!$D$5:$D$200,"&gt;="&amp;('1. Impostazioni'!$C$9+(26-1)*7)))</f>
        <v/>
      </c>
      <c r="AB33" s="106">
        <f>IF($A33="","",COUNTIFS('3. Registro ferie'!$A$5:$A$200,$A33,'3. Registro ferie'!$F$5:$F$200,"Approvato",'3. Registro ferie'!$C$5:$C$200,"&lt;="&amp;('1. Impostazioni'!$C$9+(27-1)*7+6),'3. Registro ferie'!$D$5:$D$200,"&gt;="&amp;('1. Impostazioni'!$C$9+(27-1)*7)))</f>
        <v/>
      </c>
      <c r="AC33" s="106">
        <f>IF($A33="","",COUNTIFS('3. Registro ferie'!$A$5:$A$200,$A33,'3. Registro ferie'!$F$5:$F$200,"Approvato",'3. Registro ferie'!$C$5:$C$200,"&lt;="&amp;('1. Impostazioni'!$C$9+(28-1)*7+6),'3. Registro ferie'!$D$5:$D$200,"&gt;="&amp;('1. Impostazioni'!$C$9+(28-1)*7)))</f>
        <v/>
      </c>
      <c r="AD33" s="106">
        <f>IF($A33="","",COUNTIFS('3. Registro ferie'!$A$5:$A$200,$A33,'3. Registro ferie'!$F$5:$F$200,"Approvato",'3. Registro ferie'!$C$5:$C$200,"&lt;="&amp;('1. Impostazioni'!$C$9+(29-1)*7+6),'3. Registro ferie'!$D$5:$D$200,"&gt;="&amp;('1. Impostazioni'!$C$9+(29-1)*7)))</f>
        <v/>
      </c>
      <c r="AE33" s="106">
        <f>IF($A33="","",COUNTIFS('3. Registro ferie'!$A$5:$A$200,$A33,'3. Registro ferie'!$F$5:$F$200,"Approvato",'3. Registro ferie'!$C$5:$C$200,"&lt;="&amp;('1. Impostazioni'!$C$9+(30-1)*7+6),'3. Registro ferie'!$D$5:$D$200,"&gt;="&amp;('1. Impostazioni'!$C$9+(30-1)*7)))</f>
        <v/>
      </c>
      <c r="AF33" s="106">
        <f>IF($A33="","",COUNTIFS('3. Registro ferie'!$A$5:$A$200,$A33,'3. Registro ferie'!$F$5:$F$200,"Approvato",'3. Registro ferie'!$C$5:$C$200,"&lt;="&amp;('1. Impostazioni'!$C$9+(31-1)*7+6),'3. Registro ferie'!$D$5:$D$200,"&gt;="&amp;('1. Impostazioni'!$C$9+(31-1)*7)))</f>
        <v/>
      </c>
      <c r="AG33" s="106">
        <f>IF($A33="","",COUNTIFS('3. Registro ferie'!$A$5:$A$200,$A33,'3. Registro ferie'!$F$5:$F$200,"Approvato",'3. Registro ferie'!$C$5:$C$200,"&lt;="&amp;('1. Impostazioni'!$C$9+(32-1)*7+6),'3. Registro ferie'!$D$5:$D$200,"&gt;="&amp;('1. Impostazioni'!$C$9+(32-1)*7)))</f>
        <v/>
      </c>
      <c r="AH33" s="106">
        <f>IF($A33="","",COUNTIFS('3. Registro ferie'!$A$5:$A$200,$A33,'3. Registro ferie'!$F$5:$F$200,"Approvato",'3. Registro ferie'!$C$5:$C$200,"&lt;="&amp;('1. Impostazioni'!$C$9+(33-1)*7+6),'3. Registro ferie'!$D$5:$D$200,"&gt;="&amp;('1. Impostazioni'!$C$9+(33-1)*7)))</f>
        <v/>
      </c>
      <c r="AI33" s="106">
        <f>IF($A33="","",COUNTIFS('3. Registro ferie'!$A$5:$A$200,$A33,'3. Registro ferie'!$F$5:$F$200,"Approvato",'3. Registro ferie'!$C$5:$C$200,"&lt;="&amp;('1. Impostazioni'!$C$9+(34-1)*7+6),'3. Registro ferie'!$D$5:$D$200,"&gt;="&amp;('1. Impostazioni'!$C$9+(34-1)*7)))</f>
        <v/>
      </c>
      <c r="AJ33" s="106">
        <f>IF($A33="","",COUNTIFS('3. Registro ferie'!$A$5:$A$200,$A33,'3. Registro ferie'!$F$5:$F$200,"Approvato",'3. Registro ferie'!$C$5:$C$200,"&lt;="&amp;('1. Impostazioni'!$C$9+(35-1)*7+6),'3. Registro ferie'!$D$5:$D$200,"&gt;="&amp;('1. Impostazioni'!$C$9+(35-1)*7)))</f>
        <v/>
      </c>
      <c r="AK33" s="106">
        <f>IF($A33="","",COUNTIFS('3. Registro ferie'!$A$5:$A$200,$A33,'3. Registro ferie'!$F$5:$F$200,"Approvato",'3. Registro ferie'!$C$5:$C$200,"&lt;="&amp;('1. Impostazioni'!$C$9+(36-1)*7+6),'3. Registro ferie'!$D$5:$D$200,"&gt;="&amp;('1. Impostazioni'!$C$9+(36-1)*7)))</f>
        <v/>
      </c>
      <c r="AL33" s="106">
        <f>IF($A33="","",COUNTIFS('3. Registro ferie'!$A$5:$A$200,$A33,'3. Registro ferie'!$F$5:$F$200,"Approvato",'3. Registro ferie'!$C$5:$C$200,"&lt;="&amp;('1. Impostazioni'!$C$9+(37-1)*7+6),'3. Registro ferie'!$D$5:$D$200,"&gt;="&amp;('1. Impostazioni'!$C$9+(37-1)*7)))</f>
        <v/>
      </c>
      <c r="AM33" s="106">
        <f>IF($A33="","",COUNTIFS('3. Registro ferie'!$A$5:$A$200,$A33,'3. Registro ferie'!$F$5:$F$200,"Approvato",'3. Registro ferie'!$C$5:$C$200,"&lt;="&amp;('1. Impostazioni'!$C$9+(38-1)*7+6),'3. Registro ferie'!$D$5:$D$200,"&gt;="&amp;('1. Impostazioni'!$C$9+(38-1)*7)))</f>
        <v/>
      </c>
      <c r="AN33" s="106">
        <f>IF($A33="","",COUNTIFS('3. Registro ferie'!$A$5:$A$200,$A33,'3. Registro ferie'!$F$5:$F$200,"Approvato",'3. Registro ferie'!$C$5:$C$200,"&lt;="&amp;('1. Impostazioni'!$C$9+(39-1)*7+6),'3. Registro ferie'!$D$5:$D$200,"&gt;="&amp;('1. Impostazioni'!$C$9+(39-1)*7)))</f>
        <v/>
      </c>
      <c r="AO33" s="106">
        <f>IF($A33="","",COUNTIFS('3. Registro ferie'!$A$5:$A$200,$A33,'3. Registro ferie'!$F$5:$F$200,"Approvato",'3. Registro ferie'!$C$5:$C$200,"&lt;="&amp;('1. Impostazioni'!$C$9+(40-1)*7+6),'3. Registro ferie'!$D$5:$D$200,"&gt;="&amp;('1. Impostazioni'!$C$9+(40-1)*7)))</f>
        <v/>
      </c>
      <c r="AP33" s="106">
        <f>IF($A33="","",COUNTIFS('3. Registro ferie'!$A$5:$A$200,$A33,'3. Registro ferie'!$F$5:$F$200,"Approvato",'3. Registro ferie'!$C$5:$C$200,"&lt;="&amp;('1. Impostazioni'!$C$9+(41-1)*7+6),'3. Registro ferie'!$D$5:$D$200,"&gt;="&amp;('1. Impostazioni'!$C$9+(41-1)*7)))</f>
        <v/>
      </c>
      <c r="AQ33" s="106">
        <f>IF($A33="","",COUNTIFS('3. Registro ferie'!$A$5:$A$200,$A33,'3. Registro ferie'!$F$5:$F$200,"Approvato",'3. Registro ferie'!$C$5:$C$200,"&lt;="&amp;('1. Impostazioni'!$C$9+(42-1)*7+6),'3. Registro ferie'!$D$5:$D$200,"&gt;="&amp;('1. Impostazioni'!$C$9+(42-1)*7)))</f>
        <v/>
      </c>
      <c r="AR33" s="106">
        <f>IF($A33="","",COUNTIFS('3. Registro ferie'!$A$5:$A$200,$A33,'3. Registro ferie'!$F$5:$F$200,"Approvato",'3. Registro ferie'!$C$5:$C$200,"&lt;="&amp;('1. Impostazioni'!$C$9+(43-1)*7+6),'3. Registro ferie'!$D$5:$D$200,"&gt;="&amp;('1. Impostazioni'!$C$9+(43-1)*7)))</f>
        <v/>
      </c>
      <c r="AS33" s="106">
        <f>IF($A33="","",COUNTIFS('3. Registro ferie'!$A$5:$A$200,$A33,'3. Registro ferie'!$F$5:$F$200,"Approvato",'3. Registro ferie'!$C$5:$C$200,"&lt;="&amp;('1. Impostazioni'!$C$9+(44-1)*7+6),'3. Registro ferie'!$D$5:$D$200,"&gt;="&amp;('1. Impostazioni'!$C$9+(44-1)*7)))</f>
        <v/>
      </c>
      <c r="AT33" s="106">
        <f>IF($A33="","",COUNTIFS('3. Registro ferie'!$A$5:$A$200,$A33,'3. Registro ferie'!$F$5:$F$200,"Approvato",'3. Registro ferie'!$C$5:$C$200,"&lt;="&amp;('1. Impostazioni'!$C$9+(45-1)*7+6),'3. Registro ferie'!$D$5:$D$200,"&gt;="&amp;('1. Impostazioni'!$C$9+(45-1)*7)))</f>
        <v/>
      </c>
      <c r="AU33" s="106">
        <f>IF($A33="","",COUNTIFS('3. Registro ferie'!$A$5:$A$200,$A33,'3. Registro ferie'!$F$5:$F$200,"Approvato",'3. Registro ferie'!$C$5:$C$200,"&lt;="&amp;('1. Impostazioni'!$C$9+(46-1)*7+6),'3. Registro ferie'!$D$5:$D$200,"&gt;="&amp;('1. Impostazioni'!$C$9+(46-1)*7)))</f>
        <v/>
      </c>
      <c r="AV33" s="106">
        <f>IF($A33="","",COUNTIFS('3. Registro ferie'!$A$5:$A$200,$A33,'3. Registro ferie'!$F$5:$F$200,"Approvato",'3. Registro ferie'!$C$5:$C$200,"&lt;="&amp;('1. Impostazioni'!$C$9+(47-1)*7+6),'3. Registro ferie'!$D$5:$D$200,"&gt;="&amp;('1. Impostazioni'!$C$9+(47-1)*7)))</f>
        <v/>
      </c>
      <c r="AW33" s="106">
        <f>IF($A33="","",COUNTIFS('3. Registro ferie'!$A$5:$A$200,$A33,'3. Registro ferie'!$F$5:$F$200,"Approvato",'3. Registro ferie'!$C$5:$C$200,"&lt;="&amp;('1. Impostazioni'!$C$9+(48-1)*7+6),'3. Registro ferie'!$D$5:$D$200,"&gt;="&amp;('1. Impostazioni'!$C$9+(48-1)*7)))</f>
        <v/>
      </c>
      <c r="AX33" s="106">
        <f>IF($A33="","",COUNTIFS('3. Registro ferie'!$A$5:$A$200,$A33,'3. Registro ferie'!$F$5:$F$200,"Approvato",'3. Registro ferie'!$C$5:$C$200,"&lt;="&amp;('1. Impostazioni'!$C$9+(49-1)*7+6),'3. Registro ferie'!$D$5:$D$200,"&gt;="&amp;('1. Impostazioni'!$C$9+(49-1)*7)))</f>
        <v/>
      </c>
      <c r="AY33" s="106">
        <f>IF($A33="","",COUNTIFS('3. Registro ferie'!$A$5:$A$200,$A33,'3. Registro ferie'!$F$5:$F$200,"Approvato",'3. Registro ferie'!$C$5:$C$200,"&lt;="&amp;('1. Impostazioni'!$C$9+(50-1)*7+6),'3. Registro ferie'!$D$5:$D$200,"&gt;="&amp;('1. Impostazioni'!$C$9+(50-1)*7)))</f>
        <v/>
      </c>
      <c r="AZ33" s="106">
        <f>IF($A33="","",COUNTIFS('3. Registro ferie'!$A$5:$A$200,$A33,'3. Registro ferie'!$F$5:$F$200,"Approvato",'3. Registro ferie'!$C$5:$C$200,"&lt;="&amp;('1. Impostazioni'!$C$9+(51-1)*7+6),'3. Registro ferie'!$D$5:$D$200,"&gt;="&amp;('1. Impostazioni'!$C$9+(51-1)*7)))</f>
        <v/>
      </c>
      <c r="BA33" s="106">
        <f>IF($A33="","",COUNTIFS('3. Registro ferie'!$A$5:$A$200,$A33,'3. Registro ferie'!$F$5:$F$200,"Approvato",'3. Registro ferie'!$C$5:$C$200,"&lt;="&amp;('1. Impostazioni'!$C$9+(52-1)*7+6),'3. Registro ferie'!$D$5:$D$200,"&gt;="&amp;('1. Impostazioni'!$C$9+(52-1)*7)))</f>
        <v/>
      </c>
    </row>
    <row r="34" ht="18" customHeight="1" s="55">
      <c r="A34" s="105">
        <f>IF('2. Dipendenti'!A34="","",'2. Dipendenti'!A34)</f>
        <v/>
      </c>
      <c r="B34" s="106">
        <f>IF($A34="","",COUNTIFS('3. Registro ferie'!$A$5:$A$200,$A34,'3. Registro ferie'!$F$5:$F$200,"Approvato",'3. Registro ferie'!$C$5:$C$200,"&lt;="&amp;('1. Impostazioni'!$C$9+(1-1)*7+6),'3. Registro ferie'!$D$5:$D$200,"&gt;="&amp;('1. Impostazioni'!$C$9+(1-1)*7)))</f>
        <v/>
      </c>
      <c r="C34" s="106">
        <f>IF($A34="","",COUNTIFS('3. Registro ferie'!$A$5:$A$200,$A34,'3. Registro ferie'!$F$5:$F$200,"Approvato",'3. Registro ferie'!$C$5:$C$200,"&lt;="&amp;('1. Impostazioni'!$C$9+(2-1)*7+6),'3. Registro ferie'!$D$5:$D$200,"&gt;="&amp;('1. Impostazioni'!$C$9+(2-1)*7)))</f>
        <v/>
      </c>
      <c r="D34" s="106">
        <f>IF($A34="","",COUNTIFS('3. Registro ferie'!$A$5:$A$200,$A34,'3. Registro ferie'!$F$5:$F$200,"Approvato",'3. Registro ferie'!$C$5:$C$200,"&lt;="&amp;('1. Impostazioni'!$C$9+(3-1)*7+6),'3. Registro ferie'!$D$5:$D$200,"&gt;="&amp;('1. Impostazioni'!$C$9+(3-1)*7)))</f>
        <v/>
      </c>
      <c r="E34" s="106">
        <f>IF($A34="","",COUNTIFS('3. Registro ferie'!$A$5:$A$200,$A34,'3. Registro ferie'!$F$5:$F$200,"Approvato",'3. Registro ferie'!$C$5:$C$200,"&lt;="&amp;('1. Impostazioni'!$C$9+(4-1)*7+6),'3. Registro ferie'!$D$5:$D$200,"&gt;="&amp;('1. Impostazioni'!$C$9+(4-1)*7)))</f>
        <v/>
      </c>
      <c r="F34" s="106">
        <f>IF($A34="","",COUNTIFS('3. Registro ferie'!$A$5:$A$200,$A34,'3. Registro ferie'!$F$5:$F$200,"Approvato",'3. Registro ferie'!$C$5:$C$200,"&lt;="&amp;('1. Impostazioni'!$C$9+(5-1)*7+6),'3. Registro ferie'!$D$5:$D$200,"&gt;="&amp;('1. Impostazioni'!$C$9+(5-1)*7)))</f>
        <v/>
      </c>
      <c r="G34" s="106">
        <f>IF($A34="","",COUNTIFS('3. Registro ferie'!$A$5:$A$200,$A34,'3. Registro ferie'!$F$5:$F$200,"Approvato",'3. Registro ferie'!$C$5:$C$200,"&lt;="&amp;('1. Impostazioni'!$C$9+(6-1)*7+6),'3. Registro ferie'!$D$5:$D$200,"&gt;="&amp;('1. Impostazioni'!$C$9+(6-1)*7)))</f>
        <v/>
      </c>
      <c r="H34" s="106">
        <f>IF($A34="","",COUNTIFS('3. Registro ferie'!$A$5:$A$200,$A34,'3. Registro ferie'!$F$5:$F$200,"Approvato",'3. Registro ferie'!$C$5:$C$200,"&lt;="&amp;('1. Impostazioni'!$C$9+(7-1)*7+6),'3. Registro ferie'!$D$5:$D$200,"&gt;="&amp;('1. Impostazioni'!$C$9+(7-1)*7)))</f>
        <v/>
      </c>
      <c r="I34" s="106">
        <f>IF($A34="","",COUNTIFS('3. Registro ferie'!$A$5:$A$200,$A34,'3. Registro ferie'!$F$5:$F$200,"Approvato",'3. Registro ferie'!$C$5:$C$200,"&lt;="&amp;('1. Impostazioni'!$C$9+(8-1)*7+6),'3. Registro ferie'!$D$5:$D$200,"&gt;="&amp;('1. Impostazioni'!$C$9+(8-1)*7)))</f>
        <v/>
      </c>
      <c r="J34" s="106">
        <f>IF($A34="","",COUNTIFS('3. Registro ferie'!$A$5:$A$200,$A34,'3. Registro ferie'!$F$5:$F$200,"Approvato",'3. Registro ferie'!$C$5:$C$200,"&lt;="&amp;('1. Impostazioni'!$C$9+(9-1)*7+6),'3. Registro ferie'!$D$5:$D$200,"&gt;="&amp;('1. Impostazioni'!$C$9+(9-1)*7)))</f>
        <v/>
      </c>
      <c r="K34" s="106">
        <f>IF($A34="","",COUNTIFS('3. Registro ferie'!$A$5:$A$200,$A34,'3. Registro ferie'!$F$5:$F$200,"Approvato",'3. Registro ferie'!$C$5:$C$200,"&lt;="&amp;('1. Impostazioni'!$C$9+(10-1)*7+6),'3. Registro ferie'!$D$5:$D$200,"&gt;="&amp;('1. Impostazioni'!$C$9+(10-1)*7)))</f>
        <v/>
      </c>
      <c r="L34" s="106">
        <f>IF($A34="","",COUNTIFS('3. Registro ferie'!$A$5:$A$200,$A34,'3. Registro ferie'!$F$5:$F$200,"Approvato",'3. Registro ferie'!$C$5:$C$200,"&lt;="&amp;('1. Impostazioni'!$C$9+(11-1)*7+6),'3. Registro ferie'!$D$5:$D$200,"&gt;="&amp;('1. Impostazioni'!$C$9+(11-1)*7)))</f>
        <v/>
      </c>
      <c r="M34" s="106">
        <f>IF($A34="","",COUNTIFS('3. Registro ferie'!$A$5:$A$200,$A34,'3. Registro ferie'!$F$5:$F$200,"Approvato",'3. Registro ferie'!$C$5:$C$200,"&lt;="&amp;('1. Impostazioni'!$C$9+(12-1)*7+6),'3. Registro ferie'!$D$5:$D$200,"&gt;="&amp;('1. Impostazioni'!$C$9+(12-1)*7)))</f>
        <v/>
      </c>
      <c r="N34" s="106">
        <f>IF($A34="","",COUNTIFS('3. Registro ferie'!$A$5:$A$200,$A34,'3. Registro ferie'!$F$5:$F$200,"Approvato",'3. Registro ferie'!$C$5:$C$200,"&lt;="&amp;('1. Impostazioni'!$C$9+(13-1)*7+6),'3. Registro ferie'!$D$5:$D$200,"&gt;="&amp;('1. Impostazioni'!$C$9+(13-1)*7)))</f>
        <v/>
      </c>
      <c r="O34" s="106">
        <f>IF($A34="","",COUNTIFS('3. Registro ferie'!$A$5:$A$200,$A34,'3. Registro ferie'!$F$5:$F$200,"Approvato",'3. Registro ferie'!$C$5:$C$200,"&lt;="&amp;('1. Impostazioni'!$C$9+(14-1)*7+6),'3. Registro ferie'!$D$5:$D$200,"&gt;="&amp;('1. Impostazioni'!$C$9+(14-1)*7)))</f>
        <v/>
      </c>
      <c r="P34" s="106">
        <f>IF($A34="","",COUNTIFS('3. Registro ferie'!$A$5:$A$200,$A34,'3. Registro ferie'!$F$5:$F$200,"Approvato",'3. Registro ferie'!$C$5:$C$200,"&lt;="&amp;('1. Impostazioni'!$C$9+(15-1)*7+6),'3. Registro ferie'!$D$5:$D$200,"&gt;="&amp;('1. Impostazioni'!$C$9+(15-1)*7)))</f>
        <v/>
      </c>
      <c r="Q34" s="106">
        <f>IF($A34="","",COUNTIFS('3. Registro ferie'!$A$5:$A$200,$A34,'3. Registro ferie'!$F$5:$F$200,"Approvato",'3. Registro ferie'!$C$5:$C$200,"&lt;="&amp;('1. Impostazioni'!$C$9+(16-1)*7+6),'3. Registro ferie'!$D$5:$D$200,"&gt;="&amp;('1. Impostazioni'!$C$9+(16-1)*7)))</f>
        <v/>
      </c>
      <c r="R34" s="106">
        <f>IF($A34="","",COUNTIFS('3. Registro ferie'!$A$5:$A$200,$A34,'3. Registro ferie'!$F$5:$F$200,"Approvato",'3. Registro ferie'!$C$5:$C$200,"&lt;="&amp;('1. Impostazioni'!$C$9+(17-1)*7+6),'3. Registro ferie'!$D$5:$D$200,"&gt;="&amp;('1. Impostazioni'!$C$9+(17-1)*7)))</f>
        <v/>
      </c>
      <c r="S34" s="106">
        <f>IF($A34="","",COUNTIFS('3. Registro ferie'!$A$5:$A$200,$A34,'3. Registro ferie'!$F$5:$F$200,"Approvato",'3. Registro ferie'!$C$5:$C$200,"&lt;="&amp;('1. Impostazioni'!$C$9+(18-1)*7+6),'3. Registro ferie'!$D$5:$D$200,"&gt;="&amp;('1. Impostazioni'!$C$9+(18-1)*7)))</f>
        <v/>
      </c>
      <c r="T34" s="106">
        <f>IF($A34="","",COUNTIFS('3. Registro ferie'!$A$5:$A$200,$A34,'3. Registro ferie'!$F$5:$F$200,"Approvato",'3. Registro ferie'!$C$5:$C$200,"&lt;="&amp;('1. Impostazioni'!$C$9+(19-1)*7+6),'3. Registro ferie'!$D$5:$D$200,"&gt;="&amp;('1. Impostazioni'!$C$9+(19-1)*7)))</f>
        <v/>
      </c>
      <c r="U34" s="106">
        <f>IF($A34="","",COUNTIFS('3. Registro ferie'!$A$5:$A$200,$A34,'3. Registro ferie'!$F$5:$F$200,"Approvato",'3. Registro ferie'!$C$5:$C$200,"&lt;="&amp;('1. Impostazioni'!$C$9+(20-1)*7+6),'3. Registro ferie'!$D$5:$D$200,"&gt;="&amp;('1. Impostazioni'!$C$9+(20-1)*7)))</f>
        <v/>
      </c>
      <c r="V34" s="106">
        <f>IF($A34="","",COUNTIFS('3. Registro ferie'!$A$5:$A$200,$A34,'3. Registro ferie'!$F$5:$F$200,"Approvato",'3. Registro ferie'!$C$5:$C$200,"&lt;="&amp;('1. Impostazioni'!$C$9+(21-1)*7+6),'3. Registro ferie'!$D$5:$D$200,"&gt;="&amp;('1. Impostazioni'!$C$9+(21-1)*7)))</f>
        <v/>
      </c>
      <c r="W34" s="106">
        <f>IF($A34="","",COUNTIFS('3. Registro ferie'!$A$5:$A$200,$A34,'3. Registro ferie'!$F$5:$F$200,"Approvato",'3. Registro ferie'!$C$5:$C$200,"&lt;="&amp;('1. Impostazioni'!$C$9+(22-1)*7+6),'3. Registro ferie'!$D$5:$D$200,"&gt;="&amp;('1. Impostazioni'!$C$9+(22-1)*7)))</f>
        <v/>
      </c>
      <c r="X34" s="106">
        <f>IF($A34="","",COUNTIFS('3. Registro ferie'!$A$5:$A$200,$A34,'3. Registro ferie'!$F$5:$F$200,"Approvato",'3. Registro ferie'!$C$5:$C$200,"&lt;="&amp;('1. Impostazioni'!$C$9+(23-1)*7+6),'3. Registro ferie'!$D$5:$D$200,"&gt;="&amp;('1. Impostazioni'!$C$9+(23-1)*7)))</f>
        <v/>
      </c>
      <c r="Y34" s="106">
        <f>IF($A34="","",COUNTIFS('3. Registro ferie'!$A$5:$A$200,$A34,'3. Registro ferie'!$F$5:$F$200,"Approvato",'3. Registro ferie'!$C$5:$C$200,"&lt;="&amp;('1. Impostazioni'!$C$9+(24-1)*7+6),'3. Registro ferie'!$D$5:$D$200,"&gt;="&amp;('1. Impostazioni'!$C$9+(24-1)*7)))</f>
        <v/>
      </c>
      <c r="Z34" s="106">
        <f>IF($A34="","",COUNTIFS('3. Registro ferie'!$A$5:$A$200,$A34,'3. Registro ferie'!$F$5:$F$200,"Approvato",'3. Registro ferie'!$C$5:$C$200,"&lt;="&amp;('1. Impostazioni'!$C$9+(25-1)*7+6),'3. Registro ferie'!$D$5:$D$200,"&gt;="&amp;('1. Impostazioni'!$C$9+(25-1)*7)))</f>
        <v/>
      </c>
      <c r="AA34" s="106">
        <f>IF($A34="","",COUNTIFS('3. Registro ferie'!$A$5:$A$200,$A34,'3. Registro ferie'!$F$5:$F$200,"Approvato",'3. Registro ferie'!$C$5:$C$200,"&lt;="&amp;('1. Impostazioni'!$C$9+(26-1)*7+6),'3. Registro ferie'!$D$5:$D$200,"&gt;="&amp;('1. Impostazioni'!$C$9+(26-1)*7)))</f>
        <v/>
      </c>
      <c r="AB34" s="106">
        <f>IF($A34="","",COUNTIFS('3. Registro ferie'!$A$5:$A$200,$A34,'3. Registro ferie'!$F$5:$F$200,"Approvato",'3. Registro ferie'!$C$5:$C$200,"&lt;="&amp;('1. Impostazioni'!$C$9+(27-1)*7+6),'3. Registro ferie'!$D$5:$D$200,"&gt;="&amp;('1. Impostazioni'!$C$9+(27-1)*7)))</f>
        <v/>
      </c>
      <c r="AC34" s="106">
        <f>IF($A34="","",COUNTIFS('3. Registro ferie'!$A$5:$A$200,$A34,'3. Registro ferie'!$F$5:$F$200,"Approvato",'3. Registro ferie'!$C$5:$C$200,"&lt;="&amp;('1. Impostazioni'!$C$9+(28-1)*7+6),'3. Registro ferie'!$D$5:$D$200,"&gt;="&amp;('1. Impostazioni'!$C$9+(28-1)*7)))</f>
        <v/>
      </c>
      <c r="AD34" s="106">
        <f>IF($A34="","",COUNTIFS('3. Registro ferie'!$A$5:$A$200,$A34,'3. Registro ferie'!$F$5:$F$200,"Approvato",'3. Registro ferie'!$C$5:$C$200,"&lt;="&amp;('1. Impostazioni'!$C$9+(29-1)*7+6),'3. Registro ferie'!$D$5:$D$200,"&gt;="&amp;('1. Impostazioni'!$C$9+(29-1)*7)))</f>
        <v/>
      </c>
      <c r="AE34" s="106">
        <f>IF($A34="","",COUNTIFS('3. Registro ferie'!$A$5:$A$200,$A34,'3. Registro ferie'!$F$5:$F$200,"Approvato",'3. Registro ferie'!$C$5:$C$200,"&lt;="&amp;('1. Impostazioni'!$C$9+(30-1)*7+6),'3. Registro ferie'!$D$5:$D$200,"&gt;="&amp;('1. Impostazioni'!$C$9+(30-1)*7)))</f>
        <v/>
      </c>
      <c r="AF34" s="106">
        <f>IF($A34="","",COUNTIFS('3. Registro ferie'!$A$5:$A$200,$A34,'3. Registro ferie'!$F$5:$F$200,"Approvato",'3. Registro ferie'!$C$5:$C$200,"&lt;="&amp;('1. Impostazioni'!$C$9+(31-1)*7+6),'3. Registro ferie'!$D$5:$D$200,"&gt;="&amp;('1. Impostazioni'!$C$9+(31-1)*7)))</f>
        <v/>
      </c>
      <c r="AG34" s="106">
        <f>IF($A34="","",COUNTIFS('3. Registro ferie'!$A$5:$A$200,$A34,'3. Registro ferie'!$F$5:$F$200,"Approvato",'3. Registro ferie'!$C$5:$C$200,"&lt;="&amp;('1. Impostazioni'!$C$9+(32-1)*7+6),'3. Registro ferie'!$D$5:$D$200,"&gt;="&amp;('1. Impostazioni'!$C$9+(32-1)*7)))</f>
        <v/>
      </c>
      <c r="AH34" s="106">
        <f>IF($A34="","",COUNTIFS('3. Registro ferie'!$A$5:$A$200,$A34,'3. Registro ferie'!$F$5:$F$200,"Approvato",'3. Registro ferie'!$C$5:$C$200,"&lt;="&amp;('1. Impostazioni'!$C$9+(33-1)*7+6),'3. Registro ferie'!$D$5:$D$200,"&gt;="&amp;('1. Impostazioni'!$C$9+(33-1)*7)))</f>
        <v/>
      </c>
      <c r="AI34" s="106">
        <f>IF($A34="","",COUNTIFS('3. Registro ferie'!$A$5:$A$200,$A34,'3. Registro ferie'!$F$5:$F$200,"Approvato",'3. Registro ferie'!$C$5:$C$200,"&lt;="&amp;('1. Impostazioni'!$C$9+(34-1)*7+6),'3. Registro ferie'!$D$5:$D$200,"&gt;="&amp;('1. Impostazioni'!$C$9+(34-1)*7)))</f>
        <v/>
      </c>
      <c r="AJ34" s="106">
        <f>IF($A34="","",COUNTIFS('3. Registro ferie'!$A$5:$A$200,$A34,'3. Registro ferie'!$F$5:$F$200,"Approvato",'3. Registro ferie'!$C$5:$C$200,"&lt;="&amp;('1. Impostazioni'!$C$9+(35-1)*7+6),'3. Registro ferie'!$D$5:$D$200,"&gt;="&amp;('1. Impostazioni'!$C$9+(35-1)*7)))</f>
        <v/>
      </c>
      <c r="AK34" s="106">
        <f>IF($A34="","",COUNTIFS('3. Registro ferie'!$A$5:$A$200,$A34,'3. Registro ferie'!$F$5:$F$200,"Approvato",'3. Registro ferie'!$C$5:$C$200,"&lt;="&amp;('1. Impostazioni'!$C$9+(36-1)*7+6),'3. Registro ferie'!$D$5:$D$200,"&gt;="&amp;('1. Impostazioni'!$C$9+(36-1)*7)))</f>
        <v/>
      </c>
      <c r="AL34" s="106">
        <f>IF($A34="","",COUNTIFS('3. Registro ferie'!$A$5:$A$200,$A34,'3. Registro ferie'!$F$5:$F$200,"Approvato",'3. Registro ferie'!$C$5:$C$200,"&lt;="&amp;('1. Impostazioni'!$C$9+(37-1)*7+6),'3. Registro ferie'!$D$5:$D$200,"&gt;="&amp;('1. Impostazioni'!$C$9+(37-1)*7)))</f>
        <v/>
      </c>
      <c r="AM34" s="106">
        <f>IF($A34="","",COUNTIFS('3. Registro ferie'!$A$5:$A$200,$A34,'3. Registro ferie'!$F$5:$F$200,"Approvato",'3. Registro ferie'!$C$5:$C$200,"&lt;="&amp;('1. Impostazioni'!$C$9+(38-1)*7+6),'3. Registro ferie'!$D$5:$D$200,"&gt;="&amp;('1. Impostazioni'!$C$9+(38-1)*7)))</f>
        <v/>
      </c>
      <c r="AN34" s="106">
        <f>IF($A34="","",COUNTIFS('3. Registro ferie'!$A$5:$A$200,$A34,'3. Registro ferie'!$F$5:$F$200,"Approvato",'3. Registro ferie'!$C$5:$C$200,"&lt;="&amp;('1. Impostazioni'!$C$9+(39-1)*7+6),'3. Registro ferie'!$D$5:$D$200,"&gt;="&amp;('1. Impostazioni'!$C$9+(39-1)*7)))</f>
        <v/>
      </c>
      <c r="AO34" s="106">
        <f>IF($A34="","",COUNTIFS('3. Registro ferie'!$A$5:$A$200,$A34,'3. Registro ferie'!$F$5:$F$200,"Approvato",'3. Registro ferie'!$C$5:$C$200,"&lt;="&amp;('1. Impostazioni'!$C$9+(40-1)*7+6),'3. Registro ferie'!$D$5:$D$200,"&gt;="&amp;('1. Impostazioni'!$C$9+(40-1)*7)))</f>
        <v/>
      </c>
      <c r="AP34" s="106">
        <f>IF($A34="","",COUNTIFS('3. Registro ferie'!$A$5:$A$200,$A34,'3. Registro ferie'!$F$5:$F$200,"Approvato",'3. Registro ferie'!$C$5:$C$200,"&lt;="&amp;('1. Impostazioni'!$C$9+(41-1)*7+6),'3. Registro ferie'!$D$5:$D$200,"&gt;="&amp;('1. Impostazioni'!$C$9+(41-1)*7)))</f>
        <v/>
      </c>
      <c r="AQ34" s="106">
        <f>IF($A34="","",COUNTIFS('3. Registro ferie'!$A$5:$A$200,$A34,'3. Registro ferie'!$F$5:$F$200,"Approvato",'3. Registro ferie'!$C$5:$C$200,"&lt;="&amp;('1. Impostazioni'!$C$9+(42-1)*7+6),'3. Registro ferie'!$D$5:$D$200,"&gt;="&amp;('1. Impostazioni'!$C$9+(42-1)*7)))</f>
        <v/>
      </c>
      <c r="AR34" s="106">
        <f>IF($A34="","",COUNTIFS('3. Registro ferie'!$A$5:$A$200,$A34,'3. Registro ferie'!$F$5:$F$200,"Approvato",'3. Registro ferie'!$C$5:$C$200,"&lt;="&amp;('1. Impostazioni'!$C$9+(43-1)*7+6),'3. Registro ferie'!$D$5:$D$200,"&gt;="&amp;('1. Impostazioni'!$C$9+(43-1)*7)))</f>
        <v/>
      </c>
      <c r="AS34" s="106">
        <f>IF($A34="","",COUNTIFS('3. Registro ferie'!$A$5:$A$200,$A34,'3. Registro ferie'!$F$5:$F$200,"Approvato",'3. Registro ferie'!$C$5:$C$200,"&lt;="&amp;('1. Impostazioni'!$C$9+(44-1)*7+6),'3. Registro ferie'!$D$5:$D$200,"&gt;="&amp;('1. Impostazioni'!$C$9+(44-1)*7)))</f>
        <v/>
      </c>
      <c r="AT34" s="106">
        <f>IF($A34="","",COUNTIFS('3. Registro ferie'!$A$5:$A$200,$A34,'3. Registro ferie'!$F$5:$F$200,"Approvato",'3. Registro ferie'!$C$5:$C$200,"&lt;="&amp;('1. Impostazioni'!$C$9+(45-1)*7+6),'3. Registro ferie'!$D$5:$D$200,"&gt;="&amp;('1. Impostazioni'!$C$9+(45-1)*7)))</f>
        <v/>
      </c>
      <c r="AU34" s="106">
        <f>IF($A34="","",COUNTIFS('3. Registro ferie'!$A$5:$A$200,$A34,'3. Registro ferie'!$F$5:$F$200,"Approvato",'3. Registro ferie'!$C$5:$C$200,"&lt;="&amp;('1. Impostazioni'!$C$9+(46-1)*7+6),'3. Registro ferie'!$D$5:$D$200,"&gt;="&amp;('1. Impostazioni'!$C$9+(46-1)*7)))</f>
        <v/>
      </c>
      <c r="AV34" s="106">
        <f>IF($A34="","",COUNTIFS('3. Registro ferie'!$A$5:$A$200,$A34,'3. Registro ferie'!$F$5:$F$200,"Approvato",'3. Registro ferie'!$C$5:$C$200,"&lt;="&amp;('1. Impostazioni'!$C$9+(47-1)*7+6),'3. Registro ferie'!$D$5:$D$200,"&gt;="&amp;('1. Impostazioni'!$C$9+(47-1)*7)))</f>
        <v/>
      </c>
      <c r="AW34" s="106">
        <f>IF($A34="","",COUNTIFS('3. Registro ferie'!$A$5:$A$200,$A34,'3. Registro ferie'!$F$5:$F$200,"Approvato",'3. Registro ferie'!$C$5:$C$200,"&lt;="&amp;('1. Impostazioni'!$C$9+(48-1)*7+6),'3. Registro ferie'!$D$5:$D$200,"&gt;="&amp;('1. Impostazioni'!$C$9+(48-1)*7)))</f>
        <v/>
      </c>
      <c r="AX34" s="106">
        <f>IF($A34="","",COUNTIFS('3. Registro ferie'!$A$5:$A$200,$A34,'3. Registro ferie'!$F$5:$F$200,"Approvato",'3. Registro ferie'!$C$5:$C$200,"&lt;="&amp;('1. Impostazioni'!$C$9+(49-1)*7+6),'3. Registro ferie'!$D$5:$D$200,"&gt;="&amp;('1. Impostazioni'!$C$9+(49-1)*7)))</f>
        <v/>
      </c>
      <c r="AY34" s="106">
        <f>IF($A34="","",COUNTIFS('3. Registro ferie'!$A$5:$A$200,$A34,'3. Registro ferie'!$F$5:$F$200,"Approvato",'3. Registro ferie'!$C$5:$C$200,"&lt;="&amp;('1. Impostazioni'!$C$9+(50-1)*7+6),'3. Registro ferie'!$D$5:$D$200,"&gt;="&amp;('1. Impostazioni'!$C$9+(50-1)*7)))</f>
        <v/>
      </c>
      <c r="AZ34" s="106">
        <f>IF($A34="","",COUNTIFS('3. Registro ferie'!$A$5:$A$200,$A34,'3. Registro ferie'!$F$5:$F$200,"Approvato",'3. Registro ferie'!$C$5:$C$200,"&lt;="&amp;('1. Impostazioni'!$C$9+(51-1)*7+6),'3. Registro ferie'!$D$5:$D$200,"&gt;="&amp;('1. Impostazioni'!$C$9+(51-1)*7)))</f>
        <v/>
      </c>
      <c r="BA34" s="106">
        <f>IF($A34="","",COUNTIFS('3. Registro ferie'!$A$5:$A$200,$A34,'3. Registro ferie'!$F$5:$F$200,"Approvato",'3. Registro ferie'!$C$5:$C$200,"&lt;="&amp;('1. Impostazioni'!$C$9+(52-1)*7+6),'3. Registro ferie'!$D$5:$D$200,"&gt;="&amp;('1. Impostazioni'!$C$9+(52-1)*7)))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3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Festività</t>
        </is>
      </c>
    </row>
    <row r="2" ht="15" customHeight="1" s="55">
      <c r="A2" s="64" t="inlineStr">
        <is>
          <t>Tutte le festività nazionali italiane per il 2026 e il 2027, più due righe gialle per il santo patrono della tua città. Alimentano in automatico i conteggi dei giorni.</t>
        </is>
      </c>
    </row>
    <row r="4" ht="30" customHeight="1" s="55">
      <c r="A4" s="74" t="inlineStr">
        <is>
          <t>Data</t>
        </is>
      </c>
      <c r="B4" s="74" t="inlineStr">
        <is>
          <t>Nome</t>
        </is>
      </c>
    </row>
    <row r="5" ht="15" customHeight="1" s="55">
      <c r="A5" s="107" t="n">
        <v>46023</v>
      </c>
      <c r="B5" s="108" t="inlineStr">
        <is>
          <t>Capodanno</t>
        </is>
      </c>
    </row>
    <row r="6" ht="15" customHeight="1" s="55">
      <c r="A6" s="107" t="n">
        <v>46028</v>
      </c>
      <c r="B6" s="108" t="inlineStr">
        <is>
          <t>Epifania</t>
        </is>
      </c>
    </row>
    <row r="7" ht="15" customHeight="1" s="55">
      <c r="A7" s="107" t="n">
        <v>46117</v>
      </c>
      <c r="B7" s="108" t="inlineStr">
        <is>
          <t>Pasqua</t>
        </is>
      </c>
    </row>
    <row r="8" ht="15" customHeight="1" s="55">
      <c r="A8" s="107" t="n">
        <v>46118</v>
      </c>
      <c r="B8" s="108" t="inlineStr">
        <is>
          <t>Lunedì dell'Angelo (Pasquetta)</t>
        </is>
      </c>
    </row>
    <row r="9" ht="15" customHeight="1" s="55">
      <c r="A9" s="107" t="n">
        <v>46137</v>
      </c>
      <c r="B9" s="108" t="inlineStr">
        <is>
          <t>Anniversario della Liberazione</t>
        </is>
      </c>
    </row>
    <row r="10" ht="15" customHeight="1" s="55">
      <c r="A10" s="107" t="n">
        <v>46143</v>
      </c>
      <c r="B10" s="108" t="inlineStr">
        <is>
          <t>Festa del Lavoro</t>
        </is>
      </c>
    </row>
    <row r="11" ht="15" customHeight="1" s="55">
      <c r="A11" s="107" t="n">
        <v>46175</v>
      </c>
      <c r="B11" s="108" t="inlineStr">
        <is>
          <t>Festa della Repubblica</t>
        </is>
      </c>
    </row>
    <row r="12" ht="15" customHeight="1" s="55">
      <c r="A12" s="107" t="n">
        <v>46249</v>
      </c>
      <c r="B12" s="108" t="inlineStr">
        <is>
          <t>Assunzione (Ferragosto)</t>
        </is>
      </c>
    </row>
    <row r="13" ht="15" customHeight="1" s="55">
      <c r="A13" s="107" t="n">
        <v>46327</v>
      </c>
      <c r="B13" s="108" t="inlineStr">
        <is>
          <t>Ognissanti</t>
        </is>
      </c>
    </row>
    <row r="14" ht="15" customHeight="1" s="55">
      <c r="A14" s="107" t="n">
        <v>46364</v>
      </c>
      <c r="B14" s="108" t="inlineStr">
        <is>
          <t>Immacolata Concezione</t>
        </is>
      </c>
    </row>
    <row r="15" ht="15" customHeight="1" s="55">
      <c r="A15" s="107" t="n">
        <v>46381</v>
      </c>
      <c r="B15" s="108" t="inlineStr">
        <is>
          <t>Natale</t>
        </is>
      </c>
    </row>
    <row r="16" ht="15" customHeight="1" s="55">
      <c r="A16" s="107" t="n">
        <v>46382</v>
      </c>
      <c r="B16" s="108" t="inlineStr">
        <is>
          <t>Santo Stefano</t>
        </is>
      </c>
    </row>
    <row r="17" ht="15" customHeight="1" s="55">
      <c r="A17" s="107" t="n">
        <v>46388</v>
      </c>
      <c r="B17" s="108" t="inlineStr">
        <is>
          <t>Capodanno</t>
        </is>
      </c>
    </row>
    <row r="18" ht="15" customHeight="1" s="55">
      <c r="A18" s="107" t="n">
        <v>46393</v>
      </c>
      <c r="B18" s="108" t="inlineStr">
        <is>
          <t>Epifania</t>
        </is>
      </c>
    </row>
    <row r="19" ht="15" customHeight="1" s="55">
      <c r="A19" s="107" t="n">
        <v>46474</v>
      </c>
      <c r="B19" s="108" t="inlineStr">
        <is>
          <t>Pasqua</t>
        </is>
      </c>
    </row>
    <row r="20" ht="15" customHeight="1" s="55">
      <c r="A20" s="107" t="n">
        <v>46475</v>
      </c>
      <c r="B20" s="108" t="inlineStr">
        <is>
          <t>Lunedì dell'Angelo (Pasquetta)</t>
        </is>
      </c>
    </row>
    <row r="21" ht="15" customHeight="1" s="55">
      <c r="A21" s="107" t="n">
        <v>46502</v>
      </c>
      <c r="B21" s="108" t="inlineStr">
        <is>
          <t>Anniversario della Liberazione</t>
        </is>
      </c>
    </row>
    <row r="22" ht="15" customHeight="1" s="55">
      <c r="A22" s="107" t="n">
        <v>46508</v>
      </c>
      <c r="B22" s="108" t="inlineStr">
        <is>
          <t>Festa del Lavoro</t>
        </is>
      </c>
    </row>
    <row r="23" ht="15" customHeight="1" s="55">
      <c r="A23" s="107" t="n">
        <v>46540</v>
      </c>
      <c r="B23" s="108" t="inlineStr">
        <is>
          <t>Festa della Repubblica</t>
        </is>
      </c>
    </row>
    <row r="24" ht="15" customHeight="1" s="55">
      <c r="A24" s="107" t="n">
        <v>46614</v>
      </c>
      <c r="B24" s="108" t="inlineStr">
        <is>
          <t>Assunzione (Ferragosto)</t>
        </is>
      </c>
    </row>
    <row r="25" ht="15" customHeight="1" s="55">
      <c r="A25" s="107" t="n">
        <v>46692</v>
      </c>
      <c r="B25" s="108" t="inlineStr">
        <is>
          <t>Ognissanti</t>
        </is>
      </c>
    </row>
    <row r="26" ht="15" customHeight="1" s="55">
      <c r="A26" s="107" t="n">
        <v>46729</v>
      </c>
      <c r="B26" s="108" t="inlineStr">
        <is>
          <t>Immacolata Concezione</t>
        </is>
      </c>
    </row>
    <row r="27" ht="15" customHeight="1" s="55">
      <c r="A27" s="107" t="n">
        <v>46746</v>
      </c>
      <c r="B27" s="108" t="inlineStr">
        <is>
          <t>Natale</t>
        </is>
      </c>
    </row>
    <row r="28" ht="15" customHeight="1" s="55">
      <c r="A28" s="107" t="n">
        <v>46747</v>
      </c>
      <c r="B28" s="108" t="inlineStr">
        <is>
          <t>Santo Stefano</t>
        </is>
      </c>
    </row>
    <row r="29" ht="15" customHeight="1" s="55">
      <c r="A29" s="109" t="n"/>
      <c r="B29" s="108" t="inlineStr">
        <is>
          <t>Santo patrono della tua città 2026 (es. Milano 7 dic, Roma 29 giu)</t>
        </is>
      </c>
    </row>
    <row r="30" ht="15" customHeight="1" s="55">
      <c r="A30" s="109" t="n"/>
      <c r="B30" s="108" t="inlineStr">
        <is>
          <t>Santo patrono della tua città 2027 (stessa festa, anno 2027)</t>
        </is>
      </c>
    </row>
    <row r="31" ht="15" customHeight="1" s="55">
      <c r="A31" s="107" t="n"/>
      <c r="B31" s="108" t="n"/>
    </row>
    <row r="32">
      <c r="A32" s="107" t="n"/>
      <c r="B32" s="108" t="n"/>
    </row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2026-07-22T15:39:56Z</dcterms:modified>
  <cp:revision>0</cp:revision>
</cp:coreProperties>
</file>