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Οδηγίες" sheetId="1" state="visible" r:id="rId1"/>
    <sheet name="1. Ρυθμίσεις" sheetId="2" state="visible" r:id="rId2"/>
    <sheet name="2. Εργαζόμενοι" sheetId="3" state="visible" r:id="rId3"/>
    <sheet name="3. Καταγραφή αδειών" sheetId="4" state="visible" r:id="rId4"/>
    <sheet name="4. Σύνοψη" sheetId="5" state="visible" r:id="rId5"/>
    <sheet name="5. Ετήσιο ημερολόγιο" sheetId="6" state="visible" r:id="rId6"/>
    <sheet name="Αργίες" sheetId="7" state="visible" r:id="rId7"/>
  </sheets>
  <definedNames>
    <definedName name="Argies">'Αργίες'!$A$5:$A$28</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 mmm 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2" ht="31.5" customHeight="1" s="55">
      <c r="B2" s="56" t="inlineStr">
        <is>
          <t>Book Time Off · Πρότυπο αδειών προσωπικού</t>
        </is>
      </c>
    </row>
    <row r="3" ht="15" customHeight="1" s="55">
      <c r="B3" s="57" t="inlineStr">
        <is>
          <t>Δωρεάν πρότυπο • Διαχείριση αδειών Ελλάδα • Συμβατό με Excel + Google Sheets</t>
        </is>
      </c>
    </row>
    <row r="5" ht="15" customHeight="1" s="55">
      <c r="B5" s="58" t="inlineStr">
        <is>
          <t>ΤΙ ΕΙΝΑΙ ΑΥΤΟ ΤΟ ΠΡΟΤΥΠΟ</t>
        </is>
      </c>
    </row>
    <row r="6" ht="45" customHeight="1" s="55">
      <c r="B6" s="59" t="inlineStr">
        <is>
          <t>Ένα απλό πρότυπο παρακολούθησης αδειών με έτοιμους τύπους, για μικρές ελληνικές ομάδες. Υπολογίζει τις εργάσιμες ημέρες άδειας (εξαιρώντας σαββατοκύριακα και αργίες), παρακολουθεί το δικαίωμα, τις ημέρες που χρησιμοποιήθηκαν και το υπόλοιπο κάθε εργαζομένου, και δίνει μια εικόνα όλης της χρονιάς.</t>
        </is>
      </c>
    </row>
    <row r="8" ht="15" customHeight="1" s="55">
      <c r="B8" s="58" t="inlineStr">
        <is>
          <t>ΠΩΣ ΝΑ ΤΟ ΧΡΗΣΙΜΟΠΟΙΗΣΕΤΕ, ΜΕ ΤΗ ΣΕΙΡΑ</t>
        </is>
      </c>
    </row>
    <row r="9" ht="15" customHeight="1" s="55">
      <c r="B9" s="60" t="inlineStr">
        <is>
          <t>1. Ρυθμίσεις</t>
        </is>
      </c>
    </row>
    <row r="10" ht="36" customHeight="1" s="55">
      <c r="B10" s="61" t="inlineStr">
        <is>
          <t>Βάλτε το όνομα της εταιρείας, την ημερομηνία έναρξης του έτους αδειών και το προεπιλεγμένο ετήσιο δικαίωμα. Τα κίτρινα κελιά είναι για συμπλήρωση, αλλάξτε τα. Τα λευκά κελιά είναι τύποι, αφήστε τα ήσυχα.</t>
        </is>
      </c>
    </row>
    <row r="12" ht="15" customHeight="1" s="55">
      <c r="B12" s="60" t="inlineStr">
        <is>
          <t>2. Εργαζόμενοι</t>
        </is>
      </c>
    </row>
    <row r="13" ht="36" customHeight="1" s="55">
      <c r="B13" s="61" t="inlineStr">
        <is>
          <t>Προσθέστε κάθε εργαζόμενο: όνομα, ημερομηνία έναρξης, ημέρες εργασίας την εβδομάδα, ετήσιο δικαίωμα (ημέρες) και τυχόν μεταφορά από πέρσι. Η στήλη «Δικαίωμα φέτος» υπολογίζει αυτόματα την αναλογία για προσλήψεις και αποχωρήσεις.</t>
        </is>
      </c>
    </row>
    <row r="15" ht="15" customHeight="1" s="55">
      <c r="B15" s="60" t="inlineStr">
        <is>
          <t>3. Καταγραφή αδειών</t>
        </is>
      </c>
    </row>
    <row r="16" ht="36" customHeight="1" s="55">
      <c r="B16" s="61" t="inlineStr">
        <is>
          <t>Καταγράψτε κάθε άδεια: διαλέξτε τον εργαζόμενο, επιλέξτε τύπο άδειας, βάλτε ημερομηνία έναρξης και λήξης. Η στήλη «Ημέρες» υπολογίζει αυτόματα τις εργάσιμες ημέρες Δευτέρα ως Παρασκευή εξαιρώντας τις αργίες.</t>
        </is>
      </c>
    </row>
    <row r="18" ht="15" customHeight="1" s="55">
      <c r="B18" s="60" t="inlineStr">
        <is>
          <t>4. Σύνοψη</t>
        </is>
      </c>
    </row>
    <row r="19" ht="36" customHeight="1" s="55">
      <c r="B19" s="61" t="inlineStr">
        <is>
          <t>Δείτε σύνοψη ανά εργαζόμενο: δικαίωμα, ελήφθησαν (εγκεκριμένες), κρατημένες (εκκρεμείς), υπόλοιπο. Τα κελιά κοκκινίζουν αν το υπόλοιπο πέσει κάτω από το μηδέν.</t>
        </is>
      </c>
    </row>
    <row r="21" ht="15" customHeight="1" s="55">
      <c r="B21" s="60" t="inlineStr">
        <is>
          <t>5. Ετήσιο ημερολόγιο</t>
        </is>
      </c>
    </row>
    <row r="22" ht="36" customHeight="1" s="55">
      <c r="B22" s="61" t="inlineStr">
        <is>
          <t>Οπτική εικόνα όλης της χρονιάς. Γραμμές = εργαζόμενοι, στήλες = εβδομάδες του έτους. Τα κελιά γεμίζουν μπλε όταν έχει κρατηθεί άδεια εκείνη την εβδομάδα, με τον αριθμό ημερών.</t>
        </is>
      </c>
    </row>
    <row r="24" ht="15" customHeight="1" s="55">
      <c r="B24" s="60" t="inlineStr">
        <is>
          <t>Αργίες</t>
        </is>
      </c>
    </row>
    <row r="25" ht="36" customHeight="1" s="55">
      <c r="B25" s="61" t="inlineStr">
        <is>
          <t>Δεδομένα αναφοράς. Όλες οι ελληνικές αργίες για το 2026 και το 2027 είναι προφορτωμένες και εξαιρούνται από τις καταμετρήσεις άδειας.</t>
        </is>
      </c>
    </row>
    <row r="27" ht="15" customHeight="1" s="55">
      <c r="B27" s="58" t="inlineStr">
        <is>
          <t>ΧΡΗΣΗ ΣΤΑ GOOGLE SHEETS</t>
        </is>
      </c>
    </row>
    <row r="28" ht="36" customHeight="1" s="55">
      <c r="B28" s="61" t="inlineStr">
        <is>
          <t>1. Αποθηκεύστε αυτό το αρχείο στον υπολογιστή σας.  2. Πηγαίνετε στο drive.google.com και ανεβάστε το.  3. Δεξί κλικ στο αρχείο &gt; Άνοιγμα με &gt; Google Sheets.  Τα Google Sheets θα το μετατρέψουν. Όλοι οι τύποι και οι λίστες δουλεύουν στα Sheets.</t>
        </is>
      </c>
    </row>
    <row r="30" ht="15" customHeight="1" s="55">
      <c r="B30" s="58" t="inlineStr">
        <is>
          <t>ΣΗΜΑΝΤΙΚΕΣ ΣΗΜΕΙΩΣΕΙΣ</t>
        </is>
      </c>
    </row>
    <row r="31" ht="21.75" customHeight="1" s="55">
      <c r="B31" s="61" t="inlineStr">
        <is>
          <t>• Μη διαγράφετε και μην εισάγετε στήλες, οι τύποι αναφέρονται σε συγκεκριμένες στήλες.</t>
        </is>
      </c>
    </row>
    <row r="32" ht="21.75" customHeight="1" s="55">
      <c r="B32" s="61" t="inlineStr">
        <is>
          <t>• Προσθέστε νέες γραμμές εργαζομένων αντιγράφοντας μια υπάρχουσα γραμμή (διατηρεί τους τύπους).</t>
        </is>
      </c>
    </row>
    <row r="33" ht="21.75" customHeight="1" s="55">
      <c r="B33" s="61" t="inlineStr">
        <is>
          <t>• Προσθέστε νέες άδειες συμπληρώνοντας την επόμενη κενή γραμμή στην Καταγραφή αδειών.</t>
        </is>
      </c>
    </row>
    <row r="34" ht="21.75" customHeight="1" s="55">
      <c r="B34" s="61" t="inlineStr">
        <is>
          <t>• Στο τέλος του έτους: κρατήστε αντίγραφο του αρχείου, μετονομάστε το νέο αντίγραφο στην επόμενη χρονιά, μετά ενημερώστε τις ημερομηνίες του έτους αδειών στην καρτέλα Ρυθμίσεις και καθαρίστε την Καταγραφή αδειών.</t>
        </is>
      </c>
    </row>
    <row r="35" ht="21.75" customHeight="1" s="55">
      <c r="B35" s="61" t="inlineStr">
        <is>
          <t>• Αυτό το πρότυπο είναι μόνο για παρακολούθηση. Δεν αντικαθιστά νομική συμβουλή. Στην Ελλάδα η κανονική άδεια εξαρτάται από την προϋπηρεσία και τον τύπο της εβδομάδας: για πλήρες 12μηνο η βάση είναι 20 εργάσιμες ημέρες στο πενθήμερο (24 στο εξαήμερο) και ανεβαίνει κατά μία ημέρα τον χρόνο, έως 26 (31 στο εξαήμερο). Η άδεια χορηγείται μέσα στο ημερολογιακό έτος, με απώτατο όριο την 31η Μαρτίου του επόμενου έτους (ΚΕΠΕΑ/ΓΣΕΕ).</t>
        </is>
      </c>
    </row>
    <row r="37" ht="15" customHeight="1" s="55">
      <c r="B37" s="62" t="inlineStr">
        <is>
          <t>Θέλετε εγκρίσεις, πρόσβαση από κινητό, αυτόματες ειδοποιήσεις και σωστό ιστορικό;</t>
        </is>
      </c>
    </row>
    <row r="38" ht="15" customHeight="1" s="55">
      <c r="B38" s="60" t="inlineStr">
        <is>
          <t>Δοκιμάστε το Book Time Off · διαχείριση αδειών για ελληνικές ομάδες με 1 €/χρήστη/μήνα.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2" ht="27.75" customHeight="1" s="55">
      <c r="B2" s="63" t="inlineStr">
        <is>
          <t>Ρυθμίσεις</t>
        </is>
      </c>
    </row>
    <row r="3" ht="15" customHeight="1" s="55">
      <c r="B3" s="64" t="inlineStr">
        <is>
          <t>Κίτρινα κελιά = εισαγωγή (αλλάξτε τα). Μπλε κελιά = υπολογισμένα.</t>
        </is>
      </c>
    </row>
    <row r="5" ht="21.75" customHeight="1" s="55">
      <c r="B5" s="65" t="inlineStr">
        <is>
          <t>Εταιρεία</t>
        </is>
      </c>
      <c r="C5" s="66" t="n"/>
    </row>
    <row r="6" ht="27.75" customHeight="1" s="55">
      <c r="B6" s="67" t="inlineStr">
        <is>
          <t>Όνομα εταιρείας</t>
        </is>
      </c>
      <c r="C6" s="68" t="inlineStr">
        <is>
          <t>Παράδειγμα ΑΕ</t>
        </is>
      </c>
      <c r="D6" s="69" t="inlineStr">
        <is>
          <t>Αντικαταστήστε με το όνομα της εταιρείας σας.</t>
        </is>
      </c>
    </row>
    <row r="8" ht="21.75" customHeight="1" s="55">
      <c r="B8" s="65" t="inlineStr">
        <is>
          <t>Έτος αδειών</t>
        </is>
      </c>
      <c r="C8" s="66" t="n"/>
    </row>
    <row r="9" ht="27.75" customHeight="1" s="55">
      <c r="B9" s="67" t="inlineStr">
        <is>
          <t>Έναρξη έτους αδειών</t>
        </is>
      </c>
      <c r="C9" s="70" t="n">
        <v>46023</v>
      </c>
      <c r="D9" s="69" t="inlineStr">
        <is>
          <t>Στην Ελλάδα η άδεια μετριέται ανά ημερολογιακό έτος. Αφήστε 1 Ιαν.</t>
        </is>
      </c>
    </row>
    <row r="10" ht="27.75" customHeight="1" s="55">
      <c r="B10" s="67" t="inlineStr">
        <is>
          <t>Λήξη έτους αδειών</t>
        </is>
      </c>
      <c r="C10" s="71">
        <f>EDATE(C9,12)-1</f>
        <v/>
      </c>
      <c r="D10" s="69" t="inlineStr">
        <is>
          <t>Υπολογίζεται αυτόματα, 12 μήνες μετά την έναρξη μείον μία ημέρα.</t>
        </is>
      </c>
    </row>
    <row r="12" ht="21.75" customHeight="1" s="55">
      <c r="B12" s="65" t="inlineStr">
        <is>
          <t>Αργίες</t>
        </is>
      </c>
      <c r="C12" s="66" t="n"/>
    </row>
    <row r="13" ht="27.75" customHeight="1" s="55">
      <c r="B13" s="67" t="inlineStr">
        <is>
          <t>Κατάλογος αργιών</t>
        </is>
      </c>
      <c r="C13" s="68" t="inlineStr">
        <is>
          <t>Ελλάδα (εθνική λίστα)</t>
        </is>
      </c>
      <c r="D13" s="69" t="inlineStr">
        <is>
          <t>Και οι 12 ελληνικές αργίες για το 2026-27 είναι προφορτωμένες στην καρτέλα Αργίες.</t>
        </is>
      </c>
    </row>
    <row r="15" ht="21.75" customHeight="1" s="55">
      <c r="B15" s="65" t="inlineStr">
        <is>
          <t>Προεπιλεγμένο δικαίωμα</t>
        </is>
      </c>
      <c r="C15" s="66" t="n"/>
    </row>
    <row r="16" ht="27.75" customHeight="1" s="55">
      <c r="B16" s="67" t="inlineStr">
        <is>
          <t>Προεπιλεγμένο ετήσιο δικαίωμα (ημέρες)</t>
        </is>
      </c>
      <c r="C16" s="68" t="n">
        <v>20</v>
      </c>
      <c r="D16" s="69" t="inlineStr">
        <is>
          <t>Ημέρες τον χρόνο για πλήρη απασχόληση (πενθήμερο), εκτός των αργιών. Η βάση είναι 20 και ανεβαίνει με την προϋπηρεσία (24 στο εξαήμερο).</t>
        </is>
      </c>
    </row>
    <row r="17" ht="27.75" customHeight="1" s="55">
      <c r="B17" s="67" t="inlineStr">
        <is>
          <t>Τυπική εργάσιμη εβδομάδα (ημέρες)</t>
        </is>
      </c>
      <c r="C17" s="68" t="n">
        <v>5</v>
      </c>
      <c r="D17" s="69" t="inlineStr">
        <is>
          <t>Για τον αναλογικό υπολογισμό. Σχεδόν πάντα 5.</t>
        </is>
      </c>
    </row>
    <row r="18" ht="27.75" customHeight="1" s="55">
      <c r="B18" s="67" t="inlineStr">
        <is>
          <t>Μετρούν οι αργίες ως ημέρες άδειας;</t>
        </is>
      </c>
      <c r="C18" s="68" t="inlineStr">
        <is>
          <t>Όχι</t>
        </is>
      </c>
      <c r="D18" s="69" t="inlineStr">
        <is>
          <t>Αν «Όχι», οι αργίες εξαιρούνται αυτόματα από τις καταμετρήσεις άδειας (το πιο συνηθισμένο). Αν «Ναι», η ομάδα δουλεύει τις αργίες.</t>
        </is>
      </c>
    </row>
    <row r="20" ht="36" customHeight="1" s="55">
      <c r="B20" s="72" t="inlineStr">
        <is>
          <t>Συμβουλή:</t>
        </is>
      </c>
      <c r="C20" s="73" t="inlineStr">
        <is>
          <t>Η καρτέλα Αργίες τροφοδοτεί αυτόματα όλους τους τύπους καταμέτρησης ημερών.</t>
        </is>
      </c>
    </row>
  </sheetData>
  <mergeCells count="1">
    <mergeCell ref="C20:D20"/>
  </mergeCells>
  <dataValidations count="1">
    <dataValidation sqref="C18" showDropDown="0" showInputMessage="0" showErrorMessage="0" allowBlank="0" type="list" errorStyle="stop" operator="between">
      <formula1>"Ναι,Όχι"</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Εργαζόμενοι</t>
        </is>
      </c>
    </row>
    <row r="2" ht="15" customHeight="1" s="55">
      <c r="A2" s="64" t="inlineStr">
        <is>
          <t>Προσθέστε μία γραμμή ανά εργαζόμενο. Τα κίτρινα κελιά είναι εισαγωγή. Τα μπλε κελιά υπολογίζονται αυτόματα. Μη διαγράφετε τύπους.</t>
        </is>
      </c>
    </row>
    <row r="3"/>
    <row r="4" ht="36" customHeight="1" s="55">
      <c r="A4" s="74" t="inlineStr">
        <is>
          <t>Όνομα</t>
        </is>
      </c>
      <c r="B4" s="74" t="inlineStr">
        <is>
          <t>Ημερομηνία έναρξης</t>
        </is>
      </c>
      <c r="C4" s="74" t="inlineStr">
        <is>
          <t>Ημερομηνία αποχώρησης</t>
        </is>
      </c>
      <c r="D4" s="74" t="inlineStr">
        <is>
          <t>Ημέρες εργασίας/εβδομάδα</t>
        </is>
      </c>
      <c r="E4" s="74" t="inlineStr">
        <is>
          <t>Ετήσιο δικαίωμα (ημέρες)</t>
        </is>
      </c>
      <c r="F4" s="74" t="inlineStr">
        <is>
          <t>Μεταφορά από πέρσι</t>
        </is>
      </c>
      <c r="G4" s="74" t="inlineStr">
        <is>
          <t>Δικαίωμα φέτος</t>
        </is>
      </c>
      <c r="H4" s="74" t="inlineStr">
        <is>
          <t>Ελήφθησαν</t>
        </is>
      </c>
      <c r="I4" s="74" t="inlineStr">
        <is>
          <t>Κρατημένες</t>
        </is>
      </c>
      <c r="J4" s="74" t="inlineStr">
        <is>
          <t>Υπόλοιπο</t>
        </is>
      </c>
    </row>
    <row r="5" ht="21.75" customHeight="1" s="55">
      <c r="A5" s="75" t="inlineStr">
        <is>
          <t>Μαρία Παπαδοπούλου</t>
        </is>
      </c>
      <c r="B5" s="76" t="n">
        <v>44634</v>
      </c>
      <c r="C5" s="77" t="n"/>
      <c r="D5" s="78" t="n">
        <v>5</v>
      </c>
      <c r="E5" s="78" t="n">
        <v>22</v>
      </c>
      <c r="F5" s="78" t="n">
        <v>2</v>
      </c>
      <c r="G5" s="79">
        <f>IF($A5="","",ROUND($E5*MAX(0,MIN('1. Ρυθμίσεις'!$C$10,IF($C5="",'1. Ρυθμίσεις'!$C$10,$C5))-MAX('1. Ρυθμίσεις'!$C$9,$B5)+1)/('1. Ρυθμίσεις'!$C$10-'1. Ρυθμίσεις'!$C$9+1),1)+IF(AND($A5&lt;&gt;"",$B5&lt;='1. Ρυθμίσεις'!$C$9),$F5,0))</f>
        <v/>
      </c>
      <c r="H5" s="79">
        <f>IF($A5="","",SUMIFS('3. Καταγραφή αδειών'!$E:$E,'3. Καταγραφή αδειών'!$A:$A,$A5,'3. Καταγραφή αδειών'!$B:$B,"Άδεια",'3. Καταγραφή αδειών'!$F:$F,"Εγκρίθηκε",'3. Καταγραφή αδειών'!$C:$C,"&gt;="&amp;'1. Ρυθμίσεις'!$C$9,'3. Καταγραφή αδειών'!$C:$C,"&lt;="&amp;'1. Ρυθμίσεις'!$C$10))</f>
        <v/>
      </c>
      <c r="I5" s="79">
        <f>IF($A5="","",SUMIFS('3. Καταγραφή αδειών'!$E:$E,'3. Καταγραφή αδειών'!$A:$A,$A5,'3. Καταγραφή αδειών'!$B:$B,"Άδεια",'3. Καταγραφή αδειών'!$F:$F,"Εκκρεμεί",'3. Καταγραφή αδειών'!$C:$C,"&gt;="&amp;'1. Ρυθμίσεις'!$C$9,'3. Καταγραφή αδειών'!$C:$C,"&lt;="&amp;'1. Ρυθμίσεις'!$C$10))</f>
        <v/>
      </c>
      <c r="J5" s="79">
        <f>IF($A5="","",$G5-$H5-$I5)</f>
        <v/>
      </c>
    </row>
    <row r="6" ht="21.75" customHeight="1" s="55">
      <c r="A6" s="75" t="inlineStr">
        <is>
          <t>Γιώργος Νικολάου</t>
        </is>
      </c>
      <c r="B6" s="76" t="n">
        <v>45444</v>
      </c>
      <c r="C6" s="77" t="n"/>
      <c r="D6" s="78" t="n">
        <v>5</v>
      </c>
      <c r="E6" s="78" t="n">
        <v>22</v>
      </c>
      <c r="F6" s="78" t="n">
        <v>0</v>
      </c>
      <c r="G6" s="79">
        <f>IF($A6="","",ROUND($E6*MAX(0,MIN('1. Ρυθμίσεις'!$C$10,IF($C6="",'1. Ρυθμίσεις'!$C$10,$C6))-MAX('1. Ρυθμίσεις'!$C$9,$B6)+1)/('1. Ρυθμίσεις'!$C$10-'1. Ρυθμίσεις'!$C$9+1),1)+IF(AND($A6&lt;&gt;"",$B6&lt;='1. Ρυθμίσεις'!$C$9),$F6,0))</f>
        <v/>
      </c>
      <c r="H6" s="79">
        <f>IF($A6="","",SUMIFS('3. Καταγραφή αδειών'!$E:$E,'3. Καταγραφή αδειών'!$A:$A,$A6,'3. Καταγραφή αδειών'!$B:$B,"Άδεια",'3. Καταγραφή αδειών'!$F:$F,"Εγκρίθηκε",'3. Καταγραφή αδειών'!$C:$C,"&gt;="&amp;'1. Ρυθμίσεις'!$C$9,'3. Καταγραφή αδειών'!$C:$C,"&lt;="&amp;'1. Ρυθμίσεις'!$C$10))</f>
        <v/>
      </c>
      <c r="I6" s="79">
        <f>IF($A6="","",SUMIFS('3. Καταγραφή αδειών'!$E:$E,'3. Καταγραφή αδειών'!$A:$A,$A6,'3. Καταγραφή αδειών'!$B:$B,"Άδεια",'3. Καταγραφή αδειών'!$F:$F,"Εκκρεμεί",'3. Καταγραφή αδειών'!$C:$C,"&gt;="&amp;'1. Ρυθμίσεις'!$C$9,'3. Καταγραφή αδειών'!$C:$C,"&lt;="&amp;'1. Ρυθμίσεις'!$C$10))</f>
        <v/>
      </c>
      <c r="J6" s="79">
        <f>IF($A6="","",$G6-$H6-$I6)</f>
        <v/>
      </c>
    </row>
    <row r="7" ht="21.75" customHeight="1" s="55">
      <c r="A7" s="75" t="inlineStr">
        <is>
          <t>Έλενα Γεωργίου</t>
        </is>
      </c>
      <c r="B7" s="76" t="n">
        <v>46068</v>
      </c>
      <c r="C7" s="77" t="n"/>
      <c r="D7" s="78" t="n">
        <v>5</v>
      </c>
      <c r="E7" s="78" t="n">
        <v>20</v>
      </c>
      <c r="F7" s="78" t="n">
        <v>0</v>
      </c>
      <c r="G7" s="79">
        <f>IF($A7="","",ROUND($E7*MAX(0,MIN('1. Ρυθμίσεις'!$C$10,IF($C7="",'1. Ρυθμίσεις'!$C$10,$C7))-MAX('1. Ρυθμίσεις'!$C$9,$B7)+1)/('1. Ρυθμίσεις'!$C$10-'1. Ρυθμίσεις'!$C$9+1),1)+IF(AND($A7&lt;&gt;"",$B7&lt;='1. Ρυθμίσεις'!$C$9),$F7,0))</f>
        <v/>
      </c>
      <c r="H7" s="79">
        <f>IF($A7="","",SUMIFS('3. Καταγραφή αδειών'!$E:$E,'3. Καταγραφή αδειών'!$A:$A,$A7,'3. Καταγραφή αδειών'!$B:$B,"Άδεια",'3. Καταγραφή αδειών'!$F:$F,"Εγκρίθηκε",'3. Καταγραφή αδειών'!$C:$C,"&gt;="&amp;'1. Ρυθμίσεις'!$C$9,'3. Καταγραφή αδειών'!$C:$C,"&lt;="&amp;'1. Ρυθμίσεις'!$C$10))</f>
        <v/>
      </c>
      <c r="I7" s="79">
        <f>IF($A7="","",SUMIFS('3. Καταγραφή αδειών'!$E:$E,'3. Καταγραφή αδειών'!$A:$A,$A7,'3. Καταγραφή αδειών'!$B:$B,"Άδεια",'3. Καταγραφή αδειών'!$F:$F,"Εκκρεμεί",'3. Καταγραφή αδειών'!$C:$C,"&gt;="&amp;'1. Ρυθμίσεις'!$C$9,'3. Καταγραφή αδειών'!$C:$C,"&lt;="&amp;'1. Ρυθμίσεις'!$C$10))</f>
        <v/>
      </c>
      <c r="J7" s="79">
        <f>IF($A7="","",$G7-$H7-$I7)</f>
        <v/>
      </c>
    </row>
    <row r="8" ht="21.75" customHeight="1" s="55">
      <c r="A8" s="75" t="inlineStr">
        <is>
          <t>Δημήτρης Ιωάννου</t>
        </is>
      </c>
      <c r="B8" s="76" t="n">
        <v>44417</v>
      </c>
      <c r="C8" s="77" t="n"/>
      <c r="D8" s="78" t="n">
        <v>3</v>
      </c>
      <c r="E8" s="78" t="n">
        <v>13</v>
      </c>
      <c r="F8" s="78" t="n">
        <v>0</v>
      </c>
      <c r="G8" s="79">
        <f>IF($A8="","",ROUND($E8*MAX(0,MIN('1. Ρυθμίσεις'!$C$10,IF($C8="",'1. Ρυθμίσεις'!$C$10,$C8))-MAX('1. Ρυθμίσεις'!$C$9,$B8)+1)/('1. Ρυθμίσεις'!$C$10-'1. Ρυθμίσεις'!$C$9+1),1)+IF(AND($A8&lt;&gt;"",$B8&lt;='1. Ρυθμίσεις'!$C$9),$F8,0))</f>
        <v/>
      </c>
      <c r="H8" s="79">
        <f>IF($A8="","",SUMIFS('3. Καταγραφή αδειών'!$E:$E,'3. Καταγραφή αδειών'!$A:$A,$A8,'3. Καταγραφή αδειών'!$B:$B,"Άδεια",'3. Καταγραφή αδειών'!$F:$F,"Εγκρίθηκε",'3. Καταγραφή αδειών'!$C:$C,"&gt;="&amp;'1. Ρυθμίσεις'!$C$9,'3. Καταγραφή αδειών'!$C:$C,"&lt;="&amp;'1. Ρυθμίσεις'!$C$10))</f>
        <v/>
      </c>
      <c r="I8" s="79">
        <f>IF($A8="","",SUMIFS('3. Καταγραφή αδειών'!$E:$E,'3. Καταγραφή αδειών'!$A:$A,$A8,'3. Καταγραφή αδειών'!$B:$B,"Άδεια",'3. Καταγραφή αδειών'!$F:$F,"Εκκρεμεί",'3. Καταγραφή αδειών'!$C:$C,"&gt;="&amp;'1. Ρυθμίσεις'!$C$9,'3. Καταγραφή αδειών'!$C:$C,"&lt;="&amp;'1. Ρυθμίσεις'!$C$10))</f>
        <v/>
      </c>
      <c r="J8" s="79">
        <f>IF($A8="","",$G8-$H8-$I8)</f>
        <v/>
      </c>
    </row>
    <row r="9" ht="21.75" customHeight="1" s="55">
      <c r="A9" s="75" t="inlineStr">
        <is>
          <t>Έμμα Βασιλείου</t>
        </is>
      </c>
      <c r="B9" s="76" t="n">
        <v>43836</v>
      </c>
      <c r="C9" s="76" t="n">
        <v>46295</v>
      </c>
      <c r="D9" s="78" t="n">
        <v>5</v>
      </c>
      <c r="E9" s="78" t="n">
        <v>22</v>
      </c>
      <c r="F9" s="78" t="n">
        <v>0</v>
      </c>
      <c r="G9" s="79">
        <f>IF($A9="","",ROUND($E9*MAX(0,MIN('1. Ρυθμίσεις'!$C$10,IF($C9="",'1. Ρυθμίσεις'!$C$10,$C9))-MAX('1. Ρυθμίσεις'!$C$9,$B9)+1)/('1. Ρυθμίσεις'!$C$10-'1. Ρυθμίσεις'!$C$9+1),1)+IF(AND($A9&lt;&gt;"",$B9&lt;='1. Ρυθμίσεις'!$C$9),$F9,0))</f>
        <v/>
      </c>
      <c r="H9" s="79">
        <f>IF($A9="","",SUMIFS('3. Καταγραφή αδειών'!$E:$E,'3. Καταγραφή αδειών'!$A:$A,$A9,'3. Καταγραφή αδειών'!$B:$B,"Άδεια",'3. Καταγραφή αδειών'!$F:$F,"Εγκρίθηκε",'3. Καταγραφή αδειών'!$C:$C,"&gt;="&amp;'1. Ρυθμίσεις'!$C$9,'3. Καταγραφή αδειών'!$C:$C,"&lt;="&amp;'1. Ρυθμίσεις'!$C$10))</f>
        <v/>
      </c>
      <c r="I9" s="79">
        <f>IF($A9="","",SUMIFS('3. Καταγραφή αδειών'!$E:$E,'3. Καταγραφή αδειών'!$A:$A,$A9,'3. Καταγραφή αδειών'!$B:$B,"Άδεια",'3. Καταγραφή αδειών'!$F:$F,"Εκκρεμεί",'3. Καταγραφή αδειών'!$C:$C,"&gt;="&amp;'1. Ρυθμίσεις'!$C$9,'3. Καταγραφή αδειών'!$C:$C,"&lt;="&amp;'1. Ρυθμίσεις'!$C$10))</f>
        <v/>
      </c>
      <c r="J9" s="79">
        <f>IF($A9="","",$G9-$H9-$I9)</f>
        <v/>
      </c>
    </row>
    <row r="10" ht="21.75" customHeight="1" s="55">
      <c r="A10" s="75" t="n"/>
      <c r="B10" s="77" t="n"/>
      <c r="C10" s="77" t="n"/>
      <c r="D10" s="78" t="n"/>
      <c r="E10" s="78" t="n"/>
      <c r="F10" s="78" t="n"/>
      <c r="G10" s="79">
        <f>IF($A10="","",ROUND($E10*MAX(0,MIN('1. Ρυθμίσεις'!$C$10,IF($C10="",'1. Ρυθμίσεις'!$C$10,$C10))-MAX('1. Ρυθμίσεις'!$C$9,$B10)+1)/('1. Ρυθμίσεις'!$C$10-'1. Ρυθμίσεις'!$C$9+1),1)+IF(AND($A10&lt;&gt;"",$B10&lt;='1. Ρυθμίσεις'!$C$9),$F10,0))</f>
        <v/>
      </c>
      <c r="H10" s="79">
        <f>IF($A10="","",SUMIFS('3. Καταγραφή αδειών'!$E:$E,'3. Καταγραφή αδειών'!$A:$A,$A10,'3. Καταγραφή αδειών'!$B:$B,"Άδεια",'3. Καταγραφή αδειών'!$F:$F,"Εγκρίθηκε",'3. Καταγραφή αδειών'!$C:$C,"&gt;="&amp;'1. Ρυθμίσεις'!$C$9,'3. Καταγραφή αδειών'!$C:$C,"&lt;="&amp;'1. Ρυθμίσεις'!$C$10))</f>
        <v/>
      </c>
      <c r="I10" s="79">
        <f>IF($A10="","",SUMIFS('3. Καταγραφή αδειών'!$E:$E,'3. Καταγραφή αδειών'!$A:$A,$A10,'3. Καταγραφή αδειών'!$B:$B,"Άδεια",'3. Καταγραφή αδειών'!$F:$F,"Εκκρεμεί",'3. Καταγραφή αδειών'!$C:$C,"&gt;="&amp;'1. Ρυθμίσεις'!$C$9,'3. Καταγραφή αδειών'!$C:$C,"&lt;="&amp;'1. Ρυθμίσεις'!$C$10))</f>
        <v/>
      </c>
      <c r="J10" s="79">
        <f>IF($A10="","",$G10-$H10-$I10)</f>
        <v/>
      </c>
    </row>
    <row r="11" ht="21.75" customHeight="1" s="55">
      <c r="A11" s="75" t="n"/>
      <c r="B11" s="77" t="n"/>
      <c r="C11" s="77" t="n"/>
      <c r="D11" s="78" t="n"/>
      <c r="E11" s="78" t="n"/>
      <c r="F11" s="78" t="n"/>
      <c r="G11" s="79">
        <f>IF($A11="","",ROUND($E11*MAX(0,MIN('1. Ρυθμίσεις'!$C$10,IF($C11="",'1. Ρυθμίσεις'!$C$10,$C11))-MAX('1. Ρυθμίσεις'!$C$9,$B11)+1)/('1. Ρυθμίσεις'!$C$10-'1. Ρυθμίσεις'!$C$9+1),1)+IF(AND($A11&lt;&gt;"",$B11&lt;='1. Ρυθμίσεις'!$C$9),$F11,0))</f>
        <v/>
      </c>
      <c r="H11" s="79">
        <f>IF($A11="","",SUMIFS('3. Καταγραφή αδειών'!$E:$E,'3. Καταγραφή αδειών'!$A:$A,$A11,'3. Καταγραφή αδειών'!$B:$B,"Άδεια",'3. Καταγραφή αδειών'!$F:$F,"Εγκρίθηκε",'3. Καταγραφή αδειών'!$C:$C,"&gt;="&amp;'1. Ρυθμίσεις'!$C$9,'3. Καταγραφή αδειών'!$C:$C,"&lt;="&amp;'1. Ρυθμίσεις'!$C$10))</f>
        <v/>
      </c>
      <c r="I11" s="79">
        <f>IF($A11="","",SUMIFS('3. Καταγραφή αδειών'!$E:$E,'3. Καταγραφή αδειών'!$A:$A,$A11,'3. Καταγραφή αδειών'!$B:$B,"Άδεια",'3. Καταγραφή αδειών'!$F:$F,"Εκκρεμεί",'3. Καταγραφή αδειών'!$C:$C,"&gt;="&amp;'1. Ρυθμίσεις'!$C$9,'3. Καταγραφή αδειών'!$C:$C,"&lt;="&amp;'1. Ρυθμίσεις'!$C$10))</f>
        <v/>
      </c>
      <c r="J11" s="79">
        <f>IF($A11="","",$G11-$H11-$I11)</f>
        <v/>
      </c>
    </row>
    <row r="12" ht="21.75" customHeight="1" s="55">
      <c r="A12" s="75" t="n"/>
      <c r="B12" s="77" t="n"/>
      <c r="C12" s="77" t="n"/>
      <c r="D12" s="78" t="n"/>
      <c r="E12" s="78" t="n"/>
      <c r="F12" s="78" t="n"/>
      <c r="G12" s="79">
        <f>IF($A12="","",ROUND($E12*MAX(0,MIN('1. Ρυθμίσεις'!$C$10,IF($C12="",'1. Ρυθμίσεις'!$C$10,$C12))-MAX('1. Ρυθμίσεις'!$C$9,$B12)+1)/('1. Ρυθμίσεις'!$C$10-'1. Ρυθμίσεις'!$C$9+1),1)+IF(AND($A12&lt;&gt;"",$B12&lt;='1. Ρυθμίσεις'!$C$9),$F12,0))</f>
        <v/>
      </c>
      <c r="H12" s="79">
        <f>IF($A12="","",SUMIFS('3. Καταγραφή αδειών'!$E:$E,'3. Καταγραφή αδειών'!$A:$A,$A12,'3. Καταγραφή αδειών'!$B:$B,"Άδεια",'3. Καταγραφή αδειών'!$F:$F,"Εγκρίθηκε",'3. Καταγραφή αδειών'!$C:$C,"&gt;="&amp;'1. Ρυθμίσεις'!$C$9,'3. Καταγραφή αδειών'!$C:$C,"&lt;="&amp;'1. Ρυθμίσεις'!$C$10))</f>
        <v/>
      </c>
      <c r="I12" s="79">
        <f>IF($A12="","",SUMIFS('3. Καταγραφή αδειών'!$E:$E,'3. Καταγραφή αδειών'!$A:$A,$A12,'3. Καταγραφή αδειών'!$B:$B,"Άδεια",'3. Καταγραφή αδειών'!$F:$F,"Εκκρεμεί",'3. Καταγραφή αδειών'!$C:$C,"&gt;="&amp;'1. Ρυθμίσεις'!$C$9,'3. Καταγραφή αδειών'!$C:$C,"&lt;="&amp;'1. Ρυθμίσεις'!$C$10))</f>
        <v/>
      </c>
      <c r="J12" s="79">
        <f>IF($A12="","",$G12-$H12-$I12)</f>
        <v/>
      </c>
    </row>
    <row r="13" ht="21.75" customHeight="1" s="55">
      <c r="A13" s="75" t="n"/>
      <c r="B13" s="77" t="n"/>
      <c r="C13" s="77" t="n"/>
      <c r="D13" s="78" t="n"/>
      <c r="E13" s="78" t="n"/>
      <c r="F13" s="78" t="n"/>
      <c r="G13" s="79">
        <f>IF($A13="","",ROUND($E13*MAX(0,MIN('1. Ρυθμίσεις'!$C$10,IF($C13="",'1. Ρυθμίσεις'!$C$10,$C13))-MAX('1. Ρυθμίσεις'!$C$9,$B13)+1)/('1. Ρυθμίσεις'!$C$10-'1. Ρυθμίσεις'!$C$9+1),1)+IF(AND($A13&lt;&gt;"",$B13&lt;='1. Ρυθμίσεις'!$C$9),$F13,0))</f>
        <v/>
      </c>
      <c r="H13" s="79">
        <f>IF($A13="","",SUMIFS('3. Καταγραφή αδειών'!$E:$E,'3. Καταγραφή αδειών'!$A:$A,$A13,'3. Καταγραφή αδειών'!$B:$B,"Άδεια",'3. Καταγραφή αδειών'!$F:$F,"Εγκρίθηκε",'3. Καταγραφή αδειών'!$C:$C,"&gt;="&amp;'1. Ρυθμίσεις'!$C$9,'3. Καταγραφή αδειών'!$C:$C,"&lt;="&amp;'1. Ρυθμίσεις'!$C$10))</f>
        <v/>
      </c>
      <c r="I13" s="79">
        <f>IF($A13="","",SUMIFS('3. Καταγραφή αδειών'!$E:$E,'3. Καταγραφή αδειών'!$A:$A,$A13,'3. Καταγραφή αδειών'!$B:$B,"Άδεια",'3. Καταγραφή αδειών'!$F:$F,"Εκκρεμεί",'3. Καταγραφή αδειών'!$C:$C,"&gt;="&amp;'1. Ρυθμίσεις'!$C$9,'3. Καταγραφή αδειών'!$C:$C,"&lt;="&amp;'1. Ρυθμίσεις'!$C$10))</f>
        <v/>
      </c>
      <c r="J13" s="79">
        <f>IF($A13="","",$G13-$H13-$I13)</f>
        <v/>
      </c>
    </row>
    <row r="14" ht="21.75" customHeight="1" s="55">
      <c r="A14" s="75" t="n"/>
      <c r="B14" s="77" t="n"/>
      <c r="C14" s="77" t="n"/>
      <c r="D14" s="78" t="n"/>
      <c r="E14" s="78" t="n"/>
      <c r="F14" s="78" t="n"/>
      <c r="G14" s="79">
        <f>IF($A14="","",ROUND($E14*MAX(0,MIN('1. Ρυθμίσεις'!$C$10,IF($C14="",'1. Ρυθμίσεις'!$C$10,$C14))-MAX('1. Ρυθμίσεις'!$C$9,$B14)+1)/('1. Ρυθμίσεις'!$C$10-'1. Ρυθμίσεις'!$C$9+1),1)+IF(AND($A14&lt;&gt;"",$B14&lt;='1. Ρυθμίσεις'!$C$9),$F14,0))</f>
        <v/>
      </c>
      <c r="H14" s="79">
        <f>IF($A14="","",SUMIFS('3. Καταγραφή αδειών'!$E:$E,'3. Καταγραφή αδειών'!$A:$A,$A14,'3. Καταγραφή αδειών'!$B:$B,"Άδεια",'3. Καταγραφή αδειών'!$F:$F,"Εγκρίθηκε",'3. Καταγραφή αδειών'!$C:$C,"&gt;="&amp;'1. Ρυθμίσεις'!$C$9,'3. Καταγραφή αδειών'!$C:$C,"&lt;="&amp;'1. Ρυθμίσεις'!$C$10))</f>
        <v/>
      </c>
      <c r="I14" s="79">
        <f>IF($A14="","",SUMIFS('3. Καταγραφή αδειών'!$E:$E,'3. Καταγραφή αδειών'!$A:$A,$A14,'3. Καταγραφή αδειών'!$B:$B,"Άδεια",'3. Καταγραφή αδειών'!$F:$F,"Εκκρεμεί",'3. Καταγραφή αδειών'!$C:$C,"&gt;="&amp;'1. Ρυθμίσεις'!$C$9,'3. Καταγραφή αδειών'!$C:$C,"&lt;="&amp;'1. Ρυθμίσεις'!$C$10))</f>
        <v/>
      </c>
      <c r="J14" s="79">
        <f>IF($A14="","",$G14-$H14-$I14)</f>
        <v/>
      </c>
    </row>
    <row r="15" ht="21.75" customHeight="1" s="55">
      <c r="A15" s="75" t="n"/>
      <c r="B15" s="77" t="n"/>
      <c r="C15" s="77" t="n"/>
      <c r="D15" s="78" t="n"/>
      <c r="E15" s="78" t="n"/>
      <c r="F15" s="78" t="n"/>
      <c r="G15" s="79">
        <f>IF($A15="","",ROUND($E15*MAX(0,MIN('1. Ρυθμίσεις'!$C$10,IF($C15="",'1. Ρυθμίσεις'!$C$10,$C15))-MAX('1. Ρυθμίσεις'!$C$9,$B15)+1)/('1. Ρυθμίσεις'!$C$10-'1. Ρυθμίσεις'!$C$9+1),1)+IF(AND($A15&lt;&gt;"",$B15&lt;='1. Ρυθμίσεις'!$C$9),$F15,0))</f>
        <v/>
      </c>
      <c r="H15" s="79">
        <f>IF($A15="","",SUMIFS('3. Καταγραφή αδειών'!$E:$E,'3. Καταγραφή αδειών'!$A:$A,$A15,'3. Καταγραφή αδειών'!$B:$B,"Άδεια",'3. Καταγραφή αδειών'!$F:$F,"Εγκρίθηκε",'3. Καταγραφή αδειών'!$C:$C,"&gt;="&amp;'1. Ρυθμίσεις'!$C$9,'3. Καταγραφή αδειών'!$C:$C,"&lt;="&amp;'1. Ρυθμίσεις'!$C$10))</f>
        <v/>
      </c>
      <c r="I15" s="79">
        <f>IF($A15="","",SUMIFS('3. Καταγραφή αδειών'!$E:$E,'3. Καταγραφή αδειών'!$A:$A,$A15,'3. Καταγραφή αδειών'!$B:$B,"Άδεια",'3. Καταγραφή αδειών'!$F:$F,"Εκκρεμεί",'3. Καταγραφή αδειών'!$C:$C,"&gt;="&amp;'1. Ρυθμίσεις'!$C$9,'3. Καταγραφή αδειών'!$C:$C,"&lt;="&amp;'1. Ρυθμίσεις'!$C$10))</f>
        <v/>
      </c>
      <c r="J15" s="79">
        <f>IF($A15="","",$G15-$H15-$I15)</f>
        <v/>
      </c>
    </row>
    <row r="16" ht="21.75" customHeight="1" s="55">
      <c r="A16" s="75" t="n"/>
      <c r="B16" s="77" t="n"/>
      <c r="C16" s="77" t="n"/>
      <c r="D16" s="78" t="n"/>
      <c r="E16" s="78" t="n"/>
      <c r="F16" s="78" t="n"/>
      <c r="G16" s="79">
        <f>IF($A16="","",ROUND($E16*MAX(0,MIN('1. Ρυθμίσεις'!$C$10,IF($C16="",'1. Ρυθμίσεις'!$C$10,$C16))-MAX('1. Ρυθμίσεις'!$C$9,$B16)+1)/('1. Ρυθμίσεις'!$C$10-'1. Ρυθμίσεις'!$C$9+1),1)+IF(AND($A16&lt;&gt;"",$B16&lt;='1. Ρυθμίσεις'!$C$9),$F16,0))</f>
        <v/>
      </c>
      <c r="H16" s="79">
        <f>IF($A16="","",SUMIFS('3. Καταγραφή αδειών'!$E:$E,'3. Καταγραφή αδειών'!$A:$A,$A16,'3. Καταγραφή αδειών'!$B:$B,"Άδεια",'3. Καταγραφή αδειών'!$F:$F,"Εγκρίθηκε",'3. Καταγραφή αδειών'!$C:$C,"&gt;="&amp;'1. Ρυθμίσεις'!$C$9,'3. Καταγραφή αδειών'!$C:$C,"&lt;="&amp;'1. Ρυθμίσεις'!$C$10))</f>
        <v/>
      </c>
      <c r="I16" s="79">
        <f>IF($A16="","",SUMIFS('3. Καταγραφή αδειών'!$E:$E,'3. Καταγραφή αδειών'!$A:$A,$A16,'3. Καταγραφή αδειών'!$B:$B,"Άδεια",'3. Καταγραφή αδειών'!$F:$F,"Εκκρεμεί",'3. Καταγραφή αδειών'!$C:$C,"&gt;="&amp;'1. Ρυθμίσεις'!$C$9,'3. Καταγραφή αδειών'!$C:$C,"&lt;="&amp;'1. Ρυθμίσεις'!$C$10))</f>
        <v/>
      </c>
      <c r="J16" s="79">
        <f>IF($A16="","",$G16-$H16-$I16)</f>
        <v/>
      </c>
    </row>
    <row r="17" ht="21.75" customHeight="1" s="55">
      <c r="A17" s="75" t="n"/>
      <c r="B17" s="77" t="n"/>
      <c r="C17" s="77" t="n"/>
      <c r="D17" s="78" t="n"/>
      <c r="E17" s="78" t="n"/>
      <c r="F17" s="78" t="n"/>
      <c r="G17" s="79">
        <f>IF($A17="","",ROUND($E17*MAX(0,MIN('1. Ρυθμίσεις'!$C$10,IF($C17="",'1. Ρυθμίσεις'!$C$10,$C17))-MAX('1. Ρυθμίσεις'!$C$9,$B17)+1)/('1. Ρυθμίσεις'!$C$10-'1. Ρυθμίσεις'!$C$9+1),1)+IF(AND($A17&lt;&gt;"",$B17&lt;='1. Ρυθμίσεις'!$C$9),$F17,0))</f>
        <v/>
      </c>
      <c r="H17" s="79">
        <f>IF($A17="","",SUMIFS('3. Καταγραφή αδειών'!$E:$E,'3. Καταγραφή αδειών'!$A:$A,$A17,'3. Καταγραφή αδειών'!$B:$B,"Άδεια",'3. Καταγραφή αδειών'!$F:$F,"Εγκρίθηκε",'3. Καταγραφή αδειών'!$C:$C,"&gt;="&amp;'1. Ρυθμίσεις'!$C$9,'3. Καταγραφή αδειών'!$C:$C,"&lt;="&amp;'1. Ρυθμίσεις'!$C$10))</f>
        <v/>
      </c>
      <c r="I17" s="79">
        <f>IF($A17="","",SUMIFS('3. Καταγραφή αδειών'!$E:$E,'3. Καταγραφή αδειών'!$A:$A,$A17,'3. Καταγραφή αδειών'!$B:$B,"Άδεια",'3. Καταγραφή αδειών'!$F:$F,"Εκκρεμεί",'3. Καταγραφή αδειών'!$C:$C,"&gt;="&amp;'1. Ρυθμίσεις'!$C$9,'3. Καταγραφή αδειών'!$C:$C,"&lt;="&amp;'1. Ρυθμίσεις'!$C$10))</f>
        <v/>
      </c>
      <c r="J17" s="79">
        <f>IF($A17="","",$G17-$H17-$I17)</f>
        <v/>
      </c>
    </row>
    <row r="18" ht="21.75" customHeight="1" s="55">
      <c r="A18" s="75" t="n"/>
      <c r="B18" s="77" t="n"/>
      <c r="C18" s="77" t="n"/>
      <c r="D18" s="78" t="n"/>
      <c r="E18" s="78" t="n"/>
      <c r="F18" s="78" t="n"/>
      <c r="G18" s="79">
        <f>IF($A18="","",ROUND($E18*MAX(0,MIN('1. Ρυθμίσεις'!$C$10,IF($C18="",'1. Ρυθμίσεις'!$C$10,$C18))-MAX('1. Ρυθμίσεις'!$C$9,$B18)+1)/('1. Ρυθμίσεις'!$C$10-'1. Ρυθμίσεις'!$C$9+1),1)+IF(AND($A18&lt;&gt;"",$B18&lt;='1. Ρυθμίσεις'!$C$9),$F18,0))</f>
        <v/>
      </c>
      <c r="H18" s="79">
        <f>IF($A18="","",SUMIFS('3. Καταγραφή αδειών'!$E:$E,'3. Καταγραφή αδειών'!$A:$A,$A18,'3. Καταγραφή αδειών'!$B:$B,"Άδεια",'3. Καταγραφή αδειών'!$F:$F,"Εγκρίθηκε",'3. Καταγραφή αδειών'!$C:$C,"&gt;="&amp;'1. Ρυθμίσεις'!$C$9,'3. Καταγραφή αδειών'!$C:$C,"&lt;="&amp;'1. Ρυθμίσεις'!$C$10))</f>
        <v/>
      </c>
      <c r="I18" s="79">
        <f>IF($A18="","",SUMIFS('3. Καταγραφή αδειών'!$E:$E,'3. Καταγραφή αδειών'!$A:$A,$A18,'3. Καταγραφή αδειών'!$B:$B,"Άδεια",'3. Καταγραφή αδειών'!$F:$F,"Εκκρεμεί",'3. Καταγραφή αδειών'!$C:$C,"&gt;="&amp;'1. Ρυθμίσεις'!$C$9,'3. Καταγραφή αδειών'!$C:$C,"&lt;="&amp;'1. Ρυθμίσεις'!$C$10))</f>
        <v/>
      </c>
      <c r="J18" s="79">
        <f>IF($A18="","",$G18-$H18-$I18)</f>
        <v/>
      </c>
    </row>
    <row r="19" ht="21.75" customHeight="1" s="55">
      <c r="A19" s="75" t="n"/>
      <c r="B19" s="77" t="n"/>
      <c r="C19" s="77" t="n"/>
      <c r="D19" s="78" t="n"/>
      <c r="E19" s="78" t="n"/>
      <c r="F19" s="78" t="n"/>
      <c r="G19" s="79">
        <f>IF($A19="","",ROUND($E19*MAX(0,MIN('1. Ρυθμίσεις'!$C$10,IF($C19="",'1. Ρυθμίσεις'!$C$10,$C19))-MAX('1. Ρυθμίσεις'!$C$9,$B19)+1)/('1. Ρυθμίσεις'!$C$10-'1. Ρυθμίσεις'!$C$9+1),1)+IF(AND($A19&lt;&gt;"",$B19&lt;='1. Ρυθμίσεις'!$C$9),$F19,0))</f>
        <v/>
      </c>
      <c r="H19" s="79">
        <f>IF($A19="","",SUMIFS('3. Καταγραφή αδειών'!$E:$E,'3. Καταγραφή αδειών'!$A:$A,$A19,'3. Καταγραφή αδειών'!$B:$B,"Άδεια",'3. Καταγραφή αδειών'!$F:$F,"Εγκρίθηκε",'3. Καταγραφή αδειών'!$C:$C,"&gt;="&amp;'1. Ρυθμίσεις'!$C$9,'3. Καταγραφή αδειών'!$C:$C,"&lt;="&amp;'1. Ρυθμίσεις'!$C$10))</f>
        <v/>
      </c>
      <c r="I19" s="79">
        <f>IF($A19="","",SUMIFS('3. Καταγραφή αδειών'!$E:$E,'3. Καταγραφή αδειών'!$A:$A,$A19,'3. Καταγραφή αδειών'!$B:$B,"Άδεια",'3. Καταγραφή αδειών'!$F:$F,"Εκκρεμεί",'3. Καταγραφή αδειών'!$C:$C,"&gt;="&amp;'1. Ρυθμίσεις'!$C$9,'3. Καταγραφή αδειών'!$C:$C,"&lt;="&amp;'1. Ρυθμίσεις'!$C$10))</f>
        <v/>
      </c>
      <c r="J19" s="79">
        <f>IF($A19="","",$G19-$H19-$I19)</f>
        <v/>
      </c>
    </row>
    <row r="20" ht="21.75" customHeight="1" s="55">
      <c r="A20" s="75" t="n"/>
      <c r="B20" s="77" t="n"/>
      <c r="C20" s="77" t="n"/>
      <c r="D20" s="78" t="n"/>
      <c r="E20" s="78" t="n"/>
      <c r="F20" s="78" t="n"/>
      <c r="G20" s="79">
        <f>IF($A20="","",ROUND($E20*MAX(0,MIN('1. Ρυθμίσεις'!$C$10,IF($C20="",'1. Ρυθμίσεις'!$C$10,$C20))-MAX('1. Ρυθμίσεις'!$C$9,$B20)+1)/('1. Ρυθμίσεις'!$C$10-'1. Ρυθμίσεις'!$C$9+1),1)+IF(AND($A20&lt;&gt;"",$B20&lt;='1. Ρυθμίσεις'!$C$9),$F20,0))</f>
        <v/>
      </c>
      <c r="H20" s="79">
        <f>IF($A20="","",SUMIFS('3. Καταγραφή αδειών'!$E:$E,'3. Καταγραφή αδειών'!$A:$A,$A20,'3. Καταγραφή αδειών'!$B:$B,"Άδεια",'3. Καταγραφή αδειών'!$F:$F,"Εγκρίθηκε",'3. Καταγραφή αδειών'!$C:$C,"&gt;="&amp;'1. Ρυθμίσεις'!$C$9,'3. Καταγραφή αδειών'!$C:$C,"&lt;="&amp;'1. Ρυθμίσεις'!$C$10))</f>
        <v/>
      </c>
      <c r="I20" s="79">
        <f>IF($A20="","",SUMIFS('3. Καταγραφή αδειών'!$E:$E,'3. Καταγραφή αδειών'!$A:$A,$A20,'3. Καταγραφή αδειών'!$B:$B,"Άδεια",'3. Καταγραφή αδειών'!$F:$F,"Εκκρεμεί",'3. Καταγραφή αδειών'!$C:$C,"&gt;="&amp;'1. Ρυθμίσεις'!$C$9,'3. Καταγραφή αδειών'!$C:$C,"&lt;="&amp;'1. Ρυθμίσεις'!$C$10))</f>
        <v/>
      </c>
      <c r="J20" s="79">
        <f>IF($A20="","",$G20-$H20-$I20)</f>
        <v/>
      </c>
    </row>
    <row r="21" ht="21.75" customHeight="1" s="55">
      <c r="A21" s="75" t="n"/>
      <c r="B21" s="77" t="n"/>
      <c r="C21" s="77" t="n"/>
      <c r="D21" s="78" t="n"/>
      <c r="E21" s="78" t="n"/>
      <c r="F21" s="78" t="n"/>
      <c r="G21" s="79">
        <f>IF($A21="","",ROUND($E21*MAX(0,MIN('1. Ρυθμίσεις'!$C$10,IF($C21="",'1. Ρυθμίσεις'!$C$10,$C21))-MAX('1. Ρυθμίσεις'!$C$9,$B21)+1)/('1. Ρυθμίσεις'!$C$10-'1. Ρυθμίσεις'!$C$9+1),1)+IF(AND($A21&lt;&gt;"",$B21&lt;='1. Ρυθμίσεις'!$C$9),$F21,0))</f>
        <v/>
      </c>
      <c r="H21" s="79">
        <f>IF($A21="","",SUMIFS('3. Καταγραφή αδειών'!$E:$E,'3. Καταγραφή αδειών'!$A:$A,$A21,'3. Καταγραφή αδειών'!$B:$B,"Άδεια",'3. Καταγραφή αδειών'!$F:$F,"Εγκρίθηκε",'3. Καταγραφή αδειών'!$C:$C,"&gt;="&amp;'1. Ρυθμίσεις'!$C$9,'3. Καταγραφή αδειών'!$C:$C,"&lt;="&amp;'1. Ρυθμίσεις'!$C$10))</f>
        <v/>
      </c>
      <c r="I21" s="79">
        <f>IF($A21="","",SUMIFS('3. Καταγραφή αδειών'!$E:$E,'3. Καταγραφή αδειών'!$A:$A,$A21,'3. Καταγραφή αδειών'!$B:$B,"Άδεια",'3. Καταγραφή αδειών'!$F:$F,"Εκκρεμεί",'3. Καταγραφή αδειών'!$C:$C,"&gt;="&amp;'1. Ρυθμίσεις'!$C$9,'3. Καταγραφή αδειών'!$C:$C,"&lt;="&amp;'1. Ρυθμίσεις'!$C$10))</f>
        <v/>
      </c>
      <c r="J21" s="79">
        <f>IF($A21="","",$G21-$H21-$I21)</f>
        <v/>
      </c>
    </row>
    <row r="22" ht="21.75" customHeight="1" s="55">
      <c r="A22" s="75" t="n"/>
      <c r="B22" s="77" t="n"/>
      <c r="C22" s="77" t="n"/>
      <c r="D22" s="78" t="n"/>
      <c r="E22" s="78" t="n"/>
      <c r="F22" s="78" t="n"/>
      <c r="G22" s="79">
        <f>IF($A22="","",ROUND($E22*MAX(0,MIN('1. Ρυθμίσεις'!$C$10,IF($C22="",'1. Ρυθμίσεις'!$C$10,$C22))-MAX('1. Ρυθμίσεις'!$C$9,$B22)+1)/('1. Ρυθμίσεις'!$C$10-'1. Ρυθμίσεις'!$C$9+1),1)+IF(AND($A22&lt;&gt;"",$B22&lt;='1. Ρυθμίσεις'!$C$9),$F22,0))</f>
        <v/>
      </c>
      <c r="H22" s="79">
        <f>IF($A22="","",SUMIFS('3. Καταγραφή αδειών'!$E:$E,'3. Καταγραφή αδειών'!$A:$A,$A22,'3. Καταγραφή αδειών'!$B:$B,"Άδεια",'3. Καταγραφή αδειών'!$F:$F,"Εγκρίθηκε",'3. Καταγραφή αδειών'!$C:$C,"&gt;="&amp;'1. Ρυθμίσεις'!$C$9,'3. Καταγραφή αδειών'!$C:$C,"&lt;="&amp;'1. Ρυθμίσεις'!$C$10))</f>
        <v/>
      </c>
      <c r="I22" s="79">
        <f>IF($A22="","",SUMIFS('3. Καταγραφή αδειών'!$E:$E,'3. Καταγραφή αδειών'!$A:$A,$A22,'3. Καταγραφή αδειών'!$B:$B,"Άδεια",'3. Καταγραφή αδειών'!$F:$F,"Εκκρεμεί",'3. Καταγραφή αδειών'!$C:$C,"&gt;="&amp;'1. Ρυθμίσεις'!$C$9,'3. Καταγραφή αδειών'!$C:$C,"&lt;="&amp;'1. Ρυθμίσεις'!$C$10))</f>
        <v/>
      </c>
      <c r="J22" s="79">
        <f>IF($A22="","",$G22-$H22-$I22)</f>
        <v/>
      </c>
    </row>
    <row r="23" ht="21.75" customHeight="1" s="55">
      <c r="A23" s="75" t="n"/>
      <c r="B23" s="77" t="n"/>
      <c r="C23" s="77" t="n"/>
      <c r="D23" s="78" t="n"/>
      <c r="E23" s="78" t="n"/>
      <c r="F23" s="78" t="n"/>
      <c r="G23" s="79">
        <f>IF($A23="","",ROUND($E23*MAX(0,MIN('1. Ρυθμίσεις'!$C$10,IF($C23="",'1. Ρυθμίσεις'!$C$10,$C23))-MAX('1. Ρυθμίσεις'!$C$9,$B23)+1)/('1. Ρυθμίσεις'!$C$10-'1. Ρυθμίσεις'!$C$9+1),1)+IF(AND($A23&lt;&gt;"",$B23&lt;='1. Ρυθμίσεις'!$C$9),$F23,0))</f>
        <v/>
      </c>
      <c r="H23" s="79">
        <f>IF($A23="","",SUMIFS('3. Καταγραφή αδειών'!$E:$E,'3. Καταγραφή αδειών'!$A:$A,$A23,'3. Καταγραφή αδειών'!$B:$B,"Άδεια",'3. Καταγραφή αδειών'!$F:$F,"Εγκρίθηκε",'3. Καταγραφή αδειών'!$C:$C,"&gt;="&amp;'1. Ρυθμίσεις'!$C$9,'3. Καταγραφή αδειών'!$C:$C,"&lt;="&amp;'1. Ρυθμίσεις'!$C$10))</f>
        <v/>
      </c>
      <c r="I23" s="79">
        <f>IF($A23="","",SUMIFS('3. Καταγραφή αδειών'!$E:$E,'3. Καταγραφή αδειών'!$A:$A,$A23,'3. Καταγραφή αδειών'!$B:$B,"Άδεια",'3. Καταγραφή αδειών'!$F:$F,"Εκκρεμεί",'3. Καταγραφή αδειών'!$C:$C,"&gt;="&amp;'1. Ρυθμίσεις'!$C$9,'3. Καταγραφή αδειών'!$C:$C,"&lt;="&amp;'1. Ρυθμίσεις'!$C$10))</f>
        <v/>
      </c>
      <c r="J23" s="79">
        <f>IF($A23="","",$G23-$H23-$I23)</f>
        <v/>
      </c>
    </row>
    <row r="24" ht="21.75" customHeight="1" s="55">
      <c r="A24" s="75" t="n"/>
      <c r="B24" s="77" t="n"/>
      <c r="C24" s="77" t="n"/>
      <c r="D24" s="78" t="n"/>
      <c r="E24" s="78" t="n"/>
      <c r="F24" s="78" t="n"/>
      <c r="G24" s="79">
        <f>IF($A24="","",ROUND($E24*MAX(0,MIN('1. Ρυθμίσεις'!$C$10,IF($C24="",'1. Ρυθμίσεις'!$C$10,$C24))-MAX('1. Ρυθμίσεις'!$C$9,$B24)+1)/('1. Ρυθμίσεις'!$C$10-'1. Ρυθμίσεις'!$C$9+1),1)+IF(AND($A24&lt;&gt;"",$B24&lt;='1. Ρυθμίσεις'!$C$9),$F24,0))</f>
        <v/>
      </c>
      <c r="H24" s="79">
        <f>IF($A24="","",SUMIFS('3. Καταγραφή αδειών'!$E:$E,'3. Καταγραφή αδειών'!$A:$A,$A24,'3. Καταγραφή αδειών'!$B:$B,"Άδεια",'3. Καταγραφή αδειών'!$F:$F,"Εγκρίθηκε",'3. Καταγραφή αδειών'!$C:$C,"&gt;="&amp;'1. Ρυθμίσεις'!$C$9,'3. Καταγραφή αδειών'!$C:$C,"&lt;="&amp;'1. Ρυθμίσεις'!$C$10))</f>
        <v/>
      </c>
      <c r="I24" s="79">
        <f>IF($A24="","",SUMIFS('3. Καταγραφή αδειών'!$E:$E,'3. Καταγραφή αδειών'!$A:$A,$A24,'3. Καταγραφή αδειών'!$B:$B,"Άδεια",'3. Καταγραφή αδειών'!$F:$F,"Εκκρεμεί",'3. Καταγραφή αδειών'!$C:$C,"&gt;="&amp;'1. Ρυθμίσεις'!$C$9,'3. Καταγραφή αδειών'!$C:$C,"&lt;="&amp;'1. Ρυθμίσεις'!$C$10))</f>
        <v/>
      </c>
      <c r="J24" s="79">
        <f>IF($A24="","",$G24-$H24-$I24)</f>
        <v/>
      </c>
    </row>
    <row r="25" ht="21.75" customHeight="1" s="55">
      <c r="A25" s="75" t="n"/>
      <c r="B25" s="77" t="n"/>
      <c r="C25" s="77" t="n"/>
      <c r="D25" s="78" t="n"/>
      <c r="E25" s="78" t="n"/>
      <c r="F25" s="78" t="n"/>
      <c r="G25" s="79">
        <f>IF($A25="","",ROUND($E25*MAX(0,MIN('1. Ρυθμίσεις'!$C$10,IF($C25="",'1. Ρυθμίσεις'!$C$10,$C25))-MAX('1. Ρυθμίσεις'!$C$9,$B25)+1)/('1. Ρυθμίσεις'!$C$10-'1. Ρυθμίσεις'!$C$9+1),1)+IF(AND($A25&lt;&gt;"",$B25&lt;='1. Ρυθμίσεις'!$C$9),$F25,0))</f>
        <v/>
      </c>
      <c r="H25" s="79">
        <f>IF($A25="","",SUMIFS('3. Καταγραφή αδειών'!$E:$E,'3. Καταγραφή αδειών'!$A:$A,$A25,'3. Καταγραφή αδειών'!$B:$B,"Άδεια",'3. Καταγραφή αδειών'!$F:$F,"Εγκρίθηκε",'3. Καταγραφή αδειών'!$C:$C,"&gt;="&amp;'1. Ρυθμίσεις'!$C$9,'3. Καταγραφή αδειών'!$C:$C,"&lt;="&amp;'1. Ρυθμίσεις'!$C$10))</f>
        <v/>
      </c>
      <c r="I25" s="79">
        <f>IF($A25="","",SUMIFS('3. Καταγραφή αδειών'!$E:$E,'3. Καταγραφή αδειών'!$A:$A,$A25,'3. Καταγραφή αδειών'!$B:$B,"Άδεια",'3. Καταγραφή αδειών'!$F:$F,"Εκκρεμεί",'3. Καταγραφή αδειών'!$C:$C,"&gt;="&amp;'1. Ρυθμίσεις'!$C$9,'3. Καταγραφή αδειών'!$C:$C,"&lt;="&amp;'1. Ρυθμίσεις'!$C$10))</f>
        <v/>
      </c>
      <c r="J25" s="79">
        <f>IF($A25="","",$G25-$H25-$I25)</f>
        <v/>
      </c>
    </row>
    <row r="26" ht="21.75" customHeight="1" s="55">
      <c r="A26" s="75" t="n"/>
      <c r="B26" s="77" t="n"/>
      <c r="C26" s="77" t="n"/>
      <c r="D26" s="78" t="n"/>
      <c r="E26" s="78" t="n"/>
      <c r="F26" s="78" t="n"/>
      <c r="G26" s="79">
        <f>IF($A26="","",ROUND($E26*MAX(0,MIN('1. Ρυθμίσεις'!$C$10,IF($C26="",'1. Ρυθμίσεις'!$C$10,$C26))-MAX('1. Ρυθμίσεις'!$C$9,$B26)+1)/('1. Ρυθμίσεις'!$C$10-'1. Ρυθμίσεις'!$C$9+1),1)+IF(AND($A26&lt;&gt;"",$B26&lt;='1. Ρυθμίσεις'!$C$9),$F26,0))</f>
        <v/>
      </c>
      <c r="H26" s="79">
        <f>IF($A26="","",SUMIFS('3. Καταγραφή αδειών'!$E:$E,'3. Καταγραφή αδειών'!$A:$A,$A26,'3. Καταγραφή αδειών'!$B:$B,"Άδεια",'3. Καταγραφή αδειών'!$F:$F,"Εγκρίθηκε",'3. Καταγραφή αδειών'!$C:$C,"&gt;="&amp;'1. Ρυθμίσεις'!$C$9,'3. Καταγραφή αδειών'!$C:$C,"&lt;="&amp;'1. Ρυθμίσεις'!$C$10))</f>
        <v/>
      </c>
      <c r="I26" s="79">
        <f>IF($A26="","",SUMIFS('3. Καταγραφή αδειών'!$E:$E,'3. Καταγραφή αδειών'!$A:$A,$A26,'3. Καταγραφή αδειών'!$B:$B,"Άδεια",'3. Καταγραφή αδειών'!$F:$F,"Εκκρεμεί",'3. Καταγραφή αδειών'!$C:$C,"&gt;="&amp;'1. Ρυθμίσεις'!$C$9,'3. Καταγραφή αδειών'!$C:$C,"&lt;="&amp;'1. Ρυθμίσεις'!$C$10))</f>
        <v/>
      </c>
      <c r="J26" s="79">
        <f>IF($A26="","",$G26-$H26-$I26)</f>
        <v/>
      </c>
    </row>
    <row r="27" ht="21.75" customHeight="1" s="55">
      <c r="A27" s="75" t="n"/>
      <c r="B27" s="77" t="n"/>
      <c r="C27" s="77" t="n"/>
      <c r="D27" s="78" t="n"/>
      <c r="E27" s="78" t="n"/>
      <c r="F27" s="78" t="n"/>
      <c r="G27" s="79">
        <f>IF($A27="","",ROUND($E27*MAX(0,MIN('1. Ρυθμίσεις'!$C$10,IF($C27="",'1. Ρυθμίσεις'!$C$10,$C27))-MAX('1. Ρυθμίσεις'!$C$9,$B27)+1)/('1. Ρυθμίσεις'!$C$10-'1. Ρυθμίσεις'!$C$9+1),1)+IF(AND($A27&lt;&gt;"",$B27&lt;='1. Ρυθμίσεις'!$C$9),$F27,0))</f>
        <v/>
      </c>
      <c r="H27" s="79">
        <f>IF($A27="","",SUMIFS('3. Καταγραφή αδειών'!$E:$E,'3. Καταγραφή αδειών'!$A:$A,$A27,'3. Καταγραφή αδειών'!$B:$B,"Άδεια",'3. Καταγραφή αδειών'!$F:$F,"Εγκρίθηκε",'3. Καταγραφή αδειών'!$C:$C,"&gt;="&amp;'1. Ρυθμίσεις'!$C$9,'3. Καταγραφή αδειών'!$C:$C,"&lt;="&amp;'1. Ρυθμίσεις'!$C$10))</f>
        <v/>
      </c>
      <c r="I27" s="79">
        <f>IF($A27="","",SUMIFS('3. Καταγραφή αδειών'!$E:$E,'3. Καταγραφή αδειών'!$A:$A,$A27,'3. Καταγραφή αδειών'!$B:$B,"Άδεια",'3. Καταγραφή αδειών'!$F:$F,"Εκκρεμεί",'3. Καταγραφή αδειών'!$C:$C,"&gt;="&amp;'1. Ρυθμίσεις'!$C$9,'3. Καταγραφή αδειών'!$C:$C,"&lt;="&amp;'1. Ρυθμίσεις'!$C$10))</f>
        <v/>
      </c>
      <c r="J27" s="79">
        <f>IF($A27="","",$G27-$H27-$I27)</f>
        <v/>
      </c>
    </row>
    <row r="28" ht="21.75" customHeight="1" s="55">
      <c r="A28" s="75" t="n"/>
      <c r="B28" s="77" t="n"/>
      <c r="C28" s="77" t="n"/>
      <c r="D28" s="78" t="n"/>
      <c r="E28" s="78" t="n"/>
      <c r="F28" s="78" t="n"/>
      <c r="G28" s="79">
        <f>IF($A28="","",ROUND($E28*MAX(0,MIN('1. Ρυθμίσεις'!$C$10,IF($C28="",'1. Ρυθμίσεις'!$C$10,$C28))-MAX('1. Ρυθμίσεις'!$C$9,$B28)+1)/('1. Ρυθμίσεις'!$C$10-'1. Ρυθμίσεις'!$C$9+1),1)+IF(AND($A28&lt;&gt;"",$B28&lt;='1. Ρυθμίσεις'!$C$9),$F28,0))</f>
        <v/>
      </c>
      <c r="H28" s="79">
        <f>IF($A28="","",SUMIFS('3. Καταγραφή αδειών'!$E:$E,'3. Καταγραφή αδειών'!$A:$A,$A28,'3. Καταγραφή αδειών'!$B:$B,"Άδεια",'3. Καταγραφή αδειών'!$F:$F,"Εγκρίθηκε",'3. Καταγραφή αδειών'!$C:$C,"&gt;="&amp;'1. Ρυθμίσεις'!$C$9,'3. Καταγραφή αδειών'!$C:$C,"&lt;="&amp;'1. Ρυθμίσεις'!$C$10))</f>
        <v/>
      </c>
      <c r="I28" s="79">
        <f>IF($A28="","",SUMIFS('3. Καταγραφή αδειών'!$E:$E,'3. Καταγραφή αδειών'!$A:$A,$A28,'3. Καταγραφή αδειών'!$B:$B,"Άδεια",'3. Καταγραφή αδειών'!$F:$F,"Εκκρεμεί",'3. Καταγραφή αδειών'!$C:$C,"&gt;="&amp;'1. Ρυθμίσεις'!$C$9,'3. Καταγραφή αδειών'!$C:$C,"&lt;="&amp;'1. Ρυθμίσεις'!$C$10))</f>
        <v/>
      </c>
      <c r="J28" s="79">
        <f>IF($A28="","",$G28-$H28-$I28)</f>
        <v/>
      </c>
    </row>
    <row r="29" ht="21.75" customHeight="1" s="55">
      <c r="A29" s="75" t="n"/>
      <c r="B29" s="77" t="n"/>
      <c r="C29" s="77" t="n"/>
      <c r="D29" s="78" t="n"/>
      <c r="E29" s="78" t="n"/>
      <c r="F29" s="78" t="n"/>
      <c r="G29" s="79">
        <f>IF($A29="","",ROUND($E29*MAX(0,MIN('1. Ρυθμίσεις'!$C$10,IF($C29="",'1. Ρυθμίσεις'!$C$10,$C29))-MAX('1. Ρυθμίσεις'!$C$9,$B29)+1)/('1. Ρυθμίσεις'!$C$10-'1. Ρυθμίσεις'!$C$9+1),1)+IF(AND($A29&lt;&gt;"",$B29&lt;='1. Ρυθμίσεις'!$C$9),$F29,0))</f>
        <v/>
      </c>
      <c r="H29" s="79">
        <f>IF($A29="","",SUMIFS('3. Καταγραφή αδειών'!$E:$E,'3. Καταγραφή αδειών'!$A:$A,$A29,'3. Καταγραφή αδειών'!$B:$B,"Άδεια",'3. Καταγραφή αδειών'!$F:$F,"Εγκρίθηκε",'3. Καταγραφή αδειών'!$C:$C,"&gt;="&amp;'1. Ρυθμίσεις'!$C$9,'3. Καταγραφή αδειών'!$C:$C,"&lt;="&amp;'1. Ρυθμίσεις'!$C$10))</f>
        <v/>
      </c>
      <c r="I29" s="79">
        <f>IF($A29="","",SUMIFS('3. Καταγραφή αδειών'!$E:$E,'3. Καταγραφή αδειών'!$A:$A,$A29,'3. Καταγραφή αδειών'!$B:$B,"Άδεια",'3. Καταγραφή αδειών'!$F:$F,"Εκκρεμεί",'3. Καταγραφή αδειών'!$C:$C,"&gt;="&amp;'1. Ρυθμίσεις'!$C$9,'3. Καταγραφή αδειών'!$C:$C,"&lt;="&amp;'1. Ρυθμίσεις'!$C$10))</f>
        <v/>
      </c>
      <c r="J29" s="79">
        <f>IF($A29="","",$G29-$H29-$I29)</f>
        <v/>
      </c>
    </row>
    <row r="30" ht="21.75" customHeight="1" s="55">
      <c r="A30" s="75" t="n"/>
      <c r="B30" s="77" t="n"/>
      <c r="C30" s="77" t="n"/>
      <c r="D30" s="78" t="n"/>
      <c r="E30" s="78" t="n"/>
      <c r="F30" s="78" t="n"/>
      <c r="G30" s="79">
        <f>IF($A30="","",ROUND($E30*MAX(0,MIN('1. Ρυθμίσεις'!$C$10,IF($C30="",'1. Ρυθμίσεις'!$C$10,$C30))-MAX('1. Ρυθμίσεις'!$C$9,$B30)+1)/('1. Ρυθμίσεις'!$C$10-'1. Ρυθμίσεις'!$C$9+1),1)+IF(AND($A30&lt;&gt;"",$B30&lt;='1. Ρυθμίσεις'!$C$9),$F30,0))</f>
        <v/>
      </c>
      <c r="H30" s="79">
        <f>IF($A30="","",SUMIFS('3. Καταγραφή αδειών'!$E:$E,'3. Καταγραφή αδειών'!$A:$A,$A30,'3. Καταγραφή αδειών'!$B:$B,"Άδεια",'3. Καταγραφή αδειών'!$F:$F,"Εγκρίθηκε",'3. Καταγραφή αδειών'!$C:$C,"&gt;="&amp;'1. Ρυθμίσεις'!$C$9,'3. Καταγραφή αδειών'!$C:$C,"&lt;="&amp;'1. Ρυθμίσεις'!$C$10))</f>
        <v/>
      </c>
      <c r="I30" s="79">
        <f>IF($A30="","",SUMIFS('3. Καταγραφή αδειών'!$E:$E,'3. Καταγραφή αδειών'!$A:$A,$A30,'3. Καταγραφή αδειών'!$B:$B,"Άδεια",'3. Καταγραφή αδειών'!$F:$F,"Εκκρεμεί",'3. Καταγραφή αδειών'!$C:$C,"&gt;="&amp;'1. Ρυθμίσεις'!$C$9,'3. Καταγραφή αδειών'!$C:$C,"&lt;="&amp;'1. Ρυθμίσεις'!$C$10))</f>
        <v/>
      </c>
      <c r="J30" s="79">
        <f>IF($A30="","",$G30-$H30-$I30)</f>
        <v/>
      </c>
    </row>
    <row r="31" ht="21.75" customHeight="1" s="55">
      <c r="A31" s="75" t="n"/>
      <c r="B31" s="77" t="n"/>
      <c r="C31" s="77" t="n"/>
      <c r="D31" s="78" t="n"/>
      <c r="E31" s="78" t="n"/>
      <c r="F31" s="78" t="n"/>
      <c r="G31" s="79">
        <f>IF($A31="","",ROUND($E31*MAX(0,MIN('1. Ρυθμίσεις'!$C$10,IF($C31="",'1. Ρυθμίσεις'!$C$10,$C31))-MAX('1. Ρυθμίσεις'!$C$9,$B31)+1)/('1. Ρυθμίσεις'!$C$10-'1. Ρυθμίσεις'!$C$9+1),1)+IF(AND($A31&lt;&gt;"",$B31&lt;='1. Ρυθμίσεις'!$C$9),$F31,0))</f>
        <v/>
      </c>
      <c r="H31" s="79">
        <f>IF($A31="","",SUMIFS('3. Καταγραφή αδειών'!$E:$E,'3. Καταγραφή αδειών'!$A:$A,$A31,'3. Καταγραφή αδειών'!$B:$B,"Άδεια",'3. Καταγραφή αδειών'!$F:$F,"Εγκρίθηκε",'3. Καταγραφή αδειών'!$C:$C,"&gt;="&amp;'1. Ρυθμίσεις'!$C$9,'3. Καταγραφή αδειών'!$C:$C,"&lt;="&amp;'1. Ρυθμίσεις'!$C$10))</f>
        <v/>
      </c>
      <c r="I31" s="79">
        <f>IF($A31="","",SUMIFS('3. Καταγραφή αδειών'!$E:$E,'3. Καταγραφή αδειών'!$A:$A,$A31,'3. Καταγραφή αδειών'!$B:$B,"Άδεια",'3. Καταγραφή αδειών'!$F:$F,"Εκκρεμεί",'3. Καταγραφή αδειών'!$C:$C,"&gt;="&amp;'1. Ρυθμίσεις'!$C$9,'3. Καταγραφή αδειών'!$C:$C,"&lt;="&amp;'1. Ρυθμίσεις'!$C$10))</f>
        <v/>
      </c>
      <c r="J31" s="79">
        <f>IF($A31="","",$G31-$H31-$I31)</f>
        <v/>
      </c>
    </row>
    <row r="32" ht="21.75" customHeight="1" s="55">
      <c r="A32" s="75" t="n"/>
      <c r="B32" s="77" t="n"/>
      <c r="C32" s="77" t="n"/>
      <c r="D32" s="78" t="n"/>
      <c r="E32" s="78" t="n"/>
      <c r="F32" s="78" t="n"/>
      <c r="G32" s="79">
        <f>IF($A32="","",ROUND($E32*MAX(0,MIN('1. Ρυθμίσεις'!$C$10,IF($C32="",'1. Ρυθμίσεις'!$C$10,$C32))-MAX('1. Ρυθμίσεις'!$C$9,$B32)+1)/('1. Ρυθμίσεις'!$C$10-'1. Ρυθμίσεις'!$C$9+1),1)+IF(AND($A32&lt;&gt;"",$B32&lt;='1. Ρυθμίσεις'!$C$9),$F32,0))</f>
        <v/>
      </c>
      <c r="H32" s="79">
        <f>IF($A32="","",SUMIFS('3. Καταγραφή αδειών'!$E:$E,'3. Καταγραφή αδειών'!$A:$A,$A32,'3. Καταγραφή αδειών'!$B:$B,"Άδεια",'3. Καταγραφή αδειών'!$F:$F,"Εγκρίθηκε",'3. Καταγραφή αδειών'!$C:$C,"&gt;="&amp;'1. Ρυθμίσεις'!$C$9,'3. Καταγραφή αδειών'!$C:$C,"&lt;="&amp;'1. Ρυθμίσεις'!$C$10))</f>
        <v/>
      </c>
      <c r="I32" s="79">
        <f>IF($A32="","",SUMIFS('3. Καταγραφή αδειών'!$E:$E,'3. Καταγραφή αδειών'!$A:$A,$A32,'3. Καταγραφή αδειών'!$B:$B,"Άδεια",'3. Καταγραφή αδειών'!$F:$F,"Εκκρεμεί",'3. Καταγραφή αδειών'!$C:$C,"&gt;="&amp;'1. Ρυθμίσεις'!$C$9,'3. Καταγραφή αδειών'!$C:$C,"&lt;="&amp;'1. Ρυθμίσεις'!$C$10))</f>
        <v/>
      </c>
      <c r="J32" s="79">
        <f>IF($A32="","",$G32-$H32-$I32)</f>
        <v/>
      </c>
    </row>
    <row r="33" ht="21.75" customHeight="1" s="55">
      <c r="A33" s="75" t="n"/>
      <c r="B33" s="77" t="n"/>
      <c r="C33" s="77" t="n"/>
      <c r="D33" s="78" t="n"/>
      <c r="E33" s="78" t="n"/>
      <c r="F33" s="78" t="n"/>
      <c r="G33" s="79">
        <f>IF($A33="","",ROUND($E33*MAX(0,MIN('1. Ρυθμίσεις'!$C$10,IF($C33="",'1. Ρυθμίσεις'!$C$10,$C33))-MAX('1. Ρυθμίσεις'!$C$9,$B33)+1)/('1. Ρυθμίσεις'!$C$10-'1. Ρυθμίσεις'!$C$9+1),1)+IF(AND($A33&lt;&gt;"",$B33&lt;='1. Ρυθμίσεις'!$C$9),$F33,0))</f>
        <v/>
      </c>
      <c r="H33" s="79">
        <f>IF($A33="","",SUMIFS('3. Καταγραφή αδειών'!$E:$E,'3. Καταγραφή αδειών'!$A:$A,$A33,'3. Καταγραφή αδειών'!$B:$B,"Άδεια",'3. Καταγραφή αδειών'!$F:$F,"Εγκρίθηκε",'3. Καταγραφή αδειών'!$C:$C,"&gt;="&amp;'1. Ρυθμίσεις'!$C$9,'3. Καταγραφή αδειών'!$C:$C,"&lt;="&amp;'1. Ρυθμίσεις'!$C$10))</f>
        <v/>
      </c>
      <c r="I33" s="79">
        <f>IF($A33="","",SUMIFS('3. Καταγραφή αδειών'!$E:$E,'3. Καταγραφή αδειών'!$A:$A,$A33,'3. Καταγραφή αδειών'!$B:$B,"Άδεια",'3. Καταγραφή αδειών'!$F:$F,"Εκκρεμεί",'3. Καταγραφή αδειών'!$C:$C,"&gt;="&amp;'1. Ρυθμίσεις'!$C$9,'3. Καταγραφή αδειών'!$C:$C,"&lt;="&amp;'1. Ρυθμίσεις'!$C$10))</f>
        <v/>
      </c>
      <c r="J33" s="79">
        <f>IF($A33="","",$G33-$H33-$I33)</f>
        <v/>
      </c>
    </row>
    <row r="34" ht="21.75" customHeight="1" s="55">
      <c r="A34" s="75" t="n"/>
      <c r="B34" s="77" t="n"/>
      <c r="C34" s="77" t="n"/>
      <c r="D34" s="78" t="n"/>
      <c r="E34" s="78" t="n"/>
      <c r="F34" s="78" t="n"/>
      <c r="G34" s="79">
        <f>IF($A34="","",ROUND($E34*MAX(0,MIN('1. Ρυθμίσεις'!$C$10,IF($C34="",'1. Ρυθμίσεις'!$C$10,$C34))-MAX('1. Ρυθμίσεις'!$C$9,$B34)+1)/('1. Ρυθμίσεις'!$C$10-'1. Ρυθμίσεις'!$C$9+1),1)+IF(AND($A34&lt;&gt;"",$B34&lt;='1. Ρυθμίσεις'!$C$9),$F34,0))</f>
        <v/>
      </c>
      <c r="H34" s="79">
        <f>IF($A34="","",SUMIFS('3. Καταγραφή αδειών'!$E:$E,'3. Καταγραφή αδειών'!$A:$A,$A34,'3. Καταγραφή αδειών'!$B:$B,"Άδεια",'3. Καταγραφή αδειών'!$F:$F,"Εγκρίθηκε",'3. Καταγραφή αδειών'!$C:$C,"&gt;="&amp;'1. Ρυθμίσεις'!$C$9,'3. Καταγραφή αδειών'!$C:$C,"&lt;="&amp;'1. Ρυθμίσεις'!$C$10))</f>
        <v/>
      </c>
      <c r="I34" s="79">
        <f>IF($A34="","",SUMIFS('3. Καταγραφή αδειών'!$E:$E,'3. Καταγραφή αδειών'!$A:$A,$A34,'3. Καταγραφή αδειών'!$B:$B,"Άδεια",'3. Καταγραφή αδειών'!$F:$F,"Εκκρεμεί",'3. Καταγραφή αδειών'!$C:$C,"&gt;="&amp;'1. Ρυθμίσεις'!$C$9,'3. Καταγραφή αδειών'!$C:$C,"&lt;="&amp;'1. Ρυθμίσεις'!$C$10))</f>
        <v/>
      </c>
      <c r="J34" s="79">
        <f>IF($A34="","",$G34-$H34-$I34)</f>
        <v/>
      </c>
    </row>
    <row r="36" ht="15" customHeight="1" s="55">
      <c r="A36" s="80" t="inlineStr">
        <is>
          <t>Σύνολο ομάδας</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Καταγραφή αδειών</t>
        </is>
      </c>
    </row>
    <row r="2" ht="15" customHeight="1" s="55">
      <c r="A2" s="64" t="inlineStr">
        <is>
          <t>Μία γραμμή ανά άδεια. Η στήλη «Ημέρες» υπολογίζει αυτόματα τις εργάσιμες ημέρες Δευτέρα ως Παρασκευή εξαιρώντας τις αργίες.</t>
        </is>
      </c>
    </row>
    <row r="4" ht="27.75" customHeight="1" s="55">
      <c r="A4" s="74" t="inlineStr">
        <is>
          <t>Εργαζόμενος</t>
        </is>
      </c>
      <c r="B4" s="74" t="inlineStr">
        <is>
          <t>Τύπος</t>
        </is>
      </c>
      <c r="C4" s="74" t="inlineStr">
        <is>
          <t>Ημερομηνία έναρξης</t>
        </is>
      </c>
      <c r="D4" s="74" t="inlineStr">
        <is>
          <t>Ημερομηνία λήξης</t>
        </is>
      </c>
      <c r="E4" s="74" t="inlineStr">
        <is>
          <t>Ημέρες</t>
        </is>
      </c>
      <c r="F4" s="74" t="inlineStr">
        <is>
          <t>Κατάσταση</t>
        </is>
      </c>
      <c r="G4" s="74" t="inlineStr">
        <is>
          <t>Σημειώσεις</t>
        </is>
      </c>
    </row>
    <row r="5" ht="19.5" customHeight="1" s="55">
      <c r="A5" s="75" t="inlineStr">
        <is>
          <t>Μαρία Παπαδοπούλου</t>
        </is>
      </c>
      <c r="B5" s="77" t="inlineStr">
        <is>
          <t>Άδεια</t>
        </is>
      </c>
      <c r="C5" s="76" t="n">
        <v>46125</v>
      </c>
      <c r="D5" s="76" t="n">
        <v>46129</v>
      </c>
      <c r="E5" s="79">
        <f>IF(OR($A5="",$C5="",$D5=""),"",IF('1. Ρυθμίσεις'!$C$18="Ναι",NETWORKDAYS($C5,$D5),NETWORKDAYS($C5,$D5,Argies)))</f>
        <v/>
      </c>
      <c r="F5" s="77" t="inlineStr">
        <is>
          <t>Εγκρίθηκε</t>
        </is>
      </c>
      <c r="G5" s="75" t="inlineStr">
        <is>
          <t>Διακοπές Πάσχα</t>
        </is>
      </c>
    </row>
    <row r="6" ht="19.5" customHeight="1" s="55">
      <c r="A6" s="75" t="inlineStr">
        <is>
          <t>Μαρία Παπαδοπούλου</t>
        </is>
      </c>
      <c r="B6" s="77" t="inlineStr">
        <is>
          <t>Άδεια</t>
        </is>
      </c>
      <c r="C6" s="76" t="n">
        <v>46216</v>
      </c>
      <c r="D6" s="76" t="n">
        <v>46227</v>
      </c>
      <c r="E6" s="79">
        <f>IF(OR($A6="",$C6="",$D6=""),"",IF('1. Ρυθμίσεις'!$C$18="Ναι",NETWORKDAYS($C6,$D6),NETWORKDAYS($C6,$D6,Argies)))</f>
        <v/>
      </c>
      <c r="F6" s="77" t="inlineStr">
        <is>
          <t>Εγκρίθηκε</t>
        </is>
      </c>
      <c r="G6" s="75" t="inlineStr">
        <is>
          <t>Καλοκαιρινές διακοπές, 2 εβδομάδες</t>
        </is>
      </c>
    </row>
    <row r="7" ht="19.5" customHeight="1" s="55">
      <c r="A7" s="75" t="inlineStr">
        <is>
          <t>Γιώργος Νικολάου</t>
        </is>
      </c>
      <c r="B7" s="77" t="inlineStr">
        <is>
          <t>Ασθένεια</t>
        </is>
      </c>
      <c r="C7" s="76" t="n">
        <v>46090</v>
      </c>
      <c r="D7" s="76" t="n">
        <v>46092</v>
      </c>
      <c r="E7" s="79">
        <f>IF(OR($A7="",$C7="",$D7=""),"",IF('1. Ρυθμίσεις'!$C$18="Ναι",NETWORKDAYS($C7,$D7),NETWORKDAYS($C7,$D7,Argies)))</f>
        <v/>
      </c>
      <c r="F7" s="77" t="inlineStr">
        <is>
          <t>Εγκρίθηκε</t>
        </is>
      </c>
      <c r="G7" s="75" t="inlineStr">
        <is>
          <t>Γρίπη</t>
        </is>
      </c>
    </row>
    <row r="8" ht="19.5" customHeight="1" s="55">
      <c r="A8" s="75" t="inlineStr">
        <is>
          <t>Μαρία Παπαδοπούλου</t>
        </is>
      </c>
      <c r="B8" s="77" t="inlineStr">
        <is>
          <t>Άδεια</t>
        </is>
      </c>
      <c r="C8" s="76" t="n">
        <v>46377</v>
      </c>
      <c r="D8" s="76" t="n">
        <v>46380</v>
      </c>
      <c r="E8" s="79">
        <f>IF(OR($A8="",$C8="",$D8=""),"",IF('1. Ρυθμίσεις'!$C$18="Ναι",NETWORKDAYS($C8,$D8),NETWORKDAYS($C8,$D8,Argies)))</f>
        <v/>
      </c>
      <c r="F8" s="77" t="inlineStr">
        <is>
          <t>Εκκρεμεί</t>
        </is>
      </c>
      <c r="G8" s="75" t="inlineStr">
        <is>
          <t>Αίτημα Χριστουγέννων</t>
        </is>
      </c>
    </row>
    <row r="9" ht="19.5" customHeight="1" s="55">
      <c r="A9" s="75" t="n"/>
      <c r="B9" s="77" t="n"/>
      <c r="C9" s="76" t="n"/>
      <c r="D9" s="76" t="n"/>
      <c r="E9" s="79">
        <f>IF(OR($A9="",$C9="",$D9=""),"",IF('1. Ρυθμίσεις'!$C$18="Ναι",NETWORKDAYS($C9,$D9),NETWORKDAYS($C9,$D9,Argies)))</f>
        <v/>
      </c>
      <c r="F9" s="77" t="n"/>
      <c r="G9" s="75" t="n"/>
    </row>
    <row r="10" ht="19.5" customHeight="1" s="55">
      <c r="A10" s="75" t="n"/>
      <c r="B10" s="77" t="n"/>
      <c r="C10" s="76" t="n"/>
      <c r="D10" s="76" t="n"/>
      <c r="E10" s="79">
        <f>IF(OR($A10="",$C10="",$D10=""),"",IF('1. Ρυθμίσεις'!$C$18="Ναι",NETWORKDAYS($C10,$D10),NETWORKDAYS($C10,$D10,Argies)))</f>
        <v/>
      </c>
      <c r="F10" s="77" t="n"/>
      <c r="G10" s="75" t="n"/>
    </row>
    <row r="11" ht="19.5" customHeight="1" s="55">
      <c r="A11" s="75" t="n"/>
      <c r="B11" s="77" t="n"/>
      <c r="C11" s="76" t="n"/>
      <c r="D11" s="76" t="n"/>
      <c r="E11" s="79">
        <f>IF(OR($A11="",$C11="",$D11=""),"",IF('1. Ρυθμίσεις'!$C$18="Ναι",NETWORKDAYS($C11,$D11),NETWORKDAYS($C11,$D11,Argies)))</f>
        <v/>
      </c>
      <c r="F11" s="77" t="n"/>
      <c r="G11" s="75" t="n"/>
    </row>
    <row r="12" ht="19.5" customHeight="1" s="55">
      <c r="A12" s="75" t="n"/>
      <c r="B12" s="77" t="n"/>
      <c r="C12" s="76" t="n"/>
      <c r="D12" s="76" t="n"/>
      <c r="E12" s="79">
        <f>IF(OR($A12="",$C12="",$D12=""),"",IF('1. Ρυθμίσεις'!$C$18="Ναι",NETWORKDAYS($C12,$D12),NETWORKDAYS($C12,$D12,Argies)))</f>
        <v/>
      </c>
      <c r="F12" s="77" t="n"/>
      <c r="G12" s="75" t="n"/>
    </row>
    <row r="13" ht="19.5" customHeight="1" s="55">
      <c r="A13" s="75" t="n"/>
      <c r="B13" s="77" t="n"/>
      <c r="C13" s="76" t="n"/>
      <c r="D13" s="76" t="n"/>
      <c r="E13" s="79">
        <f>IF(OR($A13="",$C13="",$D13=""),"",IF('1. Ρυθμίσεις'!$C$18="Ναι",NETWORKDAYS($C13,$D13),NETWORKDAYS($C13,$D13,Argies)))</f>
        <v/>
      </c>
      <c r="F13" s="77" t="n"/>
      <c r="G13" s="75" t="n"/>
    </row>
    <row r="14" ht="19.5" customHeight="1" s="55">
      <c r="A14" s="75" t="n"/>
      <c r="B14" s="77" t="n"/>
      <c r="C14" s="77" t="n"/>
      <c r="D14" s="77" t="n"/>
      <c r="E14" s="79">
        <f>IF(OR($A14="",$C14="",$D14=""),"",IF('1. Ρυθμίσεις'!$C$18="Ναι",NETWORKDAYS($C14,$D14),NETWORKDAYS($C14,$D14,Argies)))</f>
        <v/>
      </c>
      <c r="F14" s="77" t="n"/>
      <c r="G14" s="75" t="n"/>
    </row>
    <row r="15" ht="19.5" customHeight="1" s="55">
      <c r="A15" s="75" t="n"/>
      <c r="B15" s="77" t="n"/>
      <c r="C15" s="77" t="n"/>
      <c r="D15" s="77" t="n"/>
      <c r="E15" s="79">
        <f>IF(OR($A15="",$C15="",$D15=""),"",IF('1. Ρυθμίσεις'!$C$18="Ναι",NETWORKDAYS($C15,$D15),NETWORKDAYS($C15,$D15,Argies)))</f>
        <v/>
      </c>
      <c r="F15" s="77" t="n"/>
      <c r="G15" s="75" t="n"/>
    </row>
    <row r="16" ht="19.5" customHeight="1" s="55">
      <c r="A16" s="75" t="n"/>
      <c r="B16" s="77" t="n"/>
      <c r="C16" s="77" t="n"/>
      <c r="D16" s="77" t="n"/>
      <c r="E16" s="79">
        <f>IF(OR($A16="",$C16="",$D16=""),"",IF('1. Ρυθμίσεις'!$C$18="Ναι",NETWORKDAYS($C16,$D16),NETWORKDAYS($C16,$D16,Argies)))</f>
        <v/>
      </c>
      <c r="F16" s="77" t="n"/>
      <c r="G16" s="75" t="n"/>
    </row>
    <row r="17" ht="19.5" customHeight="1" s="55">
      <c r="A17" s="75" t="n"/>
      <c r="B17" s="77" t="n"/>
      <c r="C17" s="77" t="n"/>
      <c r="D17" s="77" t="n"/>
      <c r="E17" s="79">
        <f>IF(OR($A17="",$C17="",$D17=""),"",IF('1. Ρυθμίσεις'!$C$18="Ναι",NETWORKDAYS($C17,$D17),NETWORKDAYS($C17,$D17,Argies)))</f>
        <v/>
      </c>
      <c r="F17" s="77" t="n"/>
      <c r="G17" s="75" t="n"/>
    </row>
    <row r="18" ht="19.5" customHeight="1" s="55">
      <c r="A18" s="75" t="n"/>
      <c r="B18" s="77" t="n"/>
      <c r="C18" s="77" t="n"/>
      <c r="D18" s="77" t="n"/>
      <c r="E18" s="79">
        <f>IF(OR($A18="",$C18="",$D18=""),"",IF('1. Ρυθμίσεις'!$C$18="Ναι",NETWORKDAYS($C18,$D18),NETWORKDAYS($C18,$D18,Argies)))</f>
        <v/>
      </c>
      <c r="F18" s="77" t="n"/>
      <c r="G18" s="75" t="n"/>
    </row>
    <row r="19" ht="19.5" customHeight="1" s="55">
      <c r="A19" s="75" t="n"/>
      <c r="B19" s="77" t="n"/>
      <c r="C19" s="77" t="n"/>
      <c r="D19" s="77" t="n"/>
      <c r="E19" s="79">
        <f>IF(OR($A19="",$C19="",$D19=""),"",IF('1. Ρυθμίσεις'!$C$18="Ναι",NETWORKDAYS($C19,$D19),NETWORKDAYS($C19,$D19,Argies)))</f>
        <v/>
      </c>
      <c r="F19" s="77" t="n"/>
      <c r="G19" s="75" t="n"/>
    </row>
    <row r="20" ht="19.5" customHeight="1" s="55">
      <c r="A20" s="75" t="n"/>
      <c r="B20" s="77" t="n"/>
      <c r="C20" s="77" t="n"/>
      <c r="D20" s="77" t="n"/>
      <c r="E20" s="79">
        <f>IF(OR($A20="",$C20="",$D20=""),"",IF('1. Ρυθμίσεις'!$C$18="Ναι",NETWORKDAYS($C20,$D20),NETWORKDAYS($C20,$D20,Argies)))</f>
        <v/>
      </c>
      <c r="F20" s="77" t="n"/>
      <c r="G20" s="75" t="n"/>
    </row>
    <row r="21" ht="19.5" customHeight="1" s="55">
      <c r="A21" s="75" t="n"/>
      <c r="B21" s="77" t="n"/>
      <c r="C21" s="77" t="n"/>
      <c r="D21" s="77" t="n"/>
      <c r="E21" s="79">
        <f>IF(OR($A21="",$C21="",$D21=""),"",IF('1. Ρυθμίσεις'!$C$18="Ναι",NETWORKDAYS($C21,$D21),NETWORKDAYS($C21,$D21,Argies)))</f>
        <v/>
      </c>
      <c r="F21" s="77" t="n"/>
      <c r="G21" s="75" t="n"/>
    </row>
    <row r="22" ht="19.5" customHeight="1" s="55">
      <c r="A22" s="75" t="n"/>
      <c r="B22" s="77" t="n"/>
      <c r="C22" s="77" t="n"/>
      <c r="D22" s="77" t="n"/>
      <c r="E22" s="79">
        <f>IF(OR($A22="",$C22="",$D22=""),"",IF('1. Ρυθμίσεις'!$C$18="Ναι",NETWORKDAYS($C22,$D22),NETWORKDAYS($C22,$D22,Argies)))</f>
        <v/>
      </c>
      <c r="F22" s="77" t="n"/>
      <c r="G22" s="75" t="n"/>
    </row>
    <row r="23" ht="19.5" customHeight="1" s="55">
      <c r="A23" s="75" t="n"/>
      <c r="B23" s="77" t="n"/>
      <c r="C23" s="77" t="n"/>
      <c r="D23" s="77" t="n"/>
      <c r="E23" s="79">
        <f>IF(OR($A23="",$C23="",$D23=""),"",IF('1. Ρυθμίσεις'!$C$18="Ναι",NETWORKDAYS($C23,$D23),NETWORKDAYS($C23,$D23,Argies)))</f>
        <v/>
      </c>
      <c r="F23" s="77" t="n"/>
      <c r="G23" s="75" t="n"/>
    </row>
    <row r="24" ht="19.5" customHeight="1" s="55">
      <c r="A24" s="75" t="n"/>
      <c r="B24" s="77" t="n"/>
      <c r="C24" s="77" t="n"/>
      <c r="D24" s="77" t="n"/>
      <c r="E24" s="79">
        <f>IF(OR($A24="",$C24="",$D24=""),"",IF('1. Ρυθμίσεις'!$C$18="Ναι",NETWORKDAYS($C24,$D24),NETWORKDAYS($C24,$D24,Argies)))</f>
        <v/>
      </c>
      <c r="F24" s="77" t="n"/>
      <c r="G24" s="75" t="n"/>
    </row>
    <row r="25" ht="19.5" customHeight="1" s="55">
      <c r="A25" s="75" t="n"/>
      <c r="B25" s="77" t="n"/>
      <c r="C25" s="77" t="n"/>
      <c r="D25" s="77" t="n"/>
      <c r="E25" s="79">
        <f>IF(OR($A25="",$C25="",$D25=""),"",IF('1. Ρυθμίσεις'!$C$18="Ναι",NETWORKDAYS($C25,$D25),NETWORKDAYS($C25,$D25,Argies)))</f>
        <v/>
      </c>
      <c r="F25" s="77" t="n"/>
      <c r="G25" s="75" t="n"/>
    </row>
    <row r="26" ht="19.5" customHeight="1" s="55">
      <c r="A26" s="75" t="n"/>
      <c r="B26" s="77" t="n"/>
      <c r="C26" s="77" t="n"/>
      <c r="D26" s="77" t="n"/>
      <c r="E26" s="79">
        <f>IF(OR($A26="",$C26="",$D26=""),"",IF('1. Ρυθμίσεις'!$C$18="Ναι",NETWORKDAYS($C26,$D26),NETWORKDAYS($C26,$D26,Argies)))</f>
        <v/>
      </c>
      <c r="F26" s="77" t="n"/>
      <c r="G26" s="75" t="n"/>
    </row>
    <row r="27" ht="19.5" customHeight="1" s="55">
      <c r="A27" s="75" t="n"/>
      <c r="B27" s="77" t="n"/>
      <c r="C27" s="77" t="n"/>
      <c r="D27" s="77" t="n"/>
      <c r="E27" s="79">
        <f>IF(OR($A27="",$C27="",$D27=""),"",IF('1. Ρυθμίσεις'!$C$18="Ναι",NETWORKDAYS($C27,$D27),NETWORKDAYS($C27,$D27,Argies)))</f>
        <v/>
      </c>
      <c r="F27" s="77" t="n"/>
      <c r="G27" s="75" t="n"/>
    </row>
    <row r="28" ht="19.5" customHeight="1" s="55">
      <c r="A28" s="75" t="n"/>
      <c r="B28" s="77" t="n"/>
      <c r="C28" s="77" t="n"/>
      <c r="D28" s="77" t="n"/>
      <c r="E28" s="79">
        <f>IF(OR($A28="",$C28="",$D28=""),"",IF('1. Ρυθμίσεις'!$C$18="Ναι",NETWORKDAYS($C28,$D28),NETWORKDAYS($C28,$D28,Argies)))</f>
        <v/>
      </c>
      <c r="F28" s="77" t="n"/>
      <c r="G28" s="75" t="n"/>
    </row>
    <row r="29" ht="19.5" customHeight="1" s="55">
      <c r="A29" s="75" t="n"/>
      <c r="B29" s="77" t="n"/>
      <c r="C29" s="77" t="n"/>
      <c r="D29" s="77" t="n"/>
      <c r="E29" s="79">
        <f>IF(OR($A29="",$C29="",$D29=""),"",IF('1. Ρυθμίσεις'!$C$18="Ναι",NETWORKDAYS($C29,$D29),NETWORKDAYS($C29,$D29,Argies)))</f>
        <v/>
      </c>
      <c r="F29" s="77" t="n"/>
      <c r="G29" s="75" t="n"/>
    </row>
    <row r="30" ht="19.5" customHeight="1" s="55">
      <c r="A30" s="75" t="n"/>
      <c r="B30" s="77" t="n"/>
      <c r="C30" s="77" t="n"/>
      <c r="D30" s="77" t="n"/>
      <c r="E30" s="79">
        <f>IF(OR($A30="",$C30="",$D30=""),"",IF('1. Ρυθμίσεις'!$C$18="Ναι",NETWORKDAYS($C30,$D30),NETWORKDAYS($C30,$D30,Argies)))</f>
        <v/>
      </c>
      <c r="F30" s="77" t="n"/>
      <c r="G30" s="75" t="n"/>
    </row>
    <row r="31" ht="19.5" customHeight="1" s="55">
      <c r="A31" s="75" t="n"/>
      <c r="B31" s="77" t="n"/>
      <c r="C31" s="77" t="n"/>
      <c r="D31" s="77" t="n"/>
      <c r="E31" s="79">
        <f>IF(OR($A31="",$C31="",$D31=""),"",IF('1. Ρυθμίσεις'!$C$18="Ναι",NETWORKDAYS($C31,$D31),NETWORKDAYS($C31,$D31,Argies)))</f>
        <v/>
      </c>
      <c r="F31" s="77" t="n"/>
      <c r="G31" s="75" t="n"/>
    </row>
    <row r="32" ht="19.5" customHeight="1" s="55">
      <c r="A32" s="75" t="n"/>
      <c r="B32" s="77" t="n"/>
      <c r="C32" s="77" t="n"/>
      <c r="D32" s="77" t="n"/>
      <c r="E32" s="79">
        <f>IF(OR($A32="",$C32="",$D32=""),"",IF('1. Ρυθμίσεις'!$C$18="Ναι",NETWORKDAYS($C32,$D32),NETWORKDAYS($C32,$D32,Argies)))</f>
        <v/>
      </c>
      <c r="F32" s="77" t="n"/>
      <c r="G32" s="75" t="n"/>
    </row>
    <row r="33" ht="19.5" customHeight="1" s="55">
      <c r="A33" s="75" t="n"/>
      <c r="B33" s="77" t="n"/>
      <c r="C33" s="77" t="n"/>
      <c r="D33" s="77" t="n"/>
      <c r="E33" s="79">
        <f>IF(OR($A33="",$C33="",$D33=""),"",IF('1. Ρυθμίσεις'!$C$18="Ναι",NETWORKDAYS($C33,$D33),NETWORKDAYS($C33,$D33,Argies)))</f>
        <v/>
      </c>
      <c r="F33" s="77" t="n"/>
      <c r="G33" s="75" t="n"/>
    </row>
    <row r="34" ht="19.5" customHeight="1" s="55">
      <c r="A34" s="75" t="n"/>
      <c r="B34" s="77" t="n"/>
      <c r="C34" s="77" t="n"/>
      <c r="D34" s="77" t="n"/>
      <c r="E34" s="79">
        <f>IF(OR($A34="",$C34="",$D34=""),"",IF('1. Ρυθμίσεις'!$C$18="Ναι",NETWORKDAYS($C34,$D34),NETWORKDAYS($C34,$D34,Argies)))</f>
        <v/>
      </c>
      <c r="F34" s="77" t="n"/>
      <c r="G34" s="75" t="n"/>
    </row>
    <row r="35" ht="19.5" customHeight="1" s="55">
      <c r="A35" s="75" t="n"/>
      <c r="B35" s="77" t="n"/>
      <c r="C35" s="77" t="n"/>
      <c r="D35" s="77" t="n"/>
      <c r="E35" s="79">
        <f>IF(OR($A35="",$C35="",$D35=""),"",IF('1. Ρυθμίσεις'!$C$18="Ναι",NETWORKDAYS($C35,$D35),NETWORKDAYS($C35,$D35,Argies)))</f>
        <v/>
      </c>
      <c r="F35" s="77" t="n"/>
      <c r="G35" s="75" t="n"/>
    </row>
    <row r="36" ht="19.5" customHeight="1" s="55">
      <c r="A36" s="75" t="n"/>
      <c r="B36" s="77" t="n"/>
      <c r="C36" s="77" t="n"/>
      <c r="D36" s="77" t="n"/>
      <c r="E36" s="79">
        <f>IF(OR($A36="",$C36="",$D36=""),"",IF('1. Ρυθμίσεις'!$C$18="Ναι",NETWORKDAYS($C36,$D36),NETWORKDAYS($C36,$D36,Argies)))</f>
        <v/>
      </c>
      <c r="F36" s="77" t="n"/>
      <c r="G36" s="75" t="n"/>
    </row>
    <row r="37" ht="19.5" customHeight="1" s="55">
      <c r="A37" s="75" t="n"/>
      <c r="B37" s="77" t="n"/>
      <c r="C37" s="77" t="n"/>
      <c r="D37" s="77" t="n"/>
      <c r="E37" s="79">
        <f>IF(OR($A37="",$C37="",$D37=""),"",IF('1. Ρυθμίσεις'!$C$18="Ναι",NETWORKDAYS($C37,$D37),NETWORKDAYS($C37,$D37,Argies)))</f>
        <v/>
      </c>
      <c r="F37" s="77" t="n"/>
      <c r="G37" s="75" t="n"/>
    </row>
    <row r="38" ht="19.5" customHeight="1" s="55">
      <c r="A38" s="75" t="n"/>
      <c r="B38" s="77" t="n"/>
      <c r="C38" s="77" t="n"/>
      <c r="D38" s="77" t="n"/>
      <c r="E38" s="79">
        <f>IF(OR($A38="",$C38="",$D38=""),"",IF('1. Ρυθμίσεις'!$C$18="Ναι",NETWORKDAYS($C38,$D38),NETWORKDAYS($C38,$D38,Argies)))</f>
        <v/>
      </c>
      <c r="F38" s="77" t="n"/>
      <c r="G38" s="75" t="n"/>
    </row>
    <row r="39" ht="19.5" customHeight="1" s="55">
      <c r="A39" s="75" t="n"/>
      <c r="B39" s="77" t="n"/>
      <c r="C39" s="77" t="n"/>
      <c r="D39" s="77" t="n"/>
      <c r="E39" s="79">
        <f>IF(OR($A39="",$C39="",$D39=""),"",IF('1. Ρυθμίσεις'!$C$18="Ναι",NETWORKDAYS($C39,$D39),NETWORKDAYS($C39,$D39,Argies)))</f>
        <v/>
      </c>
      <c r="F39" s="77" t="n"/>
      <c r="G39" s="75" t="n"/>
    </row>
    <row r="40" ht="19.5" customHeight="1" s="55">
      <c r="A40" s="75" t="n"/>
      <c r="B40" s="77" t="n"/>
      <c r="C40" s="77" t="n"/>
      <c r="D40" s="77" t="n"/>
      <c r="E40" s="79">
        <f>IF(OR($A40="",$C40="",$D40=""),"",IF('1. Ρυθμίσεις'!$C$18="Ναι",NETWORKDAYS($C40,$D40),NETWORKDAYS($C40,$D40,Argies)))</f>
        <v/>
      </c>
      <c r="F40" s="77" t="n"/>
      <c r="G40" s="75" t="n"/>
    </row>
    <row r="41" ht="19.5" customHeight="1" s="55">
      <c r="A41" s="75" t="n"/>
      <c r="B41" s="77" t="n"/>
      <c r="C41" s="77" t="n"/>
      <c r="D41" s="77" t="n"/>
      <c r="E41" s="79">
        <f>IF(OR($A41="",$C41="",$D41=""),"",IF('1. Ρυθμίσεις'!$C$18="Ναι",NETWORKDAYS($C41,$D41),NETWORKDAYS($C41,$D41,Argies)))</f>
        <v/>
      </c>
      <c r="F41" s="77" t="n"/>
      <c r="G41" s="75" t="n"/>
    </row>
    <row r="42" ht="19.5" customHeight="1" s="55">
      <c r="A42" s="75" t="n"/>
      <c r="B42" s="77" t="n"/>
      <c r="C42" s="77" t="n"/>
      <c r="D42" s="77" t="n"/>
      <c r="E42" s="79">
        <f>IF(OR($A42="",$C42="",$D42=""),"",IF('1. Ρυθμίσεις'!$C$18="Ναι",NETWORKDAYS($C42,$D42),NETWORKDAYS($C42,$D42,Argies)))</f>
        <v/>
      </c>
      <c r="F42" s="77" t="n"/>
      <c r="G42" s="75" t="n"/>
    </row>
    <row r="43" ht="19.5" customHeight="1" s="55">
      <c r="A43" s="75" t="n"/>
      <c r="B43" s="77" t="n"/>
      <c r="C43" s="77" t="n"/>
      <c r="D43" s="77" t="n"/>
      <c r="E43" s="79">
        <f>IF(OR($A43="",$C43="",$D43=""),"",IF('1. Ρυθμίσεις'!$C$18="Ναι",NETWORKDAYS($C43,$D43),NETWORKDAYS($C43,$D43,Argies)))</f>
        <v/>
      </c>
      <c r="F43" s="77" t="n"/>
      <c r="G43" s="75" t="n"/>
    </row>
    <row r="44" ht="19.5" customHeight="1" s="55">
      <c r="A44" s="75" t="n"/>
      <c r="B44" s="77" t="n"/>
      <c r="C44" s="77" t="n"/>
      <c r="D44" s="77" t="n"/>
      <c r="E44" s="79">
        <f>IF(OR($A44="",$C44="",$D44=""),"",IF('1. Ρυθμίσεις'!$C$18="Ναι",NETWORKDAYS($C44,$D44),NETWORKDAYS($C44,$D44,Argies)))</f>
        <v/>
      </c>
      <c r="F44" s="77" t="n"/>
      <c r="G44" s="75" t="n"/>
    </row>
    <row r="45" ht="19.5" customHeight="1" s="55">
      <c r="A45" s="75" t="n"/>
      <c r="B45" s="77" t="n"/>
      <c r="C45" s="77" t="n"/>
      <c r="D45" s="77" t="n"/>
      <c r="E45" s="79">
        <f>IF(OR($A45="",$C45="",$D45=""),"",IF('1. Ρυθμίσεις'!$C$18="Ναι",NETWORKDAYS($C45,$D45),NETWORKDAYS($C45,$D45,Argies)))</f>
        <v/>
      </c>
      <c r="F45" s="77" t="n"/>
      <c r="G45" s="75" t="n"/>
    </row>
    <row r="46" ht="19.5" customHeight="1" s="55">
      <c r="A46" s="75" t="n"/>
      <c r="B46" s="77" t="n"/>
      <c r="C46" s="77" t="n"/>
      <c r="D46" s="77" t="n"/>
      <c r="E46" s="79">
        <f>IF(OR($A46="",$C46="",$D46=""),"",IF('1. Ρυθμίσεις'!$C$18="Ναι",NETWORKDAYS($C46,$D46),NETWORKDAYS($C46,$D46,Argies)))</f>
        <v/>
      </c>
      <c r="F46" s="77" t="n"/>
      <c r="G46" s="75" t="n"/>
    </row>
    <row r="47" ht="19.5" customHeight="1" s="55">
      <c r="A47" s="75" t="n"/>
      <c r="B47" s="77" t="n"/>
      <c r="C47" s="77" t="n"/>
      <c r="D47" s="77" t="n"/>
      <c r="E47" s="79">
        <f>IF(OR($A47="",$C47="",$D47=""),"",IF('1. Ρυθμίσεις'!$C$18="Ναι",NETWORKDAYS($C47,$D47),NETWORKDAYS($C47,$D47,Argies)))</f>
        <v/>
      </c>
      <c r="F47" s="77" t="n"/>
      <c r="G47" s="75" t="n"/>
    </row>
    <row r="48" ht="19.5" customHeight="1" s="55">
      <c r="A48" s="75" t="n"/>
      <c r="B48" s="77" t="n"/>
      <c r="C48" s="77" t="n"/>
      <c r="D48" s="77" t="n"/>
      <c r="E48" s="79">
        <f>IF(OR($A48="",$C48="",$D48=""),"",IF('1. Ρυθμίσεις'!$C$18="Ναι",NETWORKDAYS($C48,$D48),NETWORKDAYS($C48,$D48,Argies)))</f>
        <v/>
      </c>
      <c r="F48" s="77" t="n"/>
      <c r="G48" s="75" t="n"/>
    </row>
    <row r="49" ht="19.5" customHeight="1" s="55">
      <c r="A49" s="75" t="n"/>
      <c r="B49" s="77" t="n"/>
      <c r="C49" s="77" t="n"/>
      <c r="D49" s="77" t="n"/>
      <c r="E49" s="79">
        <f>IF(OR($A49="",$C49="",$D49=""),"",IF('1. Ρυθμίσεις'!$C$18="Ναι",NETWORKDAYS($C49,$D49),NETWORKDAYS($C49,$D49,Argies)))</f>
        <v/>
      </c>
      <c r="F49" s="77" t="n"/>
      <c r="G49" s="75" t="n"/>
    </row>
    <row r="50" ht="19.5" customHeight="1" s="55">
      <c r="A50" s="75" t="n"/>
      <c r="B50" s="77" t="n"/>
      <c r="C50" s="77" t="n"/>
      <c r="D50" s="77" t="n"/>
      <c r="E50" s="79">
        <f>IF(OR($A50="",$C50="",$D50=""),"",IF('1. Ρυθμίσεις'!$C$18="Ναι",NETWORKDAYS($C50,$D50),NETWORKDAYS($C50,$D50,Argies)))</f>
        <v/>
      </c>
      <c r="F50" s="77" t="n"/>
      <c r="G50" s="75" t="n"/>
    </row>
    <row r="51" ht="19.5" customHeight="1" s="55">
      <c r="A51" s="75" t="n"/>
      <c r="B51" s="77" t="n"/>
      <c r="C51" s="77" t="n"/>
      <c r="D51" s="77" t="n"/>
      <c r="E51" s="79">
        <f>IF(OR($A51="",$C51="",$D51=""),"",IF('1. Ρυθμίσεις'!$C$18="Ναι",NETWORKDAYS($C51,$D51),NETWORKDAYS($C51,$D51,Argies)))</f>
        <v/>
      </c>
      <c r="F51" s="77" t="n"/>
      <c r="G51" s="75" t="n"/>
    </row>
    <row r="52" ht="19.5" customHeight="1" s="55">
      <c r="A52" s="75" t="n"/>
      <c r="B52" s="77" t="n"/>
      <c r="C52" s="77" t="n"/>
      <c r="D52" s="77" t="n"/>
      <c r="E52" s="79">
        <f>IF(OR($A52="",$C52="",$D52=""),"",IF('1. Ρυθμίσεις'!$C$18="Ναι",NETWORKDAYS($C52,$D52),NETWORKDAYS($C52,$D52,Argies)))</f>
        <v/>
      </c>
      <c r="F52" s="77" t="n"/>
      <c r="G52" s="75" t="n"/>
    </row>
    <row r="53" ht="19.5" customHeight="1" s="55">
      <c r="A53" s="75" t="n"/>
      <c r="B53" s="77" t="n"/>
      <c r="C53" s="77" t="n"/>
      <c r="D53" s="77" t="n"/>
      <c r="E53" s="79">
        <f>IF(OR($A53="",$C53="",$D53=""),"",IF('1. Ρυθμίσεις'!$C$18="Ναι",NETWORKDAYS($C53,$D53),NETWORKDAYS($C53,$D53,Argies)))</f>
        <v/>
      </c>
      <c r="F53" s="77" t="n"/>
      <c r="G53" s="75" t="n"/>
    </row>
    <row r="54" ht="19.5" customHeight="1" s="55">
      <c r="A54" s="75" t="n"/>
      <c r="B54" s="77" t="n"/>
      <c r="C54" s="77" t="n"/>
      <c r="D54" s="77" t="n"/>
      <c r="E54" s="79">
        <f>IF(OR($A54="",$C54="",$D54=""),"",IF('1. Ρυθμίσεις'!$C$18="Ναι",NETWORKDAYS($C54,$D54),NETWORKDAYS($C54,$D54,Argies)))</f>
        <v/>
      </c>
      <c r="F54" s="77" t="n"/>
      <c r="G54" s="75" t="n"/>
    </row>
    <row r="55" ht="19.5" customHeight="1" s="55">
      <c r="A55" s="75" t="n"/>
      <c r="B55" s="77" t="n"/>
      <c r="C55" s="77" t="n"/>
      <c r="D55" s="77" t="n"/>
      <c r="E55" s="79">
        <f>IF(OR($A55="",$C55="",$D55=""),"",IF('1. Ρυθμίσεις'!$C$18="Ναι",NETWORKDAYS($C55,$D55),NETWORKDAYS($C55,$D55,Argies)))</f>
        <v/>
      </c>
      <c r="F55" s="77" t="n"/>
      <c r="G55" s="75" t="n"/>
    </row>
    <row r="56" ht="19.5" customHeight="1" s="55">
      <c r="A56" s="75" t="n"/>
      <c r="B56" s="77" t="n"/>
      <c r="C56" s="77" t="n"/>
      <c r="D56" s="77" t="n"/>
      <c r="E56" s="79">
        <f>IF(OR($A56="",$C56="",$D56=""),"",IF('1. Ρυθμίσεις'!$C$18="Ναι",NETWORKDAYS($C56,$D56),NETWORKDAYS($C56,$D56,Argies)))</f>
        <v/>
      </c>
      <c r="F56" s="77" t="n"/>
      <c r="G56" s="75" t="n"/>
    </row>
    <row r="57" ht="19.5" customHeight="1" s="55">
      <c r="A57" s="75" t="n"/>
      <c r="B57" s="77" t="n"/>
      <c r="C57" s="77" t="n"/>
      <c r="D57" s="77" t="n"/>
      <c r="E57" s="79">
        <f>IF(OR($A57="",$C57="",$D57=""),"",IF('1. Ρυθμίσεις'!$C$18="Ναι",NETWORKDAYS($C57,$D57),NETWORKDAYS($C57,$D57,Argies)))</f>
        <v/>
      </c>
      <c r="F57" s="77" t="n"/>
      <c r="G57" s="75" t="n"/>
    </row>
    <row r="58" ht="19.5" customHeight="1" s="55">
      <c r="A58" s="75" t="n"/>
      <c r="B58" s="77" t="n"/>
      <c r="C58" s="77" t="n"/>
      <c r="D58" s="77" t="n"/>
      <c r="E58" s="79">
        <f>IF(OR($A58="",$C58="",$D58=""),"",IF('1. Ρυθμίσεις'!$C$18="Ναι",NETWORKDAYS($C58,$D58),NETWORKDAYS($C58,$D58,Argies)))</f>
        <v/>
      </c>
      <c r="F58" s="77" t="n"/>
      <c r="G58" s="75" t="n"/>
    </row>
    <row r="59" ht="19.5" customHeight="1" s="55">
      <c r="A59" s="75" t="n"/>
      <c r="B59" s="77" t="n"/>
      <c r="C59" s="77" t="n"/>
      <c r="D59" s="77" t="n"/>
      <c r="E59" s="79">
        <f>IF(OR($A59="",$C59="",$D59=""),"",IF('1. Ρυθμίσεις'!$C$18="Ναι",NETWORKDAYS($C59,$D59),NETWORKDAYS($C59,$D59,Argies)))</f>
        <v/>
      </c>
      <c r="F59" s="77" t="n"/>
      <c r="G59" s="75" t="n"/>
    </row>
    <row r="60" ht="19.5" customHeight="1" s="55">
      <c r="A60" s="75" t="n"/>
      <c r="B60" s="77" t="n"/>
      <c r="C60" s="77" t="n"/>
      <c r="D60" s="77" t="n"/>
      <c r="E60" s="79">
        <f>IF(OR($A60="",$C60="",$D60=""),"",IF('1. Ρυθμίσεις'!$C$18="Ναι",NETWORKDAYS($C60,$D60),NETWORKDAYS($C60,$D60,Argies)))</f>
        <v/>
      </c>
      <c r="F60" s="77" t="n"/>
      <c r="G60" s="75" t="n"/>
    </row>
    <row r="61" ht="19.5" customHeight="1" s="55">
      <c r="A61" s="75" t="n"/>
      <c r="B61" s="77" t="n"/>
      <c r="C61" s="77" t="n"/>
      <c r="D61" s="77" t="n"/>
      <c r="E61" s="79">
        <f>IF(OR($A61="",$C61="",$D61=""),"",IF('1. Ρυθμίσεις'!$C$18="Ναι",NETWORKDAYS($C61,$D61),NETWORKDAYS($C61,$D61,Argies)))</f>
        <v/>
      </c>
      <c r="F61" s="77" t="n"/>
      <c r="G61" s="75" t="n"/>
    </row>
    <row r="62" ht="19.5" customHeight="1" s="55">
      <c r="A62" s="75" t="n"/>
      <c r="B62" s="77" t="n"/>
      <c r="C62" s="77" t="n"/>
      <c r="D62" s="77" t="n"/>
      <c r="E62" s="79">
        <f>IF(OR($A62="",$C62="",$D62=""),"",IF('1. Ρυθμίσεις'!$C$18="Ναι",NETWORKDAYS($C62,$D62),NETWORKDAYS($C62,$D62,Argies)))</f>
        <v/>
      </c>
      <c r="F62" s="77" t="n"/>
      <c r="G62" s="75" t="n"/>
    </row>
    <row r="63" ht="19.5" customHeight="1" s="55">
      <c r="A63" s="75" t="n"/>
      <c r="B63" s="77" t="n"/>
      <c r="C63" s="77" t="n"/>
      <c r="D63" s="77" t="n"/>
      <c r="E63" s="79">
        <f>IF(OR($A63="",$C63="",$D63=""),"",IF('1. Ρυθμίσεις'!$C$18="Ναι",NETWORKDAYS($C63,$D63),NETWORKDAYS($C63,$D63,Argies)))</f>
        <v/>
      </c>
      <c r="F63" s="77" t="n"/>
      <c r="G63" s="75" t="n"/>
    </row>
    <row r="64" ht="19.5" customHeight="1" s="55">
      <c r="A64" s="75" t="n"/>
      <c r="B64" s="77" t="n"/>
      <c r="C64" s="77" t="n"/>
      <c r="D64" s="77" t="n"/>
      <c r="E64" s="79">
        <f>IF(OR($A64="",$C64="",$D64=""),"",IF('1. Ρυθμίσεις'!$C$18="Ναι",NETWORKDAYS($C64,$D64),NETWORKDAYS($C64,$D64,Argies)))</f>
        <v/>
      </c>
      <c r="F64" s="77" t="n"/>
      <c r="G64" s="75" t="n"/>
    </row>
    <row r="65" ht="19.5" customHeight="1" s="55">
      <c r="A65" s="75" t="n"/>
      <c r="B65" s="77" t="n"/>
      <c r="C65" s="77" t="n"/>
      <c r="D65" s="77" t="n"/>
      <c r="E65" s="79">
        <f>IF(OR($A65="",$C65="",$D65=""),"",IF('1. Ρυθμίσεις'!$C$18="Ναι",NETWORKDAYS($C65,$D65),NETWORKDAYS($C65,$D65,Argies)))</f>
        <v/>
      </c>
      <c r="F65" s="77" t="n"/>
      <c r="G65" s="75" t="n"/>
    </row>
    <row r="66" ht="19.5" customHeight="1" s="55">
      <c r="A66" s="75" t="n"/>
      <c r="B66" s="77" t="n"/>
      <c r="C66" s="77" t="n"/>
      <c r="D66" s="77" t="n"/>
      <c r="E66" s="79">
        <f>IF(OR($A66="",$C66="",$D66=""),"",IF('1. Ρυθμίσεις'!$C$18="Ναι",NETWORKDAYS($C66,$D66),NETWORKDAYS($C66,$D66,Argies)))</f>
        <v/>
      </c>
      <c r="F66" s="77" t="n"/>
      <c r="G66" s="75" t="n"/>
    </row>
    <row r="67" ht="19.5" customHeight="1" s="55">
      <c r="A67" s="75" t="n"/>
      <c r="B67" s="77" t="n"/>
      <c r="C67" s="77" t="n"/>
      <c r="D67" s="77" t="n"/>
      <c r="E67" s="79">
        <f>IF(OR($A67="",$C67="",$D67=""),"",IF('1. Ρυθμίσεις'!$C$18="Ναι",NETWORKDAYS($C67,$D67),NETWORKDAYS($C67,$D67,Argies)))</f>
        <v/>
      </c>
      <c r="F67" s="77" t="n"/>
      <c r="G67" s="75" t="n"/>
    </row>
    <row r="68" ht="19.5" customHeight="1" s="55">
      <c r="A68" s="75" t="n"/>
      <c r="B68" s="77" t="n"/>
      <c r="C68" s="77" t="n"/>
      <c r="D68" s="77" t="n"/>
      <c r="E68" s="79">
        <f>IF(OR($A68="",$C68="",$D68=""),"",IF('1. Ρυθμίσεις'!$C$18="Ναι",NETWORKDAYS($C68,$D68),NETWORKDAYS($C68,$D68,Argies)))</f>
        <v/>
      </c>
      <c r="F68" s="77" t="n"/>
      <c r="G68" s="75" t="n"/>
    </row>
    <row r="69" ht="19.5" customHeight="1" s="55">
      <c r="A69" s="75" t="n"/>
      <c r="B69" s="77" t="n"/>
      <c r="C69" s="77" t="n"/>
      <c r="D69" s="77" t="n"/>
      <c r="E69" s="79">
        <f>IF(OR($A69="",$C69="",$D69=""),"",IF('1. Ρυθμίσεις'!$C$18="Ναι",NETWORKDAYS($C69,$D69),NETWORKDAYS($C69,$D69,Argies)))</f>
        <v/>
      </c>
      <c r="F69" s="77" t="n"/>
      <c r="G69" s="75" t="n"/>
    </row>
    <row r="70" ht="19.5" customHeight="1" s="55">
      <c r="A70" s="75" t="n"/>
      <c r="B70" s="77" t="n"/>
      <c r="C70" s="77" t="n"/>
      <c r="D70" s="77" t="n"/>
      <c r="E70" s="79">
        <f>IF(OR($A70="",$C70="",$D70=""),"",IF('1. Ρυθμίσεις'!$C$18="Ναι",NETWORKDAYS($C70,$D70),NETWORKDAYS($C70,$D70,Argies)))</f>
        <v/>
      </c>
      <c r="F70" s="77" t="n"/>
      <c r="G70" s="75" t="n"/>
    </row>
    <row r="71" ht="19.5" customHeight="1" s="55">
      <c r="A71" s="75" t="n"/>
      <c r="B71" s="77" t="n"/>
      <c r="C71" s="77" t="n"/>
      <c r="D71" s="77" t="n"/>
      <c r="E71" s="79">
        <f>IF(OR($A71="",$C71="",$D71=""),"",IF('1. Ρυθμίσεις'!$C$18="Ναι",NETWORKDAYS($C71,$D71),NETWORKDAYS($C71,$D71,Argies)))</f>
        <v/>
      </c>
      <c r="F71" s="77" t="n"/>
      <c r="G71" s="75" t="n"/>
    </row>
    <row r="72" ht="19.5" customHeight="1" s="55">
      <c r="A72" s="75" t="n"/>
      <c r="B72" s="77" t="n"/>
      <c r="C72" s="77" t="n"/>
      <c r="D72" s="77" t="n"/>
      <c r="E72" s="79">
        <f>IF(OR($A72="",$C72="",$D72=""),"",IF('1. Ρυθμίσεις'!$C$18="Ναι",NETWORKDAYS($C72,$D72),NETWORKDAYS($C72,$D72,Argies)))</f>
        <v/>
      </c>
      <c r="F72" s="77" t="n"/>
      <c r="G72" s="75" t="n"/>
    </row>
    <row r="73" ht="19.5" customHeight="1" s="55">
      <c r="A73" s="75" t="n"/>
      <c r="B73" s="77" t="n"/>
      <c r="C73" s="77" t="n"/>
      <c r="D73" s="77" t="n"/>
      <c r="E73" s="79">
        <f>IF(OR($A73="",$C73="",$D73=""),"",IF('1. Ρυθμίσεις'!$C$18="Ναι",NETWORKDAYS($C73,$D73),NETWORKDAYS($C73,$D73,Argies)))</f>
        <v/>
      </c>
      <c r="F73" s="77" t="n"/>
      <c r="G73" s="75" t="n"/>
    </row>
    <row r="74" ht="19.5" customHeight="1" s="55">
      <c r="A74" s="75" t="n"/>
      <c r="B74" s="77" t="n"/>
      <c r="C74" s="77" t="n"/>
      <c r="D74" s="77" t="n"/>
      <c r="E74" s="79">
        <f>IF(OR($A74="",$C74="",$D74=""),"",IF('1. Ρυθμίσεις'!$C$18="Ναι",NETWORKDAYS($C74,$D74),NETWORKDAYS($C74,$D74,Argies)))</f>
        <v/>
      </c>
      <c r="F74" s="77" t="n"/>
      <c r="G74" s="75" t="n"/>
    </row>
    <row r="75" ht="19.5" customHeight="1" s="55">
      <c r="A75" s="75" t="n"/>
      <c r="B75" s="77" t="n"/>
      <c r="C75" s="77" t="n"/>
      <c r="D75" s="77" t="n"/>
      <c r="E75" s="79">
        <f>IF(OR($A75="",$C75="",$D75=""),"",IF('1. Ρυθμίσεις'!$C$18="Ναι",NETWORKDAYS($C75,$D75),NETWORKDAYS($C75,$D75,Argies)))</f>
        <v/>
      </c>
      <c r="F75" s="77" t="n"/>
      <c r="G75" s="75" t="n"/>
    </row>
    <row r="76" ht="19.5" customHeight="1" s="55">
      <c r="A76" s="75" t="n"/>
      <c r="B76" s="77" t="n"/>
      <c r="C76" s="77" t="n"/>
      <c r="D76" s="77" t="n"/>
      <c r="E76" s="79">
        <f>IF(OR($A76="",$C76="",$D76=""),"",IF('1. Ρυθμίσεις'!$C$18="Ναι",NETWORKDAYS($C76,$D76),NETWORKDAYS($C76,$D76,Argies)))</f>
        <v/>
      </c>
      <c r="F76" s="77" t="n"/>
      <c r="G76" s="75" t="n"/>
    </row>
    <row r="77" ht="19.5" customHeight="1" s="55">
      <c r="A77" s="75" t="n"/>
      <c r="B77" s="77" t="n"/>
      <c r="C77" s="77" t="n"/>
      <c r="D77" s="77" t="n"/>
      <c r="E77" s="79">
        <f>IF(OR($A77="",$C77="",$D77=""),"",IF('1. Ρυθμίσεις'!$C$18="Ναι",NETWORKDAYS($C77,$D77),NETWORKDAYS($C77,$D77,Argies)))</f>
        <v/>
      </c>
      <c r="F77" s="77" t="n"/>
      <c r="G77" s="75" t="n"/>
    </row>
    <row r="78" ht="19.5" customHeight="1" s="55">
      <c r="A78" s="75" t="n"/>
      <c r="B78" s="77" t="n"/>
      <c r="C78" s="77" t="n"/>
      <c r="D78" s="77" t="n"/>
      <c r="E78" s="79">
        <f>IF(OR($A78="",$C78="",$D78=""),"",IF('1. Ρυθμίσεις'!$C$18="Ναι",NETWORKDAYS($C78,$D78),NETWORKDAYS($C78,$D78,Argies)))</f>
        <v/>
      </c>
      <c r="F78" s="77" t="n"/>
      <c r="G78" s="75" t="n"/>
    </row>
    <row r="79" ht="19.5" customHeight="1" s="55">
      <c r="A79" s="75" t="n"/>
      <c r="B79" s="77" t="n"/>
      <c r="C79" s="77" t="n"/>
      <c r="D79" s="77" t="n"/>
      <c r="E79" s="79">
        <f>IF(OR($A79="",$C79="",$D79=""),"",IF('1. Ρυθμίσεις'!$C$18="Ναι",NETWORKDAYS($C79,$D79),NETWORKDAYS($C79,$D79,Argies)))</f>
        <v/>
      </c>
      <c r="F79" s="77" t="n"/>
      <c r="G79" s="75" t="n"/>
    </row>
    <row r="80" ht="19.5" customHeight="1" s="55">
      <c r="A80" s="75" t="n"/>
      <c r="B80" s="77" t="n"/>
      <c r="C80" s="77" t="n"/>
      <c r="D80" s="77" t="n"/>
      <c r="E80" s="79">
        <f>IF(OR($A80="",$C80="",$D80=""),"",IF('1. Ρυθμίσεις'!$C$18="Ναι",NETWORKDAYS($C80,$D80),NETWORKDAYS($C80,$D80,Argies)))</f>
        <v/>
      </c>
      <c r="F80" s="77" t="n"/>
      <c r="G80" s="75" t="n"/>
    </row>
    <row r="81" ht="19.5" customHeight="1" s="55">
      <c r="A81" s="75" t="n"/>
      <c r="B81" s="77" t="n"/>
      <c r="C81" s="77" t="n"/>
      <c r="D81" s="77" t="n"/>
      <c r="E81" s="79">
        <f>IF(OR($A81="",$C81="",$D81=""),"",IF('1. Ρυθμίσεις'!$C$18="Ναι",NETWORKDAYS($C81,$D81),NETWORKDAYS($C81,$D81,Argies)))</f>
        <v/>
      </c>
      <c r="F81" s="77" t="n"/>
      <c r="G81" s="75" t="n"/>
    </row>
    <row r="82" ht="19.5" customHeight="1" s="55">
      <c r="A82" s="75" t="n"/>
      <c r="B82" s="77" t="n"/>
      <c r="C82" s="77" t="n"/>
      <c r="D82" s="77" t="n"/>
      <c r="E82" s="79">
        <f>IF(OR($A82="",$C82="",$D82=""),"",IF('1. Ρυθμίσεις'!$C$18="Ναι",NETWORKDAYS($C82,$D82),NETWORKDAYS($C82,$D82,Argies)))</f>
        <v/>
      </c>
      <c r="F82" s="77" t="n"/>
      <c r="G82" s="75" t="n"/>
    </row>
    <row r="83" ht="19.5" customHeight="1" s="55">
      <c r="A83" s="75" t="n"/>
      <c r="B83" s="77" t="n"/>
      <c r="C83" s="77" t="n"/>
      <c r="D83" s="77" t="n"/>
      <c r="E83" s="79">
        <f>IF(OR($A83="",$C83="",$D83=""),"",IF('1. Ρυθμίσεις'!$C$18="Ναι",NETWORKDAYS($C83,$D83),NETWORKDAYS($C83,$D83,Argies)))</f>
        <v/>
      </c>
      <c r="F83" s="77" t="n"/>
      <c r="G83" s="75" t="n"/>
    </row>
    <row r="84" ht="19.5" customHeight="1" s="55">
      <c r="A84" s="75" t="n"/>
      <c r="B84" s="77" t="n"/>
      <c r="C84" s="77" t="n"/>
      <c r="D84" s="77" t="n"/>
      <c r="E84" s="79">
        <f>IF(OR($A84="",$C84="",$D84=""),"",IF('1. Ρυθμίσεις'!$C$18="Ναι",NETWORKDAYS($C84,$D84),NETWORKDAYS($C84,$D84,Argies)))</f>
        <v/>
      </c>
      <c r="F84" s="77" t="n"/>
      <c r="G84" s="75" t="n"/>
    </row>
    <row r="85" ht="19.5" customHeight="1" s="55">
      <c r="A85" s="75" t="n"/>
      <c r="B85" s="77" t="n"/>
      <c r="C85" s="77" t="n"/>
      <c r="D85" s="77" t="n"/>
      <c r="E85" s="79">
        <f>IF(OR($A85="",$C85="",$D85=""),"",IF('1. Ρυθμίσεις'!$C$18="Ναι",NETWORKDAYS($C85,$D85),NETWORKDAYS($C85,$D85,Argies)))</f>
        <v/>
      </c>
      <c r="F85" s="77" t="n"/>
      <c r="G85" s="75" t="n"/>
    </row>
    <row r="86" ht="19.5" customHeight="1" s="55">
      <c r="A86" s="75" t="n"/>
      <c r="B86" s="77" t="n"/>
      <c r="C86" s="77" t="n"/>
      <c r="D86" s="77" t="n"/>
      <c r="E86" s="79">
        <f>IF(OR($A86="",$C86="",$D86=""),"",IF('1. Ρυθμίσεις'!$C$18="Ναι",NETWORKDAYS($C86,$D86),NETWORKDAYS($C86,$D86,Argies)))</f>
        <v/>
      </c>
      <c r="F86" s="77" t="n"/>
      <c r="G86" s="75" t="n"/>
    </row>
    <row r="87" ht="19.5" customHeight="1" s="55">
      <c r="A87" s="75" t="n"/>
      <c r="B87" s="77" t="n"/>
      <c r="C87" s="77" t="n"/>
      <c r="D87" s="77" t="n"/>
      <c r="E87" s="79">
        <f>IF(OR($A87="",$C87="",$D87=""),"",IF('1. Ρυθμίσεις'!$C$18="Ναι",NETWORKDAYS($C87,$D87),NETWORKDAYS($C87,$D87,Argies)))</f>
        <v/>
      </c>
      <c r="F87" s="77" t="n"/>
      <c r="G87" s="75" t="n"/>
    </row>
    <row r="88" ht="19.5" customHeight="1" s="55">
      <c r="A88" s="75" t="n"/>
      <c r="B88" s="77" t="n"/>
      <c r="C88" s="77" t="n"/>
      <c r="D88" s="77" t="n"/>
      <c r="E88" s="79">
        <f>IF(OR($A88="",$C88="",$D88=""),"",IF('1. Ρυθμίσεις'!$C$18="Ναι",NETWORKDAYS($C88,$D88),NETWORKDAYS($C88,$D88,Argies)))</f>
        <v/>
      </c>
      <c r="F88" s="77" t="n"/>
      <c r="G88" s="75" t="n"/>
    </row>
    <row r="89" ht="19.5" customHeight="1" s="55">
      <c r="A89" s="75" t="n"/>
      <c r="B89" s="77" t="n"/>
      <c r="C89" s="77" t="n"/>
      <c r="D89" s="77" t="n"/>
      <c r="E89" s="79">
        <f>IF(OR($A89="",$C89="",$D89=""),"",IF('1. Ρυθμίσεις'!$C$18="Ναι",NETWORKDAYS($C89,$D89),NETWORKDAYS($C89,$D89,Argies)))</f>
        <v/>
      </c>
      <c r="F89" s="77" t="n"/>
      <c r="G89" s="75" t="n"/>
    </row>
    <row r="90" ht="19.5" customHeight="1" s="55">
      <c r="A90" s="75" t="n"/>
      <c r="B90" s="77" t="n"/>
      <c r="C90" s="77" t="n"/>
      <c r="D90" s="77" t="n"/>
      <c r="E90" s="79">
        <f>IF(OR($A90="",$C90="",$D90=""),"",IF('1. Ρυθμίσεις'!$C$18="Ναι",NETWORKDAYS($C90,$D90),NETWORKDAYS($C90,$D90,Argies)))</f>
        <v/>
      </c>
      <c r="F90" s="77" t="n"/>
      <c r="G90" s="75" t="n"/>
    </row>
    <row r="91" ht="19.5" customHeight="1" s="55">
      <c r="A91" s="75" t="n"/>
      <c r="B91" s="77" t="n"/>
      <c r="C91" s="77" t="n"/>
      <c r="D91" s="77" t="n"/>
      <c r="E91" s="79">
        <f>IF(OR($A91="",$C91="",$D91=""),"",IF('1. Ρυθμίσεις'!$C$18="Ναι",NETWORKDAYS($C91,$D91),NETWORKDAYS($C91,$D91,Argies)))</f>
        <v/>
      </c>
      <c r="F91" s="77" t="n"/>
      <c r="G91" s="75" t="n"/>
    </row>
    <row r="92" ht="19.5" customHeight="1" s="55">
      <c r="A92" s="75" t="n"/>
      <c r="B92" s="77" t="n"/>
      <c r="C92" s="77" t="n"/>
      <c r="D92" s="77" t="n"/>
      <c r="E92" s="79">
        <f>IF(OR($A92="",$C92="",$D92=""),"",IF('1. Ρυθμίσεις'!$C$18="Ναι",NETWORKDAYS($C92,$D92),NETWORKDAYS($C92,$D92,Argies)))</f>
        <v/>
      </c>
      <c r="F92" s="77" t="n"/>
      <c r="G92" s="75" t="n"/>
    </row>
    <row r="93" ht="19.5" customHeight="1" s="55">
      <c r="A93" s="75" t="n"/>
      <c r="B93" s="77" t="n"/>
      <c r="C93" s="77" t="n"/>
      <c r="D93" s="77" t="n"/>
      <c r="E93" s="79">
        <f>IF(OR($A93="",$C93="",$D93=""),"",IF('1. Ρυθμίσεις'!$C$18="Ναι",NETWORKDAYS($C93,$D93),NETWORKDAYS($C93,$D93,Argies)))</f>
        <v/>
      </c>
      <c r="F93" s="77" t="n"/>
      <c r="G93" s="75" t="n"/>
    </row>
    <row r="94" ht="19.5" customHeight="1" s="55">
      <c r="A94" s="75" t="n"/>
      <c r="B94" s="77" t="n"/>
      <c r="C94" s="77" t="n"/>
      <c r="D94" s="77" t="n"/>
      <c r="E94" s="79">
        <f>IF(OR($A94="",$C94="",$D94=""),"",IF('1. Ρυθμίσεις'!$C$18="Ναι",NETWORKDAYS($C94,$D94),NETWORKDAYS($C94,$D94,Argies)))</f>
        <v/>
      </c>
      <c r="F94" s="77" t="n"/>
      <c r="G94" s="75" t="n"/>
    </row>
    <row r="95" ht="19.5" customHeight="1" s="55">
      <c r="A95" s="75" t="n"/>
      <c r="B95" s="77" t="n"/>
      <c r="C95" s="77" t="n"/>
      <c r="D95" s="77" t="n"/>
      <c r="E95" s="79">
        <f>IF(OR($A95="",$C95="",$D95=""),"",IF('1. Ρυθμίσεις'!$C$18="Ναι",NETWORKDAYS($C95,$D95),NETWORKDAYS($C95,$D95,Argies)))</f>
        <v/>
      </c>
      <c r="F95" s="77" t="n"/>
      <c r="G95" s="75" t="n"/>
    </row>
    <row r="96" ht="19.5" customHeight="1" s="55">
      <c r="A96" s="75" t="n"/>
      <c r="B96" s="77" t="n"/>
      <c r="C96" s="77" t="n"/>
      <c r="D96" s="77" t="n"/>
      <c r="E96" s="79">
        <f>IF(OR($A96="",$C96="",$D96=""),"",IF('1. Ρυθμίσεις'!$C$18="Ναι",NETWORKDAYS($C96,$D96),NETWORKDAYS($C96,$D96,Argies)))</f>
        <v/>
      </c>
      <c r="F96" s="77" t="n"/>
      <c r="G96" s="75" t="n"/>
    </row>
    <row r="97" ht="19.5" customHeight="1" s="55">
      <c r="A97" s="75" t="n"/>
      <c r="B97" s="77" t="n"/>
      <c r="C97" s="77" t="n"/>
      <c r="D97" s="77" t="n"/>
      <c r="E97" s="79">
        <f>IF(OR($A97="",$C97="",$D97=""),"",IF('1. Ρυθμίσεις'!$C$18="Ναι",NETWORKDAYS($C97,$D97),NETWORKDAYS($C97,$D97,Argies)))</f>
        <v/>
      </c>
      <c r="F97" s="77" t="n"/>
      <c r="G97" s="75" t="n"/>
    </row>
    <row r="98" ht="19.5" customHeight="1" s="55">
      <c r="A98" s="75" t="n"/>
      <c r="B98" s="77" t="n"/>
      <c r="C98" s="77" t="n"/>
      <c r="D98" s="77" t="n"/>
      <c r="E98" s="79">
        <f>IF(OR($A98="",$C98="",$D98=""),"",IF('1. Ρυθμίσεις'!$C$18="Ναι",NETWORKDAYS($C98,$D98),NETWORKDAYS($C98,$D98,Argies)))</f>
        <v/>
      </c>
      <c r="F98" s="77" t="n"/>
      <c r="G98" s="75" t="n"/>
    </row>
    <row r="99" ht="19.5" customHeight="1" s="55">
      <c r="A99" s="75" t="n"/>
      <c r="B99" s="77" t="n"/>
      <c r="C99" s="77" t="n"/>
      <c r="D99" s="77" t="n"/>
      <c r="E99" s="79">
        <f>IF(OR($A99="",$C99="",$D99=""),"",IF('1. Ρυθμίσεις'!$C$18="Ναι",NETWORKDAYS($C99,$D99),NETWORKDAYS($C99,$D99,Argies)))</f>
        <v/>
      </c>
      <c r="F99" s="77" t="n"/>
      <c r="G99" s="75" t="n"/>
    </row>
    <row r="100" ht="19.5" customHeight="1" s="55">
      <c r="A100" s="75" t="n"/>
      <c r="B100" s="77" t="n"/>
      <c r="C100" s="77" t="n"/>
      <c r="D100" s="77" t="n"/>
      <c r="E100" s="79">
        <f>IF(OR($A100="",$C100="",$D100=""),"",IF('1. Ρυθμίσεις'!$C$18="Ναι",NETWORKDAYS($C100,$D100),NETWORKDAYS($C100,$D100,Argies)))</f>
        <v/>
      </c>
      <c r="F100" s="77" t="n"/>
      <c r="G100" s="75" t="n"/>
    </row>
    <row r="101" ht="19.5" customHeight="1" s="55">
      <c r="A101" s="75" t="n"/>
      <c r="B101" s="77" t="n"/>
      <c r="C101" s="77" t="n"/>
      <c r="D101" s="77" t="n"/>
      <c r="E101" s="79">
        <f>IF(OR($A101="",$C101="",$D101=""),"",IF('1. Ρυθμίσεις'!$C$18="Ναι",NETWORKDAYS($C101,$D101),NETWORKDAYS($C101,$D101,Argies)))</f>
        <v/>
      </c>
      <c r="F101" s="77" t="n"/>
      <c r="G101" s="75" t="n"/>
    </row>
    <row r="102" ht="19.5" customHeight="1" s="55">
      <c r="A102" s="75" t="n"/>
      <c r="B102" s="77" t="n"/>
      <c r="C102" s="77" t="n"/>
      <c r="D102" s="77" t="n"/>
      <c r="E102" s="79">
        <f>IF(OR($A102="",$C102="",$D102=""),"",IF('1. Ρυθμίσεις'!$C$18="Ναι",NETWORKDAYS($C102,$D102),NETWORKDAYS($C102,$D102,Argies)))</f>
        <v/>
      </c>
      <c r="F102" s="77" t="n"/>
      <c r="G102" s="75" t="n"/>
    </row>
    <row r="103" ht="19.5" customHeight="1" s="55">
      <c r="A103" s="75" t="n"/>
      <c r="B103" s="77" t="n"/>
      <c r="C103" s="77" t="n"/>
      <c r="D103" s="77" t="n"/>
      <c r="E103" s="79">
        <f>IF(OR($A103="",$C103="",$D103=""),"",IF('1. Ρυθμίσεις'!$C$18="Ναι",NETWORKDAYS($C103,$D103),NETWORKDAYS($C103,$D103,Argies)))</f>
        <v/>
      </c>
      <c r="F103" s="77" t="n"/>
      <c r="G103" s="75" t="n"/>
    </row>
    <row r="104" ht="19.5" customHeight="1" s="55">
      <c r="A104" s="75" t="n"/>
      <c r="B104" s="77" t="n"/>
      <c r="C104" s="77" t="n"/>
      <c r="D104" s="77" t="n"/>
      <c r="E104" s="79">
        <f>IF(OR($A104="",$C104="",$D104=""),"",IF('1. Ρυθμίσεις'!$C$18="Ναι",NETWORKDAYS($C104,$D104),NETWORKDAYS($C104,$D104,Argies)))</f>
        <v/>
      </c>
      <c r="F104" s="77" t="n"/>
      <c r="G104" s="75" t="n"/>
    </row>
  </sheetData>
  <mergeCells count="1">
    <mergeCell ref="A2:G2"/>
  </mergeCells>
  <conditionalFormatting sqref="B5:B104">
    <cfRule type="expression" rank="0" priority="2" equalAverage="0" aboveAverage="0" dxfId="1" text="" percent="0" bottom="0">
      <formula>$B5="Annual"</formula>
    </cfRule>
    <cfRule type="expression" rank="0" priority="3" equalAverage="0" aboveAverage="0" dxfId="2" text="" percent="0" bottom="0">
      <formula>$B5="Sick"</formula>
    </cfRule>
    <cfRule type="expression" rank="0" priority="4" equalAverage="0" aboveAverage="0" dxfId="3" text="" percent="0" bottom="0">
      <formula>$B5="Unpaid"</formula>
    </cfRule>
    <cfRule type="expression" rank="0" priority="5" equalAverage="0" aboveAverage="0" dxfId="4" text="" percent="0" bottom="0">
      <formula>$B5="Other"</formula>
    </cfRule>
  </conditionalFormatting>
  <conditionalFormatting sqref="F5:F104">
    <cfRule type="expression" rank="0" priority="6" equalAverage="0" aboveAverage="0" dxfId="4" text="" percent="0" bottom="0">
      <formula>$F5="Approved"</formula>
    </cfRule>
    <cfRule type="expression" rank="0" priority="7" equalAverage="0" aboveAverage="0" dxfId="3" text="" percent="0" bottom="0">
      <formula>$F5="Pending"</formula>
    </cfRule>
    <cfRule type="expression" rank="0" priority="8" equalAverage="0" aboveAverage="0" dxfId="5" text="" percent="0" bottom="0">
      <formula>$F5="Cancelled"</formula>
    </cfRule>
  </conditionalFormatting>
  <dataValidations count="3">
    <dataValidation sqref="B5:B104" showDropDown="0" showInputMessage="0" showErrorMessage="0" allowBlank="1" type="list" errorStyle="stop" operator="between">
      <formula1>"Άδεια,Ασθένεια,Άνευ αποδοχών,Άλλο"</formula1>
      <formula2>0</formula2>
    </dataValidation>
    <dataValidation sqref="F5:F104" showDropDown="0" showInputMessage="0" showErrorMessage="0" allowBlank="1" type="list" errorStyle="stop" operator="between">
      <formula1>"Εγκρίθηκε,Εκκρεμεί,Ακυρώθηκε"</formula1>
      <formula2>0</formula2>
    </dataValidation>
    <dataValidation sqref="A5:A104" showDropDown="0" showInputMessage="0" showErrorMessage="0" allowBlank="1" type="list" errorStyle="stop" operator="between">
      <formula1>'2. Εργαζόμενοι'!$A$5:$A$34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B2: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2" ht="27.75" customHeight="1" s="55">
      <c r="B2" s="63" t="inlineStr">
        <is>
          <t>Σύνοψη ομάδας</t>
        </is>
      </c>
    </row>
    <row r="3" ht="15" customHeight="1" s="55">
      <c r="B3" s="64" t="inlineStr">
        <is>
          <t>Αντλείται αυτόματα από τους Εργαζόμενους και την Καταγραφή αδειών. Η μπάρα δείχνει το % του δικαιώματος που χρησιμοποιήθηκε.</t>
        </is>
      </c>
    </row>
    <row r="5" ht="19.5" customHeight="1" s="55">
      <c r="B5" s="82" t="inlineStr">
        <is>
          <t>ΔΙΚΑΙΩΜΑ ΟΜΑΔΑΣ (ΗΜΕΡΕΣ)</t>
        </is>
      </c>
      <c r="C5" s="83" t="n"/>
      <c r="D5" s="84" t="inlineStr">
        <is>
          <t>ΕΛΗΦΘΗΣΑΝ (ΕΓΚΕΚΡΙΜΕΝΕΣ)</t>
        </is>
      </c>
      <c r="E5" s="85" t="n"/>
      <c r="F5" s="86" t="inlineStr">
        <is>
          <t>ΚΡΑΤΗΜΕΝΕΣ (ΕΚΚΡΕΜΕΙΣ)</t>
        </is>
      </c>
      <c r="G5" s="87" t="n"/>
      <c r="H5" s="88" t="inlineStr">
        <is>
          <t>ΥΠΟΛΟΙΠΟ</t>
        </is>
      </c>
    </row>
    <row r="6" ht="36" customHeight="1" s="55">
      <c r="B6" s="89">
        <f>'2. Εργαζόμενοι'!G36</f>
        <v/>
      </c>
      <c r="C6" s="83" t="n"/>
      <c r="D6" s="90">
        <f>'2. Εργαζόμενοι'!H36</f>
        <v/>
      </c>
      <c r="E6" s="85" t="n"/>
      <c r="F6" s="91">
        <f>'2. Εργαζόμενοι'!I36</f>
        <v/>
      </c>
      <c r="G6" s="87" t="n"/>
      <c r="H6" s="92">
        <f>'2. Εργαζόμενοι'!J36</f>
        <v/>
      </c>
    </row>
    <row r="9" ht="21.75" customHeight="1" s="55">
      <c r="B9" s="58" t="inlineStr">
        <is>
          <t>Ανά εργαζόμενο</t>
        </is>
      </c>
    </row>
    <row r="10" ht="27.75" customHeight="1" s="55">
      <c r="B10" s="74" t="inlineStr">
        <is>
          <t>Όνομα</t>
        </is>
      </c>
      <c r="C10" s="74" t="inlineStr">
        <is>
          <t>Πρότυπο εργασίας</t>
        </is>
      </c>
      <c r="D10" s="74" t="inlineStr">
        <is>
          <t>Δικαίωμα</t>
        </is>
      </c>
      <c r="E10" s="74" t="inlineStr">
        <is>
          <t>Ελήφθησαν</t>
        </is>
      </c>
      <c r="F10" s="74" t="inlineStr">
        <is>
          <t>Κρατημένες</t>
        </is>
      </c>
      <c r="G10" s="74" t="inlineStr">
        <is>
          <t>Υπόλοιπο</t>
        </is>
      </c>
      <c r="H10" s="74" t="inlineStr">
        <is>
          <t>% χρήσης</t>
        </is>
      </c>
    </row>
    <row r="11" ht="19.5" customHeight="1" s="55">
      <c r="B11" s="93">
        <f>IF('2. Εργαζόμενοι'!A5="","",'2. Εργαζόμενοι'!A5)</f>
        <v/>
      </c>
      <c r="C11" s="94">
        <f>IF('2. Εργαζόμενοι'!A5="","",'2. Εργαζόμενοι'!D5&amp;" ημέρες/εβδ.")</f>
        <v/>
      </c>
      <c r="D11" s="95">
        <f>IF('2. Εργαζόμενοι'!A5="","",'2. Εργαζόμενοι'!G5)</f>
        <v/>
      </c>
      <c r="E11" s="95">
        <f>IF('2. Εργαζόμενοι'!A5="","",'2. Εργαζόμενοι'!H5)</f>
        <v/>
      </c>
      <c r="F11" s="95">
        <f>IF('2. Εργαζόμενοι'!A5="","",'2. Εργαζόμενοι'!I5)</f>
        <v/>
      </c>
      <c r="G11" s="95">
        <f>IF('2. Εργαζόμενοι'!A5="","",'2. Εργαζόμενοι'!J5)</f>
        <v/>
      </c>
      <c r="H11" s="96">
        <f>IFERROR(IF('2. Εργαζόμενοι'!A5="","",('2. Εργαζόμενοι'!H5+'2. Εργαζόμενοι'!I5)/'2. Εργαζόμενοι'!G5),"")</f>
        <v/>
      </c>
    </row>
    <row r="12" ht="19.5" customHeight="1" s="55">
      <c r="B12" s="97">
        <f>IF('2. Εργαζόμενοι'!A6="","",'2. Εργαζόμενοι'!A6)</f>
        <v/>
      </c>
      <c r="C12" s="98">
        <f>IF('2. Εργαζόμενοι'!A6="","",'2. Εργαζόμενοι'!D6&amp;" ημέρες/εβδ.")</f>
        <v/>
      </c>
      <c r="D12" s="99">
        <f>IF('2. Εργαζόμενοι'!A6="","",'2. Εργαζόμενοι'!G6)</f>
        <v/>
      </c>
      <c r="E12" s="99">
        <f>IF('2. Εργαζόμενοι'!A6="","",'2. Εργαζόμενοι'!H6)</f>
        <v/>
      </c>
      <c r="F12" s="99">
        <f>IF('2. Εργαζόμενοι'!A6="","",'2. Εργαζόμενοι'!I6)</f>
        <v/>
      </c>
      <c r="G12" s="99">
        <f>IF('2. Εργαζόμενοι'!A6="","",'2. Εργαζόμενοι'!J6)</f>
        <v/>
      </c>
      <c r="H12" s="100">
        <f>IFERROR(IF('2. Εργαζόμενοι'!A6="","",('2. Εργαζόμενοι'!H6+'2. Εργαζόμενοι'!I6)/'2. Εργαζόμενοι'!G6),"")</f>
        <v/>
      </c>
    </row>
    <row r="13" ht="19.5" customHeight="1" s="55">
      <c r="B13" s="93">
        <f>IF('2. Εργαζόμενοι'!A7="","",'2. Εργαζόμενοι'!A7)</f>
        <v/>
      </c>
      <c r="C13" s="94">
        <f>IF('2. Εργαζόμενοι'!A7="","",'2. Εργαζόμενοι'!D7&amp;" ημέρες/εβδ.")</f>
        <v/>
      </c>
      <c r="D13" s="95">
        <f>IF('2. Εργαζόμενοι'!A7="","",'2. Εργαζόμενοι'!G7)</f>
        <v/>
      </c>
      <c r="E13" s="95">
        <f>IF('2. Εργαζόμενοι'!A7="","",'2. Εργαζόμενοι'!H7)</f>
        <v/>
      </c>
      <c r="F13" s="95">
        <f>IF('2. Εργαζόμενοι'!A7="","",'2. Εργαζόμενοι'!I7)</f>
        <v/>
      </c>
      <c r="G13" s="95">
        <f>IF('2. Εργαζόμενοι'!A7="","",'2. Εργαζόμενοι'!J7)</f>
        <v/>
      </c>
      <c r="H13" s="96">
        <f>IFERROR(IF('2. Εργαζόμενοι'!A7="","",('2. Εργαζόμενοι'!H7+'2. Εργαζόμενοι'!I7)/'2. Εργαζόμενοι'!G7),"")</f>
        <v/>
      </c>
    </row>
    <row r="14" ht="19.5" customHeight="1" s="55">
      <c r="B14" s="97">
        <f>IF('2. Εργαζόμενοι'!A8="","",'2. Εργαζόμενοι'!A8)</f>
        <v/>
      </c>
      <c r="C14" s="98">
        <f>IF('2. Εργαζόμενοι'!A8="","",'2. Εργαζόμενοι'!D8&amp;" ημέρες/εβδ.")</f>
        <v/>
      </c>
      <c r="D14" s="99">
        <f>IF('2. Εργαζόμενοι'!A8="","",'2. Εργαζόμενοι'!G8)</f>
        <v/>
      </c>
      <c r="E14" s="99">
        <f>IF('2. Εργαζόμενοι'!A8="","",'2. Εργαζόμενοι'!H8)</f>
        <v/>
      </c>
      <c r="F14" s="99">
        <f>IF('2. Εργαζόμενοι'!A8="","",'2. Εργαζόμενοι'!I8)</f>
        <v/>
      </c>
      <c r="G14" s="99">
        <f>IF('2. Εργαζόμενοι'!A8="","",'2. Εργαζόμενοι'!J8)</f>
        <v/>
      </c>
      <c r="H14" s="100">
        <f>IFERROR(IF('2. Εργαζόμενοι'!A8="","",('2. Εργαζόμενοι'!H8+'2. Εργαζόμενοι'!I8)/'2. Εργαζόμενοι'!G8),"")</f>
        <v/>
      </c>
    </row>
    <row r="15" ht="19.5" customHeight="1" s="55">
      <c r="B15" s="93">
        <f>IF('2. Εργαζόμενοι'!A9="","",'2. Εργαζόμενοι'!A9)</f>
        <v/>
      </c>
      <c r="C15" s="94">
        <f>IF('2. Εργαζόμενοι'!A9="","",'2. Εργαζόμενοι'!D9&amp;" ημέρες/εβδ.")</f>
        <v/>
      </c>
      <c r="D15" s="95">
        <f>IF('2. Εργαζόμενοι'!A9="","",'2. Εργαζόμενοι'!G9)</f>
        <v/>
      </c>
      <c r="E15" s="95">
        <f>IF('2. Εργαζόμενοι'!A9="","",'2. Εργαζόμενοι'!H9)</f>
        <v/>
      </c>
      <c r="F15" s="95">
        <f>IF('2. Εργαζόμενοι'!A9="","",'2. Εργαζόμενοι'!I9)</f>
        <v/>
      </c>
      <c r="G15" s="95">
        <f>IF('2. Εργαζόμενοι'!A9="","",'2. Εργαζόμενοι'!J9)</f>
        <v/>
      </c>
      <c r="H15" s="96">
        <f>IFERROR(IF('2. Εργαζόμενοι'!A9="","",('2. Εργαζόμενοι'!H9+'2. Εργαζόμενοι'!I9)/'2. Εργαζόμενοι'!G9),"")</f>
        <v/>
      </c>
    </row>
    <row r="16" ht="19.5" customHeight="1" s="55">
      <c r="B16" s="97">
        <f>IF('2. Εργαζόμενοι'!A10="","",'2. Εργαζόμενοι'!A10)</f>
        <v/>
      </c>
      <c r="C16" s="98">
        <f>IF('2. Εργαζόμενοι'!A10="","",'2. Εργαζόμενοι'!D10&amp;" ημέρες/εβδ.")</f>
        <v/>
      </c>
      <c r="D16" s="99">
        <f>IF('2. Εργαζόμενοι'!A10="","",'2. Εργαζόμενοι'!G10)</f>
        <v/>
      </c>
      <c r="E16" s="99">
        <f>IF('2. Εργαζόμενοι'!A10="","",'2. Εργαζόμενοι'!H10)</f>
        <v/>
      </c>
      <c r="F16" s="99">
        <f>IF('2. Εργαζόμενοι'!A10="","",'2. Εργαζόμενοι'!I10)</f>
        <v/>
      </c>
      <c r="G16" s="99">
        <f>IF('2. Εργαζόμενοι'!A10="","",'2. Εργαζόμενοι'!J10)</f>
        <v/>
      </c>
      <c r="H16" s="100">
        <f>IFERROR(IF('2. Εργαζόμενοι'!A10="","",('2. Εργαζόμενοι'!H10+'2. Εργαζόμενοι'!I10)/'2. Εργαζόμενοι'!G10),"")</f>
        <v/>
      </c>
    </row>
    <row r="17" ht="19.5" customHeight="1" s="55">
      <c r="B17" s="93">
        <f>IF('2. Εργαζόμενοι'!A11="","",'2. Εργαζόμενοι'!A11)</f>
        <v/>
      </c>
      <c r="C17" s="94">
        <f>IF('2. Εργαζόμενοι'!A11="","",'2. Εργαζόμενοι'!D11&amp;" ημέρες/εβδ.")</f>
        <v/>
      </c>
      <c r="D17" s="95">
        <f>IF('2. Εργαζόμενοι'!A11="","",'2. Εργαζόμενοι'!G11)</f>
        <v/>
      </c>
      <c r="E17" s="95">
        <f>IF('2. Εργαζόμενοι'!A11="","",'2. Εργαζόμενοι'!H11)</f>
        <v/>
      </c>
      <c r="F17" s="95">
        <f>IF('2. Εργαζόμενοι'!A11="","",'2. Εργαζόμενοι'!I11)</f>
        <v/>
      </c>
      <c r="G17" s="95">
        <f>IF('2. Εργαζόμενοι'!A11="","",'2. Εργαζόμενοι'!J11)</f>
        <v/>
      </c>
      <c r="H17" s="96">
        <f>IFERROR(IF('2. Εργαζόμενοι'!A11="","",('2. Εργαζόμενοι'!H11+'2. Εργαζόμενοι'!I11)/'2. Εργαζόμενοι'!G11),"")</f>
        <v/>
      </c>
    </row>
    <row r="18" ht="19.5" customHeight="1" s="55">
      <c r="B18" s="97">
        <f>IF('2. Εργαζόμενοι'!A12="","",'2. Εργαζόμενοι'!A12)</f>
        <v/>
      </c>
      <c r="C18" s="98">
        <f>IF('2. Εργαζόμενοι'!A12="","",'2. Εργαζόμενοι'!D12&amp;" ημέρες/εβδ.")</f>
        <v/>
      </c>
      <c r="D18" s="99">
        <f>IF('2. Εργαζόμενοι'!A12="","",'2. Εργαζόμενοι'!G12)</f>
        <v/>
      </c>
      <c r="E18" s="99">
        <f>IF('2. Εργαζόμενοι'!A12="","",'2. Εργαζόμενοι'!H12)</f>
        <v/>
      </c>
      <c r="F18" s="99">
        <f>IF('2. Εργαζόμενοι'!A12="","",'2. Εργαζόμενοι'!I12)</f>
        <v/>
      </c>
      <c r="G18" s="99">
        <f>IF('2. Εργαζόμενοι'!A12="","",'2. Εργαζόμενοι'!J12)</f>
        <v/>
      </c>
      <c r="H18" s="100">
        <f>IFERROR(IF('2. Εργαζόμενοι'!A12="","",('2. Εργαζόμενοι'!H12+'2. Εργαζόμενοι'!I12)/'2. Εργαζόμενοι'!G12),"")</f>
        <v/>
      </c>
    </row>
    <row r="19" ht="19.5" customHeight="1" s="55">
      <c r="B19" s="93">
        <f>IF('2. Εργαζόμενοι'!A13="","",'2. Εργαζόμενοι'!A13)</f>
        <v/>
      </c>
      <c r="C19" s="94">
        <f>IF('2. Εργαζόμενοι'!A13="","",'2. Εργαζόμενοι'!D13&amp;" ημέρες/εβδ.")</f>
        <v/>
      </c>
      <c r="D19" s="95">
        <f>IF('2. Εργαζόμενοι'!A13="","",'2. Εργαζόμενοι'!G13)</f>
        <v/>
      </c>
      <c r="E19" s="95">
        <f>IF('2. Εργαζόμενοι'!A13="","",'2. Εργαζόμενοι'!H13)</f>
        <v/>
      </c>
      <c r="F19" s="95">
        <f>IF('2. Εργαζόμενοι'!A13="","",'2. Εργαζόμενοι'!I13)</f>
        <v/>
      </c>
      <c r="G19" s="95">
        <f>IF('2. Εργαζόμενοι'!A13="","",'2. Εργαζόμενοι'!J13)</f>
        <v/>
      </c>
      <c r="H19" s="96">
        <f>IFERROR(IF('2. Εργαζόμενοι'!A13="","",('2. Εργαζόμενοι'!H13+'2. Εργαζόμενοι'!I13)/'2. Εργαζόμενοι'!G13),"")</f>
        <v/>
      </c>
    </row>
    <row r="20" ht="19.5" customHeight="1" s="55">
      <c r="B20" s="97">
        <f>IF('2. Εργαζόμενοι'!A14="","",'2. Εργαζόμενοι'!A14)</f>
        <v/>
      </c>
      <c r="C20" s="98">
        <f>IF('2. Εργαζόμενοι'!A14="","",'2. Εργαζόμενοι'!D14&amp;" ημέρες/εβδ.")</f>
        <v/>
      </c>
      <c r="D20" s="99">
        <f>IF('2. Εργαζόμενοι'!A14="","",'2. Εργαζόμενοι'!G14)</f>
        <v/>
      </c>
      <c r="E20" s="99">
        <f>IF('2. Εργαζόμενοι'!A14="","",'2. Εργαζόμενοι'!H14)</f>
        <v/>
      </c>
      <c r="F20" s="99">
        <f>IF('2. Εργαζόμενοι'!A14="","",'2. Εργαζόμενοι'!I14)</f>
        <v/>
      </c>
      <c r="G20" s="99">
        <f>IF('2. Εργαζόμενοι'!A14="","",'2. Εργαζόμενοι'!J14)</f>
        <v/>
      </c>
      <c r="H20" s="100">
        <f>IFERROR(IF('2. Εργαζόμενοι'!A14="","",('2. Εργαζόμενοι'!H14+'2. Εργαζόμενοι'!I14)/'2. Εργαζόμενοι'!G14),"")</f>
        <v/>
      </c>
    </row>
    <row r="21" ht="19.5" customHeight="1" s="55">
      <c r="B21" s="93">
        <f>IF('2. Εργαζόμενοι'!A15="","",'2. Εργαζόμενοι'!A15)</f>
        <v/>
      </c>
      <c r="C21" s="94">
        <f>IF('2. Εργαζόμενοι'!A15="","",'2. Εργαζόμενοι'!D15&amp;" ημέρες/εβδ.")</f>
        <v/>
      </c>
      <c r="D21" s="95">
        <f>IF('2. Εργαζόμενοι'!A15="","",'2. Εργαζόμενοι'!G15)</f>
        <v/>
      </c>
      <c r="E21" s="95">
        <f>IF('2. Εργαζόμενοι'!A15="","",'2. Εργαζόμενοι'!H15)</f>
        <v/>
      </c>
      <c r="F21" s="95">
        <f>IF('2. Εργαζόμενοι'!A15="","",'2. Εργαζόμενοι'!I15)</f>
        <v/>
      </c>
      <c r="G21" s="95">
        <f>IF('2. Εργαζόμενοι'!A15="","",'2. Εργαζόμενοι'!J15)</f>
        <v/>
      </c>
      <c r="H21" s="96">
        <f>IFERROR(IF('2. Εργαζόμενοι'!A15="","",('2. Εργαζόμενοι'!H15+'2. Εργαζόμενοι'!I15)/'2. Εργαζόμενοι'!G15),"")</f>
        <v/>
      </c>
    </row>
    <row r="22" ht="19.5" customHeight="1" s="55">
      <c r="B22" s="97">
        <f>IF('2. Εργαζόμενοι'!A16="","",'2. Εργαζόμενοι'!A16)</f>
        <v/>
      </c>
      <c r="C22" s="98">
        <f>IF('2. Εργαζόμενοι'!A16="","",'2. Εργαζόμενοι'!D16&amp;" ημέρες/εβδ.")</f>
        <v/>
      </c>
      <c r="D22" s="99">
        <f>IF('2. Εργαζόμενοι'!A16="","",'2. Εργαζόμενοι'!G16)</f>
        <v/>
      </c>
      <c r="E22" s="99">
        <f>IF('2. Εργαζόμενοι'!A16="","",'2. Εργαζόμενοι'!H16)</f>
        <v/>
      </c>
      <c r="F22" s="99">
        <f>IF('2. Εργαζόμενοι'!A16="","",'2. Εργαζόμενοι'!I16)</f>
        <v/>
      </c>
      <c r="G22" s="99">
        <f>IF('2. Εργαζόμενοι'!A16="","",'2. Εργαζόμενοι'!J16)</f>
        <v/>
      </c>
      <c r="H22" s="100">
        <f>IFERROR(IF('2. Εργαζόμενοι'!A16="","",('2. Εργαζόμενοι'!H16+'2. Εργαζόμενοι'!I16)/'2. Εργαζόμενοι'!G16),"")</f>
        <v/>
      </c>
    </row>
    <row r="23" ht="19.5" customHeight="1" s="55">
      <c r="B23" s="93">
        <f>IF('2. Εργαζόμενοι'!A17="","",'2. Εργαζόμενοι'!A17)</f>
        <v/>
      </c>
      <c r="C23" s="94">
        <f>IF('2. Εργαζόμενοι'!A17="","",'2. Εργαζόμενοι'!D17&amp;" ημέρες/εβδ.")</f>
        <v/>
      </c>
      <c r="D23" s="95">
        <f>IF('2. Εργαζόμενοι'!A17="","",'2. Εργαζόμενοι'!G17)</f>
        <v/>
      </c>
      <c r="E23" s="95">
        <f>IF('2. Εργαζόμενοι'!A17="","",'2. Εργαζόμενοι'!H17)</f>
        <v/>
      </c>
      <c r="F23" s="95">
        <f>IF('2. Εργαζόμενοι'!A17="","",'2. Εργαζόμενοι'!I17)</f>
        <v/>
      </c>
      <c r="G23" s="95">
        <f>IF('2. Εργαζόμενοι'!A17="","",'2. Εργαζόμενοι'!J17)</f>
        <v/>
      </c>
      <c r="H23" s="96">
        <f>IFERROR(IF('2. Εργαζόμενοι'!A17="","",('2. Εργαζόμενοι'!H17+'2. Εργαζόμενοι'!I17)/'2. Εργαζόμενοι'!G17),"")</f>
        <v/>
      </c>
    </row>
    <row r="24" ht="19.5" customHeight="1" s="55">
      <c r="B24" s="97">
        <f>IF('2. Εργαζόμενοι'!A18="","",'2. Εργαζόμενοι'!A18)</f>
        <v/>
      </c>
      <c r="C24" s="98">
        <f>IF('2. Εργαζόμενοι'!A18="","",'2. Εργαζόμενοι'!D18&amp;" ημέρες/εβδ.")</f>
        <v/>
      </c>
      <c r="D24" s="99">
        <f>IF('2. Εργαζόμενοι'!A18="","",'2. Εργαζόμενοι'!G18)</f>
        <v/>
      </c>
      <c r="E24" s="99">
        <f>IF('2. Εργαζόμενοι'!A18="","",'2. Εργαζόμενοι'!H18)</f>
        <v/>
      </c>
      <c r="F24" s="99">
        <f>IF('2. Εργαζόμενοι'!A18="","",'2. Εργαζόμενοι'!I18)</f>
        <v/>
      </c>
      <c r="G24" s="99">
        <f>IF('2. Εργαζόμενοι'!A18="","",'2. Εργαζόμενοι'!J18)</f>
        <v/>
      </c>
      <c r="H24" s="100">
        <f>IFERROR(IF('2. Εργαζόμενοι'!A18="","",('2. Εργαζόμενοι'!H18+'2. Εργαζόμενοι'!I18)/'2. Εργαζόμενοι'!G18),"")</f>
        <v/>
      </c>
    </row>
    <row r="25" ht="19.5" customHeight="1" s="55">
      <c r="B25" s="93">
        <f>IF('2. Εργαζόμενοι'!A19="","",'2. Εργαζόμενοι'!A19)</f>
        <v/>
      </c>
      <c r="C25" s="94">
        <f>IF('2. Εργαζόμενοι'!A19="","",'2. Εργαζόμενοι'!D19&amp;" ημέρες/εβδ.")</f>
        <v/>
      </c>
      <c r="D25" s="95">
        <f>IF('2. Εργαζόμενοι'!A19="","",'2. Εργαζόμενοι'!G19)</f>
        <v/>
      </c>
      <c r="E25" s="95">
        <f>IF('2. Εργαζόμενοι'!A19="","",'2. Εργαζόμενοι'!H19)</f>
        <v/>
      </c>
      <c r="F25" s="95">
        <f>IF('2. Εργαζόμενοι'!A19="","",'2. Εργαζόμενοι'!I19)</f>
        <v/>
      </c>
      <c r="G25" s="95">
        <f>IF('2. Εργαζόμενοι'!A19="","",'2. Εργαζόμενοι'!J19)</f>
        <v/>
      </c>
      <c r="H25" s="96">
        <f>IFERROR(IF('2. Εργαζόμενοι'!A19="","",('2. Εργαζόμενοι'!H19+'2. Εργαζόμενοι'!I19)/'2. Εργαζόμενοι'!G19),"")</f>
        <v/>
      </c>
    </row>
    <row r="26" ht="19.5" customHeight="1" s="55">
      <c r="B26" s="97">
        <f>IF('2. Εργαζόμενοι'!A20="","",'2. Εργαζόμενοι'!A20)</f>
        <v/>
      </c>
      <c r="C26" s="98">
        <f>IF('2. Εργαζόμενοι'!A20="","",'2. Εργαζόμενοι'!D20&amp;" ημέρες/εβδ.")</f>
        <v/>
      </c>
      <c r="D26" s="99">
        <f>IF('2. Εργαζόμενοι'!A20="","",'2. Εργαζόμενοι'!G20)</f>
        <v/>
      </c>
      <c r="E26" s="99">
        <f>IF('2. Εργαζόμενοι'!A20="","",'2. Εργαζόμενοι'!H20)</f>
        <v/>
      </c>
      <c r="F26" s="99">
        <f>IF('2. Εργαζόμενοι'!A20="","",'2. Εργαζόμενοι'!I20)</f>
        <v/>
      </c>
      <c r="G26" s="99">
        <f>IF('2. Εργαζόμενοι'!A20="","",'2. Εργαζόμενοι'!J20)</f>
        <v/>
      </c>
      <c r="H26" s="100">
        <f>IFERROR(IF('2. Εργαζόμενοι'!A20="","",('2. Εργαζόμενοι'!H20+'2. Εργαζόμενοι'!I20)/'2. Εργαζόμενοι'!G20),"")</f>
        <v/>
      </c>
    </row>
    <row r="27" ht="19.5" customHeight="1" s="55">
      <c r="B27" s="93">
        <f>IF('2. Εργαζόμενοι'!A21="","",'2. Εργαζόμενοι'!A21)</f>
        <v/>
      </c>
      <c r="C27" s="94">
        <f>IF('2. Εργαζόμενοι'!A21="","",'2. Εργαζόμενοι'!D21&amp;" ημέρες/εβδ.")</f>
        <v/>
      </c>
      <c r="D27" s="95">
        <f>IF('2. Εργαζόμενοι'!A21="","",'2. Εργαζόμενοι'!G21)</f>
        <v/>
      </c>
      <c r="E27" s="95">
        <f>IF('2. Εργαζόμενοι'!A21="","",'2. Εργαζόμενοι'!H21)</f>
        <v/>
      </c>
      <c r="F27" s="95">
        <f>IF('2. Εργαζόμενοι'!A21="","",'2. Εργαζόμενοι'!I21)</f>
        <v/>
      </c>
      <c r="G27" s="95">
        <f>IF('2. Εργαζόμενοι'!A21="","",'2. Εργαζόμενοι'!J21)</f>
        <v/>
      </c>
      <c r="H27" s="96">
        <f>IFERROR(IF('2. Εργαζόμενοι'!A21="","",('2. Εργαζόμενοι'!H21+'2. Εργαζόμενοι'!I21)/'2. Εργαζόμενοι'!G21),"")</f>
        <v/>
      </c>
    </row>
    <row r="28" ht="19.5" customHeight="1" s="55">
      <c r="B28" s="97">
        <f>IF('2. Εργαζόμενοι'!A22="","",'2. Εργαζόμενοι'!A22)</f>
        <v/>
      </c>
      <c r="C28" s="98">
        <f>IF('2. Εργαζόμενοι'!A22="","",'2. Εργαζόμενοι'!D22&amp;" ημέρες/εβδ.")</f>
        <v/>
      </c>
      <c r="D28" s="99">
        <f>IF('2. Εργαζόμενοι'!A22="","",'2. Εργαζόμενοι'!G22)</f>
        <v/>
      </c>
      <c r="E28" s="99">
        <f>IF('2. Εργαζόμενοι'!A22="","",'2. Εργαζόμενοι'!H22)</f>
        <v/>
      </c>
      <c r="F28" s="99">
        <f>IF('2. Εργαζόμενοι'!A22="","",'2. Εργαζόμενοι'!I22)</f>
        <v/>
      </c>
      <c r="G28" s="99">
        <f>IF('2. Εργαζόμενοι'!A22="","",'2. Εργαζόμενοι'!J22)</f>
        <v/>
      </c>
      <c r="H28" s="100">
        <f>IFERROR(IF('2. Εργαζόμενοι'!A22="","",('2. Εργαζόμενοι'!H22+'2. Εργαζόμενοι'!I22)/'2. Εργαζόμενοι'!G22),"")</f>
        <v/>
      </c>
    </row>
    <row r="29" ht="19.5" customHeight="1" s="55">
      <c r="B29" s="93">
        <f>IF('2. Εργαζόμενοι'!A23="","",'2. Εργαζόμενοι'!A23)</f>
        <v/>
      </c>
      <c r="C29" s="94">
        <f>IF('2. Εργαζόμενοι'!A23="","",'2. Εργαζόμενοι'!D23&amp;" ημέρες/εβδ.")</f>
        <v/>
      </c>
      <c r="D29" s="95">
        <f>IF('2. Εργαζόμενοι'!A23="","",'2. Εργαζόμενοι'!G23)</f>
        <v/>
      </c>
      <c r="E29" s="95">
        <f>IF('2. Εργαζόμενοι'!A23="","",'2. Εργαζόμενοι'!H23)</f>
        <v/>
      </c>
      <c r="F29" s="95">
        <f>IF('2. Εργαζόμενοι'!A23="","",'2. Εργαζόμενοι'!I23)</f>
        <v/>
      </c>
      <c r="G29" s="95">
        <f>IF('2. Εργαζόμενοι'!A23="","",'2. Εργαζόμενοι'!J23)</f>
        <v/>
      </c>
      <c r="H29" s="96">
        <f>IFERROR(IF('2. Εργαζόμενοι'!A23="","",('2. Εργαζόμενοι'!H23+'2. Εργαζόμενοι'!I23)/'2. Εργαζόμενοι'!G23),"")</f>
        <v/>
      </c>
    </row>
    <row r="30" ht="19.5" customHeight="1" s="55">
      <c r="B30" s="97">
        <f>IF('2. Εργαζόμενοι'!A24="","",'2. Εργαζόμενοι'!A24)</f>
        <v/>
      </c>
      <c r="C30" s="98">
        <f>IF('2. Εργαζόμενοι'!A24="","",'2. Εργαζόμενοι'!D24&amp;" ημέρες/εβδ.")</f>
        <v/>
      </c>
      <c r="D30" s="99">
        <f>IF('2. Εργαζόμενοι'!A24="","",'2. Εργαζόμενοι'!G24)</f>
        <v/>
      </c>
      <c r="E30" s="99">
        <f>IF('2. Εργαζόμενοι'!A24="","",'2. Εργαζόμενοι'!H24)</f>
        <v/>
      </c>
      <c r="F30" s="99">
        <f>IF('2. Εργαζόμενοι'!A24="","",'2. Εργαζόμενοι'!I24)</f>
        <v/>
      </c>
      <c r="G30" s="99">
        <f>IF('2. Εργαζόμενοι'!A24="","",'2. Εργαζόμενοι'!J24)</f>
        <v/>
      </c>
      <c r="H30" s="100">
        <f>IFERROR(IF('2. Εργαζόμενοι'!A24="","",('2. Εργαζόμενοι'!H24+'2. Εργαζόμενοι'!I24)/'2. Εργαζόμενοι'!G24),"")</f>
        <v/>
      </c>
    </row>
    <row r="31" ht="19.5" customHeight="1" s="55">
      <c r="B31" s="93">
        <f>IF('2. Εργαζόμενοι'!A25="","",'2. Εργαζόμενοι'!A25)</f>
        <v/>
      </c>
      <c r="C31" s="94">
        <f>IF('2. Εργαζόμενοι'!A25="","",'2. Εργαζόμενοι'!D25&amp;" ημέρες/εβδ.")</f>
        <v/>
      </c>
      <c r="D31" s="95">
        <f>IF('2. Εργαζόμενοι'!A25="","",'2. Εργαζόμενοι'!G25)</f>
        <v/>
      </c>
      <c r="E31" s="95">
        <f>IF('2. Εργαζόμενοι'!A25="","",'2. Εργαζόμενοι'!H25)</f>
        <v/>
      </c>
      <c r="F31" s="95">
        <f>IF('2. Εργαζόμενοι'!A25="","",'2. Εργαζόμενοι'!I25)</f>
        <v/>
      </c>
      <c r="G31" s="95">
        <f>IF('2. Εργαζόμενοι'!A25="","",'2. Εργαζόμενοι'!J25)</f>
        <v/>
      </c>
      <c r="H31" s="96">
        <f>IFERROR(IF('2. Εργαζόμενοι'!A25="","",('2. Εργαζόμενοι'!H25+'2. Εργαζόμενοι'!I25)/'2. Εργαζόμενοι'!G25),"")</f>
        <v/>
      </c>
    </row>
    <row r="32" ht="19.5" customHeight="1" s="55">
      <c r="B32" s="97">
        <f>IF('2. Εργαζόμενοι'!A26="","",'2. Εργαζόμενοι'!A26)</f>
        <v/>
      </c>
      <c r="C32" s="98">
        <f>IF('2. Εργαζόμενοι'!A26="","",'2. Εργαζόμενοι'!D26&amp;" ημέρες/εβδ.")</f>
        <v/>
      </c>
      <c r="D32" s="99">
        <f>IF('2. Εργαζόμενοι'!A26="","",'2. Εργαζόμενοι'!G26)</f>
        <v/>
      </c>
      <c r="E32" s="99">
        <f>IF('2. Εργαζόμενοι'!A26="","",'2. Εργαζόμενοι'!H26)</f>
        <v/>
      </c>
      <c r="F32" s="99">
        <f>IF('2. Εργαζόμενοι'!A26="","",'2. Εργαζόμενοι'!I26)</f>
        <v/>
      </c>
      <c r="G32" s="99">
        <f>IF('2. Εργαζόμενοι'!A26="","",'2. Εργαζόμενοι'!J26)</f>
        <v/>
      </c>
      <c r="H32" s="100">
        <f>IFERROR(IF('2. Εργαζόμενοι'!A26="","",('2. Εργαζόμενοι'!H26+'2. Εργαζόμενοι'!I26)/'2. Εργαζόμενοι'!G26),"")</f>
        <v/>
      </c>
    </row>
    <row r="33" ht="19.5" customHeight="1" s="55">
      <c r="B33" s="93">
        <f>IF('2. Εργαζόμενοι'!A27="","",'2. Εργαζόμενοι'!A27)</f>
        <v/>
      </c>
      <c r="C33" s="94">
        <f>IF('2. Εργαζόμενοι'!A27="","",'2. Εργαζόμενοι'!D27&amp;" ημέρες/εβδ.")</f>
        <v/>
      </c>
      <c r="D33" s="95">
        <f>IF('2. Εργαζόμενοι'!A27="","",'2. Εργαζόμενοι'!G27)</f>
        <v/>
      </c>
      <c r="E33" s="95">
        <f>IF('2. Εργαζόμενοι'!A27="","",'2. Εργαζόμενοι'!H27)</f>
        <v/>
      </c>
      <c r="F33" s="95">
        <f>IF('2. Εργαζόμενοι'!A27="","",'2. Εργαζόμενοι'!I27)</f>
        <v/>
      </c>
      <c r="G33" s="95">
        <f>IF('2. Εργαζόμενοι'!A27="","",'2. Εργαζόμενοι'!J27)</f>
        <v/>
      </c>
      <c r="H33" s="96">
        <f>IFERROR(IF('2. Εργαζόμενοι'!A27="","",('2. Εργαζόμενοι'!H27+'2. Εργαζόμενοι'!I27)/'2. Εργαζόμενοι'!G27),"")</f>
        <v/>
      </c>
    </row>
    <row r="34" ht="19.5" customHeight="1" s="55">
      <c r="B34" s="97">
        <f>IF('2. Εργαζόμενοι'!A28="","",'2. Εργαζόμενοι'!A28)</f>
        <v/>
      </c>
      <c r="C34" s="98">
        <f>IF('2. Εργαζόμενοι'!A28="","",'2. Εργαζόμενοι'!D28&amp;" ημέρες/εβδ.")</f>
        <v/>
      </c>
      <c r="D34" s="99">
        <f>IF('2. Εργαζόμενοι'!A28="","",'2. Εργαζόμενοι'!G28)</f>
        <v/>
      </c>
      <c r="E34" s="99">
        <f>IF('2. Εργαζόμενοι'!A28="","",'2. Εργαζόμενοι'!H28)</f>
        <v/>
      </c>
      <c r="F34" s="99">
        <f>IF('2. Εργαζόμενοι'!A28="","",'2. Εργαζόμενοι'!I28)</f>
        <v/>
      </c>
      <c r="G34" s="99">
        <f>IF('2. Εργαζόμενοι'!A28="","",'2. Εργαζόμενοι'!J28)</f>
        <v/>
      </c>
      <c r="H34" s="100">
        <f>IFERROR(IF('2. Εργαζόμενοι'!A28="","",('2. Εργαζόμενοι'!H28+'2. Εργαζόμενοι'!I28)/'2. Εργαζόμενοι'!G28),"")</f>
        <v/>
      </c>
    </row>
    <row r="35" ht="19.5" customHeight="1" s="55">
      <c r="B35" s="93">
        <f>IF('2. Εργαζόμενοι'!A29="","",'2. Εργαζόμενοι'!A29)</f>
        <v/>
      </c>
      <c r="C35" s="94">
        <f>IF('2. Εργαζόμενοι'!A29="","",'2. Εργαζόμενοι'!D29&amp;" ημέρες/εβδ.")</f>
        <v/>
      </c>
      <c r="D35" s="95">
        <f>IF('2. Εργαζόμενοι'!A29="","",'2. Εργαζόμενοι'!G29)</f>
        <v/>
      </c>
      <c r="E35" s="95">
        <f>IF('2. Εργαζόμενοι'!A29="","",'2. Εργαζόμενοι'!H29)</f>
        <v/>
      </c>
      <c r="F35" s="95">
        <f>IF('2. Εργαζόμενοι'!A29="","",'2. Εργαζόμενοι'!I29)</f>
        <v/>
      </c>
      <c r="G35" s="95">
        <f>IF('2. Εργαζόμενοι'!A29="","",'2. Εργαζόμενοι'!J29)</f>
        <v/>
      </c>
      <c r="H35" s="96">
        <f>IFERROR(IF('2. Εργαζόμενοι'!A29="","",('2. Εργαζόμενοι'!H29+'2. Εργαζόμενοι'!I29)/'2. Εργαζόμενοι'!G29),"")</f>
        <v/>
      </c>
    </row>
    <row r="36" ht="19.5" customHeight="1" s="55">
      <c r="B36" s="97">
        <f>IF('2. Εργαζόμενοι'!A30="","",'2. Εργαζόμενοι'!A30)</f>
        <v/>
      </c>
      <c r="C36" s="98">
        <f>IF('2. Εργαζόμενοι'!A30="","",'2. Εργαζόμενοι'!D30&amp;" ημέρες/εβδ.")</f>
        <v/>
      </c>
      <c r="D36" s="99">
        <f>IF('2. Εργαζόμενοι'!A30="","",'2. Εργαζόμενοι'!G30)</f>
        <v/>
      </c>
      <c r="E36" s="99">
        <f>IF('2. Εργαζόμενοι'!A30="","",'2. Εργαζόμενοι'!H30)</f>
        <v/>
      </c>
      <c r="F36" s="99">
        <f>IF('2. Εργαζόμενοι'!A30="","",'2. Εργαζόμενοι'!I30)</f>
        <v/>
      </c>
      <c r="G36" s="99">
        <f>IF('2. Εργαζόμενοι'!A30="","",'2. Εργαζόμενοι'!J30)</f>
        <v/>
      </c>
      <c r="H36" s="100">
        <f>IFERROR(IF('2. Εργαζόμενοι'!A30="","",('2. Εργαζόμενοι'!H30+'2. Εργαζόμενοι'!I30)/'2. Εργαζόμενοι'!G30),"")</f>
        <v/>
      </c>
    </row>
    <row r="37" ht="19.5" customHeight="1" s="55">
      <c r="B37" s="93">
        <f>IF('2. Εργαζόμενοι'!A31="","",'2. Εργαζόμενοι'!A31)</f>
        <v/>
      </c>
      <c r="C37" s="94">
        <f>IF('2. Εργαζόμενοι'!A31="","",'2. Εργαζόμενοι'!D31&amp;" ημέρες/εβδ.")</f>
        <v/>
      </c>
      <c r="D37" s="95">
        <f>IF('2. Εργαζόμενοι'!A31="","",'2. Εργαζόμενοι'!G31)</f>
        <v/>
      </c>
      <c r="E37" s="95">
        <f>IF('2. Εργαζόμενοι'!A31="","",'2. Εργαζόμενοι'!H31)</f>
        <v/>
      </c>
      <c r="F37" s="95">
        <f>IF('2. Εργαζόμενοι'!A31="","",'2. Εργαζόμενοι'!I31)</f>
        <v/>
      </c>
      <c r="G37" s="95">
        <f>IF('2. Εργαζόμενοι'!A31="","",'2. Εργαζόμενοι'!J31)</f>
        <v/>
      </c>
      <c r="H37" s="96">
        <f>IFERROR(IF('2. Εργαζόμενοι'!A31="","",('2. Εργαζόμενοι'!H31+'2. Εργαζόμενοι'!I31)/'2. Εργαζόμενοι'!G31),"")</f>
        <v/>
      </c>
    </row>
    <row r="38" ht="19.5" customHeight="1" s="55">
      <c r="B38" s="97">
        <f>IF('2. Εργαζόμενοι'!A32="","",'2. Εργαζόμενοι'!A32)</f>
        <v/>
      </c>
      <c r="C38" s="98">
        <f>IF('2. Εργαζόμενοι'!A32="","",'2. Εργαζόμενοι'!D32&amp;" ημέρες/εβδ.")</f>
        <v/>
      </c>
      <c r="D38" s="99">
        <f>IF('2. Εργαζόμενοι'!A32="","",'2. Εργαζόμενοι'!G32)</f>
        <v/>
      </c>
      <c r="E38" s="99">
        <f>IF('2. Εργαζόμενοι'!A32="","",'2. Εργαζόμενοι'!H32)</f>
        <v/>
      </c>
      <c r="F38" s="99">
        <f>IF('2. Εργαζόμενοι'!A32="","",'2. Εργαζόμενοι'!I32)</f>
        <v/>
      </c>
      <c r="G38" s="99">
        <f>IF('2. Εργαζόμενοι'!A32="","",'2. Εργαζόμενοι'!J32)</f>
        <v/>
      </c>
      <c r="H38" s="100">
        <f>IFERROR(IF('2. Εργαζόμενοι'!A32="","",('2. Εργαζόμενοι'!H32+'2. Εργαζόμενοι'!I32)/'2. Εργαζόμενοι'!G32),"")</f>
        <v/>
      </c>
    </row>
    <row r="39" ht="19.5" customHeight="1" s="55">
      <c r="B39" s="93">
        <f>IF('2. Εργαζόμενοι'!A33="","",'2. Εργαζόμενοι'!A33)</f>
        <v/>
      </c>
      <c r="C39" s="94">
        <f>IF('2. Εργαζόμενοι'!A33="","",'2. Εργαζόμενοι'!D33&amp;" ημέρες/εβδ.")</f>
        <v/>
      </c>
      <c r="D39" s="95">
        <f>IF('2. Εργαζόμενοι'!A33="","",'2. Εργαζόμενοι'!G33)</f>
        <v/>
      </c>
      <c r="E39" s="95">
        <f>IF('2. Εργαζόμενοι'!A33="","",'2. Εργαζόμενοι'!H33)</f>
        <v/>
      </c>
      <c r="F39" s="95">
        <f>IF('2. Εργαζόμενοι'!A33="","",'2. Εργαζόμενοι'!I33)</f>
        <v/>
      </c>
      <c r="G39" s="95">
        <f>IF('2. Εργαζόμενοι'!A33="","",'2. Εργαζόμενοι'!J33)</f>
        <v/>
      </c>
      <c r="H39" s="96">
        <f>IFERROR(IF('2. Εργαζόμενοι'!A33="","",('2. Εργαζόμενοι'!H33+'2. Εργαζόμενοι'!I33)/'2. Εργαζόμενοι'!G33),"")</f>
        <v/>
      </c>
    </row>
    <row r="40" ht="19.5" customHeight="1" s="55">
      <c r="B40" s="97">
        <f>IF('2. Εργαζόμενοι'!A34="","",'2. Εργαζόμενοι'!A34)</f>
        <v/>
      </c>
      <c r="C40" s="98">
        <f>IF('2. Εργαζόμενοι'!A34="","",'2. Εργαζόμενοι'!D34&amp;" ημέρες/εβδ.")</f>
        <v/>
      </c>
      <c r="D40" s="99">
        <f>IF('2. Εργαζόμενοι'!A34="","",'2. Εργαζόμενοι'!G34)</f>
        <v/>
      </c>
      <c r="E40" s="99">
        <f>IF('2. Εργαζόμενοι'!A34="","",'2. Εργαζόμενοι'!H34)</f>
        <v/>
      </c>
      <c r="F40" s="99">
        <f>IF('2. Εργαζόμενοι'!A34="","",'2. Εργαζόμενοι'!I34)</f>
        <v/>
      </c>
      <c r="G40" s="99">
        <f>IF('2. Εργαζόμενοι'!A34="","",'2. Εργαζόμενοι'!J34)</f>
        <v/>
      </c>
      <c r="H40" s="100">
        <f>IFERROR(IF('2. Εργαζόμενοι'!A34="","",('2. Εργαζόμενοι'!H34+'2. Εργαζόμενοι'!I34)/'2. Εργαζόμενοι'!G34),"")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Ετήσιο ημερολόγιο με μια ματιά</t>
        </is>
      </c>
    </row>
    <row r="2" ht="15" customHeight="1" s="55">
      <c r="A2" s="64" t="inlineStr">
        <is>
          <t>Κάθε κελί δείχνει τις εργάσιμες ημέρες άδειας εκείνη την εβδομάδα. Τα κελιά γεμίζουν μπλε όταν έχει κρατηθεί άδεια. Περάστε τον δείκτη πάνω από τους αριθμούς εβδομάδας για την ημερομηνία.</t>
        </is>
      </c>
    </row>
    <row r="3" ht="18" customHeight="1" s="55">
      <c r="A3" s="101" t="inlineStr">
        <is>
          <t>Μήνας →</t>
        </is>
      </c>
      <c r="B3" s="102" t="inlineStr">
        <is>
          <t>Ιαν</t>
        </is>
      </c>
      <c r="F3" s="102" t="inlineStr">
        <is>
          <t>Φεβ</t>
        </is>
      </c>
      <c r="J3" s="102" t="inlineStr">
        <is>
          <t>Μαρ</t>
        </is>
      </c>
      <c r="N3" s="102" t="inlineStr">
        <is>
          <t>Απρ</t>
        </is>
      </c>
      <c r="S3" s="102" t="inlineStr">
        <is>
          <t>Μαϊ</t>
        </is>
      </c>
      <c r="W3" s="102" t="inlineStr">
        <is>
          <t>Ιουν</t>
        </is>
      </c>
      <c r="AA3" s="102" t="inlineStr">
        <is>
          <t>Ιουλ</t>
        </is>
      </c>
      <c r="AF3" s="102" t="inlineStr">
        <is>
          <t>Αυγ</t>
        </is>
      </c>
      <c r="AJ3" s="102" t="inlineStr">
        <is>
          <t>Σεπ</t>
        </is>
      </c>
      <c r="AO3" s="102" t="inlineStr">
        <is>
          <t>Οκτ</t>
        </is>
      </c>
      <c r="AS3" s="102" t="inlineStr">
        <is>
          <t>Νοε</t>
        </is>
      </c>
      <c r="AW3" s="102" t="inlineStr">
        <is>
          <t>Δεκ</t>
        </is>
      </c>
    </row>
    <row r="4" ht="15" customHeight="1" s="55">
      <c r="A4" s="103" t="inlineStr">
        <is>
          <t>Εβδομάδα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Εργαζόμενοι'!A5="","",'2. Εργαζόμενοι'!A5)</f>
        <v/>
      </c>
      <c r="B5" s="106">
        <f>IF($A5="","",COUNTIFS('3. Καταγραφή αδειών'!$A$5:$A$200,$A5,'3. Καταγραφή αδειών'!$F$5:$F$200,"Εγκρίθηκε",'3. Καταγραφή αδειών'!$C$5:$C$200,"&lt;="&amp;('1. Ρυθμίσεις'!$C$9+(1-1)*7+6),'3. Καταγραφή αδειών'!$D$5:$D$200,"&gt;="&amp;('1. Ρυθμίσεις'!$C$9+(1-1)*7)))</f>
        <v/>
      </c>
      <c r="C5" s="106">
        <f>IF($A5="","",COUNTIFS('3. Καταγραφή αδειών'!$A$5:$A$200,$A5,'3. Καταγραφή αδειών'!$F$5:$F$200,"Εγκρίθηκε",'3. Καταγραφή αδειών'!$C$5:$C$200,"&lt;="&amp;('1. Ρυθμίσεις'!$C$9+(2-1)*7+6),'3. Καταγραφή αδειών'!$D$5:$D$200,"&gt;="&amp;('1. Ρυθμίσεις'!$C$9+(2-1)*7)))</f>
        <v/>
      </c>
      <c r="D5" s="106">
        <f>IF($A5="","",COUNTIFS('3. Καταγραφή αδειών'!$A$5:$A$200,$A5,'3. Καταγραφή αδειών'!$F$5:$F$200,"Εγκρίθηκε",'3. Καταγραφή αδειών'!$C$5:$C$200,"&lt;="&amp;('1. Ρυθμίσεις'!$C$9+(3-1)*7+6),'3. Καταγραφή αδειών'!$D$5:$D$200,"&gt;="&amp;('1. Ρυθμίσεις'!$C$9+(3-1)*7)))</f>
        <v/>
      </c>
      <c r="E5" s="106">
        <f>IF($A5="","",COUNTIFS('3. Καταγραφή αδειών'!$A$5:$A$200,$A5,'3. Καταγραφή αδειών'!$F$5:$F$200,"Εγκρίθηκε",'3. Καταγραφή αδειών'!$C$5:$C$200,"&lt;="&amp;('1. Ρυθμίσεις'!$C$9+(4-1)*7+6),'3. Καταγραφή αδειών'!$D$5:$D$200,"&gt;="&amp;('1. Ρυθμίσεις'!$C$9+(4-1)*7)))</f>
        <v/>
      </c>
      <c r="F5" s="106">
        <f>IF($A5="","",COUNTIFS('3. Καταγραφή αδειών'!$A$5:$A$200,$A5,'3. Καταγραφή αδειών'!$F$5:$F$200,"Εγκρίθηκε",'3. Καταγραφή αδειών'!$C$5:$C$200,"&lt;="&amp;('1. Ρυθμίσεις'!$C$9+(5-1)*7+6),'3. Καταγραφή αδειών'!$D$5:$D$200,"&gt;="&amp;('1. Ρυθμίσεις'!$C$9+(5-1)*7)))</f>
        <v/>
      </c>
      <c r="G5" s="106">
        <f>IF($A5="","",COUNTIFS('3. Καταγραφή αδειών'!$A$5:$A$200,$A5,'3. Καταγραφή αδειών'!$F$5:$F$200,"Εγκρίθηκε",'3. Καταγραφή αδειών'!$C$5:$C$200,"&lt;="&amp;('1. Ρυθμίσεις'!$C$9+(6-1)*7+6),'3. Καταγραφή αδειών'!$D$5:$D$200,"&gt;="&amp;('1. Ρυθμίσεις'!$C$9+(6-1)*7)))</f>
        <v/>
      </c>
      <c r="H5" s="106">
        <f>IF($A5="","",COUNTIFS('3. Καταγραφή αδειών'!$A$5:$A$200,$A5,'3. Καταγραφή αδειών'!$F$5:$F$200,"Εγκρίθηκε",'3. Καταγραφή αδειών'!$C$5:$C$200,"&lt;="&amp;('1. Ρυθμίσεις'!$C$9+(7-1)*7+6),'3. Καταγραφή αδειών'!$D$5:$D$200,"&gt;="&amp;('1. Ρυθμίσεις'!$C$9+(7-1)*7)))</f>
        <v/>
      </c>
      <c r="I5" s="106">
        <f>IF($A5="","",COUNTIFS('3. Καταγραφή αδειών'!$A$5:$A$200,$A5,'3. Καταγραφή αδειών'!$F$5:$F$200,"Εγκρίθηκε",'3. Καταγραφή αδειών'!$C$5:$C$200,"&lt;="&amp;('1. Ρυθμίσεις'!$C$9+(8-1)*7+6),'3. Καταγραφή αδειών'!$D$5:$D$200,"&gt;="&amp;('1. Ρυθμίσεις'!$C$9+(8-1)*7)))</f>
        <v/>
      </c>
      <c r="J5" s="106">
        <f>IF($A5="","",COUNTIFS('3. Καταγραφή αδειών'!$A$5:$A$200,$A5,'3. Καταγραφή αδειών'!$F$5:$F$200,"Εγκρίθηκε",'3. Καταγραφή αδειών'!$C$5:$C$200,"&lt;="&amp;('1. Ρυθμίσεις'!$C$9+(9-1)*7+6),'3. Καταγραφή αδειών'!$D$5:$D$200,"&gt;="&amp;('1. Ρυθμίσεις'!$C$9+(9-1)*7)))</f>
        <v/>
      </c>
      <c r="K5" s="106">
        <f>IF($A5="","",COUNTIFS('3. Καταγραφή αδειών'!$A$5:$A$200,$A5,'3. Καταγραφή αδειών'!$F$5:$F$200,"Εγκρίθηκε",'3. Καταγραφή αδειών'!$C$5:$C$200,"&lt;="&amp;('1. Ρυθμίσεις'!$C$9+(10-1)*7+6),'3. Καταγραφή αδειών'!$D$5:$D$200,"&gt;="&amp;('1. Ρυθμίσεις'!$C$9+(10-1)*7)))</f>
        <v/>
      </c>
      <c r="L5" s="106">
        <f>IF($A5="","",COUNTIFS('3. Καταγραφή αδειών'!$A$5:$A$200,$A5,'3. Καταγραφή αδειών'!$F$5:$F$200,"Εγκρίθηκε",'3. Καταγραφή αδειών'!$C$5:$C$200,"&lt;="&amp;('1. Ρυθμίσεις'!$C$9+(11-1)*7+6),'3. Καταγραφή αδειών'!$D$5:$D$200,"&gt;="&amp;('1. Ρυθμίσεις'!$C$9+(11-1)*7)))</f>
        <v/>
      </c>
      <c r="M5" s="106">
        <f>IF($A5="","",COUNTIFS('3. Καταγραφή αδειών'!$A$5:$A$200,$A5,'3. Καταγραφή αδειών'!$F$5:$F$200,"Εγκρίθηκε",'3. Καταγραφή αδειών'!$C$5:$C$200,"&lt;="&amp;('1. Ρυθμίσεις'!$C$9+(12-1)*7+6),'3. Καταγραφή αδειών'!$D$5:$D$200,"&gt;="&amp;('1. Ρυθμίσεις'!$C$9+(12-1)*7)))</f>
        <v/>
      </c>
      <c r="N5" s="106">
        <f>IF($A5="","",COUNTIFS('3. Καταγραφή αδειών'!$A$5:$A$200,$A5,'3. Καταγραφή αδειών'!$F$5:$F$200,"Εγκρίθηκε",'3. Καταγραφή αδειών'!$C$5:$C$200,"&lt;="&amp;('1. Ρυθμίσεις'!$C$9+(13-1)*7+6),'3. Καταγραφή αδειών'!$D$5:$D$200,"&gt;="&amp;('1. Ρυθμίσεις'!$C$9+(13-1)*7)))</f>
        <v/>
      </c>
      <c r="O5" s="106">
        <f>IF($A5="","",COUNTIFS('3. Καταγραφή αδειών'!$A$5:$A$200,$A5,'3. Καταγραφή αδειών'!$F$5:$F$200,"Εγκρίθηκε",'3. Καταγραφή αδειών'!$C$5:$C$200,"&lt;="&amp;('1. Ρυθμίσεις'!$C$9+(14-1)*7+6),'3. Καταγραφή αδειών'!$D$5:$D$200,"&gt;="&amp;('1. Ρυθμίσεις'!$C$9+(14-1)*7)))</f>
        <v/>
      </c>
      <c r="P5" s="106">
        <f>IF($A5="","",COUNTIFS('3. Καταγραφή αδειών'!$A$5:$A$200,$A5,'3. Καταγραφή αδειών'!$F$5:$F$200,"Εγκρίθηκε",'3. Καταγραφή αδειών'!$C$5:$C$200,"&lt;="&amp;('1. Ρυθμίσεις'!$C$9+(15-1)*7+6),'3. Καταγραφή αδειών'!$D$5:$D$200,"&gt;="&amp;('1. Ρυθμίσεις'!$C$9+(15-1)*7)))</f>
        <v/>
      </c>
      <c r="Q5" s="106">
        <f>IF($A5="","",COUNTIFS('3. Καταγραφή αδειών'!$A$5:$A$200,$A5,'3. Καταγραφή αδειών'!$F$5:$F$200,"Εγκρίθηκε",'3. Καταγραφή αδειών'!$C$5:$C$200,"&lt;="&amp;('1. Ρυθμίσεις'!$C$9+(16-1)*7+6),'3. Καταγραφή αδειών'!$D$5:$D$200,"&gt;="&amp;('1. Ρυθμίσεις'!$C$9+(16-1)*7)))</f>
        <v/>
      </c>
      <c r="R5" s="106">
        <f>IF($A5="","",COUNTIFS('3. Καταγραφή αδειών'!$A$5:$A$200,$A5,'3. Καταγραφή αδειών'!$F$5:$F$200,"Εγκρίθηκε",'3. Καταγραφή αδειών'!$C$5:$C$200,"&lt;="&amp;('1. Ρυθμίσεις'!$C$9+(17-1)*7+6),'3. Καταγραφή αδειών'!$D$5:$D$200,"&gt;="&amp;('1. Ρυθμίσεις'!$C$9+(17-1)*7)))</f>
        <v/>
      </c>
      <c r="S5" s="106">
        <f>IF($A5="","",COUNTIFS('3. Καταγραφή αδειών'!$A$5:$A$200,$A5,'3. Καταγραφή αδειών'!$F$5:$F$200,"Εγκρίθηκε",'3. Καταγραφή αδειών'!$C$5:$C$200,"&lt;="&amp;('1. Ρυθμίσεις'!$C$9+(18-1)*7+6),'3. Καταγραφή αδειών'!$D$5:$D$200,"&gt;="&amp;('1. Ρυθμίσεις'!$C$9+(18-1)*7)))</f>
        <v/>
      </c>
      <c r="T5" s="106">
        <f>IF($A5="","",COUNTIFS('3. Καταγραφή αδειών'!$A$5:$A$200,$A5,'3. Καταγραφή αδειών'!$F$5:$F$200,"Εγκρίθηκε",'3. Καταγραφή αδειών'!$C$5:$C$200,"&lt;="&amp;('1. Ρυθμίσεις'!$C$9+(19-1)*7+6),'3. Καταγραφή αδειών'!$D$5:$D$200,"&gt;="&amp;('1. Ρυθμίσεις'!$C$9+(19-1)*7)))</f>
        <v/>
      </c>
      <c r="U5" s="106">
        <f>IF($A5="","",COUNTIFS('3. Καταγραφή αδειών'!$A$5:$A$200,$A5,'3. Καταγραφή αδειών'!$F$5:$F$200,"Εγκρίθηκε",'3. Καταγραφή αδειών'!$C$5:$C$200,"&lt;="&amp;('1. Ρυθμίσεις'!$C$9+(20-1)*7+6),'3. Καταγραφή αδειών'!$D$5:$D$200,"&gt;="&amp;('1. Ρυθμίσεις'!$C$9+(20-1)*7)))</f>
        <v/>
      </c>
      <c r="V5" s="106">
        <f>IF($A5="","",COUNTIFS('3. Καταγραφή αδειών'!$A$5:$A$200,$A5,'3. Καταγραφή αδειών'!$F$5:$F$200,"Εγκρίθηκε",'3. Καταγραφή αδειών'!$C$5:$C$200,"&lt;="&amp;('1. Ρυθμίσεις'!$C$9+(21-1)*7+6),'3. Καταγραφή αδειών'!$D$5:$D$200,"&gt;="&amp;('1. Ρυθμίσεις'!$C$9+(21-1)*7)))</f>
        <v/>
      </c>
      <c r="W5" s="106">
        <f>IF($A5="","",COUNTIFS('3. Καταγραφή αδειών'!$A$5:$A$200,$A5,'3. Καταγραφή αδειών'!$F$5:$F$200,"Εγκρίθηκε",'3. Καταγραφή αδειών'!$C$5:$C$200,"&lt;="&amp;('1. Ρυθμίσεις'!$C$9+(22-1)*7+6),'3. Καταγραφή αδειών'!$D$5:$D$200,"&gt;="&amp;('1. Ρυθμίσεις'!$C$9+(22-1)*7)))</f>
        <v/>
      </c>
      <c r="X5" s="106">
        <f>IF($A5="","",COUNTIFS('3. Καταγραφή αδειών'!$A$5:$A$200,$A5,'3. Καταγραφή αδειών'!$F$5:$F$200,"Εγκρίθηκε",'3. Καταγραφή αδειών'!$C$5:$C$200,"&lt;="&amp;('1. Ρυθμίσεις'!$C$9+(23-1)*7+6),'3. Καταγραφή αδειών'!$D$5:$D$200,"&gt;="&amp;('1. Ρυθμίσεις'!$C$9+(23-1)*7)))</f>
        <v/>
      </c>
      <c r="Y5" s="106">
        <f>IF($A5="","",COUNTIFS('3. Καταγραφή αδειών'!$A$5:$A$200,$A5,'3. Καταγραφή αδειών'!$F$5:$F$200,"Εγκρίθηκε",'3. Καταγραφή αδειών'!$C$5:$C$200,"&lt;="&amp;('1. Ρυθμίσεις'!$C$9+(24-1)*7+6),'3. Καταγραφή αδειών'!$D$5:$D$200,"&gt;="&amp;('1. Ρυθμίσεις'!$C$9+(24-1)*7)))</f>
        <v/>
      </c>
      <c r="Z5" s="106">
        <f>IF($A5="","",COUNTIFS('3. Καταγραφή αδειών'!$A$5:$A$200,$A5,'3. Καταγραφή αδειών'!$F$5:$F$200,"Εγκρίθηκε",'3. Καταγραφή αδειών'!$C$5:$C$200,"&lt;="&amp;('1. Ρυθμίσεις'!$C$9+(25-1)*7+6),'3. Καταγραφή αδειών'!$D$5:$D$200,"&gt;="&amp;('1. Ρυθμίσεις'!$C$9+(25-1)*7)))</f>
        <v/>
      </c>
      <c r="AA5" s="106">
        <f>IF($A5="","",COUNTIFS('3. Καταγραφή αδειών'!$A$5:$A$200,$A5,'3. Καταγραφή αδειών'!$F$5:$F$200,"Εγκρίθηκε",'3. Καταγραφή αδειών'!$C$5:$C$200,"&lt;="&amp;('1. Ρυθμίσεις'!$C$9+(26-1)*7+6),'3. Καταγραφή αδειών'!$D$5:$D$200,"&gt;="&amp;('1. Ρυθμίσεις'!$C$9+(26-1)*7)))</f>
        <v/>
      </c>
      <c r="AB5" s="106">
        <f>IF($A5="","",COUNTIFS('3. Καταγραφή αδειών'!$A$5:$A$200,$A5,'3. Καταγραφή αδειών'!$F$5:$F$200,"Εγκρίθηκε",'3. Καταγραφή αδειών'!$C$5:$C$200,"&lt;="&amp;('1. Ρυθμίσεις'!$C$9+(27-1)*7+6),'3. Καταγραφή αδειών'!$D$5:$D$200,"&gt;="&amp;('1. Ρυθμίσεις'!$C$9+(27-1)*7)))</f>
        <v/>
      </c>
      <c r="AC5" s="106">
        <f>IF($A5="","",COUNTIFS('3. Καταγραφή αδειών'!$A$5:$A$200,$A5,'3. Καταγραφή αδειών'!$F$5:$F$200,"Εγκρίθηκε",'3. Καταγραφή αδειών'!$C$5:$C$200,"&lt;="&amp;('1. Ρυθμίσεις'!$C$9+(28-1)*7+6),'3. Καταγραφή αδειών'!$D$5:$D$200,"&gt;="&amp;('1. Ρυθμίσεις'!$C$9+(28-1)*7)))</f>
        <v/>
      </c>
      <c r="AD5" s="106">
        <f>IF($A5="","",COUNTIFS('3. Καταγραφή αδειών'!$A$5:$A$200,$A5,'3. Καταγραφή αδειών'!$F$5:$F$200,"Εγκρίθηκε",'3. Καταγραφή αδειών'!$C$5:$C$200,"&lt;="&amp;('1. Ρυθμίσεις'!$C$9+(29-1)*7+6),'3. Καταγραφή αδειών'!$D$5:$D$200,"&gt;="&amp;('1. Ρυθμίσεις'!$C$9+(29-1)*7)))</f>
        <v/>
      </c>
      <c r="AE5" s="106">
        <f>IF($A5="","",COUNTIFS('3. Καταγραφή αδειών'!$A$5:$A$200,$A5,'3. Καταγραφή αδειών'!$F$5:$F$200,"Εγκρίθηκε",'3. Καταγραφή αδειών'!$C$5:$C$200,"&lt;="&amp;('1. Ρυθμίσεις'!$C$9+(30-1)*7+6),'3. Καταγραφή αδειών'!$D$5:$D$200,"&gt;="&amp;('1. Ρυθμίσεις'!$C$9+(30-1)*7)))</f>
        <v/>
      </c>
      <c r="AF5" s="106">
        <f>IF($A5="","",COUNTIFS('3. Καταγραφή αδειών'!$A$5:$A$200,$A5,'3. Καταγραφή αδειών'!$F$5:$F$200,"Εγκρίθηκε",'3. Καταγραφή αδειών'!$C$5:$C$200,"&lt;="&amp;('1. Ρυθμίσεις'!$C$9+(31-1)*7+6),'3. Καταγραφή αδειών'!$D$5:$D$200,"&gt;="&amp;('1. Ρυθμίσεις'!$C$9+(31-1)*7)))</f>
        <v/>
      </c>
      <c r="AG5" s="106">
        <f>IF($A5="","",COUNTIFS('3. Καταγραφή αδειών'!$A$5:$A$200,$A5,'3. Καταγραφή αδειών'!$F$5:$F$200,"Εγκρίθηκε",'3. Καταγραφή αδειών'!$C$5:$C$200,"&lt;="&amp;('1. Ρυθμίσεις'!$C$9+(32-1)*7+6),'3. Καταγραφή αδειών'!$D$5:$D$200,"&gt;="&amp;('1. Ρυθμίσεις'!$C$9+(32-1)*7)))</f>
        <v/>
      </c>
      <c r="AH5" s="106">
        <f>IF($A5="","",COUNTIFS('3. Καταγραφή αδειών'!$A$5:$A$200,$A5,'3. Καταγραφή αδειών'!$F$5:$F$200,"Εγκρίθηκε",'3. Καταγραφή αδειών'!$C$5:$C$200,"&lt;="&amp;('1. Ρυθμίσεις'!$C$9+(33-1)*7+6),'3. Καταγραφή αδειών'!$D$5:$D$200,"&gt;="&amp;('1. Ρυθμίσεις'!$C$9+(33-1)*7)))</f>
        <v/>
      </c>
      <c r="AI5" s="106">
        <f>IF($A5="","",COUNTIFS('3. Καταγραφή αδειών'!$A$5:$A$200,$A5,'3. Καταγραφή αδειών'!$F$5:$F$200,"Εγκρίθηκε",'3. Καταγραφή αδειών'!$C$5:$C$200,"&lt;="&amp;('1. Ρυθμίσεις'!$C$9+(34-1)*7+6),'3. Καταγραφή αδειών'!$D$5:$D$200,"&gt;="&amp;('1. Ρυθμίσεις'!$C$9+(34-1)*7)))</f>
        <v/>
      </c>
      <c r="AJ5" s="106">
        <f>IF($A5="","",COUNTIFS('3. Καταγραφή αδειών'!$A$5:$A$200,$A5,'3. Καταγραφή αδειών'!$F$5:$F$200,"Εγκρίθηκε",'3. Καταγραφή αδειών'!$C$5:$C$200,"&lt;="&amp;('1. Ρυθμίσεις'!$C$9+(35-1)*7+6),'3. Καταγραφή αδειών'!$D$5:$D$200,"&gt;="&amp;('1. Ρυθμίσεις'!$C$9+(35-1)*7)))</f>
        <v/>
      </c>
      <c r="AK5" s="106">
        <f>IF($A5="","",COUNTIFS('3. Καταγραφή αδειών'!$A$5:$A$200,$A5,'3. Καταγραφή αδειών'!$F$5:$F$200,"Εγκρίθηκε",'3. Καταγραφή αδειών'!$C$5:$C$200,"&lt;="&amp;('1. Ρυθμίσεις'!$C$9+(36-1)*7+6),'3. Καταγραφή αδειών'!$D$5:$D$200,"&gt;="&amp;('1. Ρυθμίσεις'!$C$9+(36-1)*7)))</f>
        <v/>
      </c>
      <c r="AL5" s="106">
        <f>IF($A5="","",COUNTIFS('3. Καταγραφή αδειών'!$A$5:$A$200,$A5,'3. Καταγραφή αδειών'!$F$5:$F$200,"Εγκρίθηκε",'3. Καταγραφή αδειών'!$C$5:$C$200,"&lt;="&amp;('1. Ρυθμίσεις'!$C$9+(37-1)*7+6),'3. Καταγραφή αδειών'!$D$5:$D$200,"&gt;="&amp;('1. Ρυθμίσεις'!$C$9+(37-1)*7)))</f>
        <v/>
      </c>
      <c r="AM5" s="106">
        <f>IF($A5="","",COUNTIFS('3. Καταγραφή αδειών'!$A$5:$A$200,$A5,'3. Καταγραφή αδειών'!$F$5:$F$200,"Εγκρίθηκε",'3. Καταγραφή αδειών'!$C$5:$C$200,"&lt;="&amp;('1. Ρυθμίσεις'!$C$9+(38-1)*7+6),'3. Καταγραφή αδειών'!$D$5:$D$200,"&gt;="&amp;('1. Ρυθμίσεις'!$C$9+(38-1)*7)))</f>
        <v/>
      </c>
      <c r="AN5" s="106">
        <f>IF($A5="","",COUNTIFS('3. Καταγραφή αδειών'!$A$5:$A$200,$A5,'3. Καταγραφή αδειών'!$F$5:$F$200,"Εγκρίθηκε",'3. Καταγραφή αδειών'!$C$5:$C$200,"&lt;="&amp;('1. Ρυθμίσεις'!$C$9+(39-1)*7+6),'3. Καταγραφή αδειών'!$D$5:$D$200,"&gt;="&amp;('1. Ρυθμίσεις'!$C$9+(39-1)*7)))</f>
        <v/>
      </c>
      <c r="AO5" s="106">
        <f>IF($A5="","",COUNTIFS('3. Καταγραφή αδειών'!$A$5:$A$200,$A5,'3. Καταγραφή αδειών'!$F$5:$F$200,"Εγκρίθηκε",'3. Καταγραφή αδειών'!$C$5:$C$200,"&lt;="&amp;('1. Ρυθμίσεις'!$C$9+(40-1)*7+6),'3. Καταγραφή αδειών'!$D$5:$D$200,"&gt;="&amp;('1. Ρυθμίσεις'!$C$9+(40-1)*7)))</f>
        <v/>
      </c>
      <c r="AP5" s="106">
        <f>IF($A5="","",COUNTIFS('3. Καταγραφή αδειών'!$A$5:$A$200,$A5,'3. Καταγραφή αδειών'!$F$5:$F$200,"Εγκρίθηκε",'3. Καταγραφή αδειών'!$C$5:$C$200,"&lt;="&amp;('1. Ρυθμίσεις'!$C$9+(41-1)*7+6),'3. Καταγραφή αδειών'!$D$5:$D$200,"&gt;="&amp;('1. Ρυθμίσεις'!$C$9+(41-1)*7)))</f>
        <v/>
      </c>
      <c r="AQ5" s="106">
        <f>IF($A5="","",COUNTIFS('3. Καταγραφή αδειών'!$A$5:$A$200,$A5,'3. Καταγραφή αδειών'!$F$5:$F$200,"Εγκρίθηκε",'3. Καταγραφή αδειών'!$C$5:$C$200,"&lt;="&amp;('1. Ρυθμίσεις'!$C$9+(42-1)*7+6),'3. Καταγραφή αδειών'!$D$5:$D$200,"&gt;="&amp;('1. Ρυθμίσεις'!$C$9+(42-1)*7)))</f>
        <v/>
      </c>
      <c r="AR5" s="106">
        <f>IF($A5="","",COUNTIFS('3. Καταγραφή αδειών'!$A$5:$A$200,$A5,'3. Καταγραφή αδειών'!$F$5:$F$200,"Εγκρίθηκε",'3. Καταγραφή αδειών'!$C$5:$C$200,"&lt;="&amp;('1. Ρυθμίσεις'!$C$9+(43-1)*7+6),'3. Καταγραφή αδειών'!$D$5:$D$200,"&gt;="&amp;('1. Ρυθμίσεις'!$C$9+(43-1)*7)))</f>
        <v/>
      </c>
      <c r="AS5" s="106">
        <f>IF($A5="","",COUNTIFS('3. Καταγραφή αδειών'!$A$5:$A$200,$A5,'3. Καταγραφή αδειών'!$F$5:$F$200,"Εγκρίθηκε",'3. Καταγραφή αδειών'!$C$5:$C$200,"&lt;="&amp;('1. Ρυθμίσεις'!$C$9+(44-1)*7+6),'3. Καταγραφή αδειών'!$D$5:$D$200,"&gt;="&amp;('1. Ρυθμίσεις'!$C$9+(44-1)*7)))</f>
        <v/>
      </c>
      <c r="AT5" s="106">
        <f>IF($A5="","",COUNTIFS('3. Καταγραφή αδειών'!$A$5:$A$200,$A5,'3. Καταγραφή αδειών'!$F$5:$F$200,"Εγκρίθηκε",'3. Καταγραφή αδειών'!$C$5:$C$200,"&lt;="&amp;('1. Ρυθμίσεις'!$C$9+(45-1)*7+6),'3. Καταγραφή αδειών'!$D$5:$D$200,"&gt;="&amp;('1. Ρυθμίσεις'!$C$9+(45-1)*7)))</f>
        <v/>
      </c>
      <c r="AU5" s="106">
        <f>IF($A5="","",COUNTIFS('3. Καταγραφή αδειών'!$A$5:$A$200,$A5,'3. Καταγραφή αδειών'!$F$5:$F$200,"Εγκρίθηκε",'3. Καταγραφή αδειών'!$C$5:$C$200,"&lt;="&amp;('1. Ρυθμίσεις'!$C$9+(46-1)*7+6),'3. Καταγραφή αδειών'!$D$5:$D$200,"&gt;="&amp;('1. Ρυθμίσεις'!$C$9+(46-1)*7)))</f>
        <v/>
      </c>
      <c r="AV5" s="106">
        <f>IF($A5="","",COUNTIFS('3. Καταγραφή αδειών'!$A$5:$A$200,$A5,'3. Καταγραφή αδειών'!$F$5:$F$200,"Εγκρίθηκε",'3. Καταγραφή αδειών'!$C$5:$C$200,"&lt;="&amp;('1. Ρυθμίσεις'!$C$9+(47-1)*7+6),'3. Καταγραφή αδειών'!$D$5:$D$200,"&gt;="&amp;('1. Ρυθμίσεις'!$C$9+(47-1)*7)))</f>
        <v/>
      </c>
      <c r="AW5" s="106">
        <f>IF($A5="","",COUNTIFS('3. Καταγραφή αδειών'!$A$5:$A$200,$A5,'3. Καταγραφή αδειών'!$F$5:$F$200,"Εγκρίθηκε",'3. Καταγραφή αδειών'!$C$5:$C$200,"&lt;="&amp;('1. Ρυθμίσεις'!$C$9+(48-1)*7+6),'3. Καταγραφή αδειών'!$D$5:$D$200,"&gt;="&amp;('1. Ρυθμίσεις'!$C$9+(48-1)*7)))</f>
        <v/>
      </c>
      <c r="AX5" s="106">
        <f>IF($A5="","",COUNTIFS('3. Καταγραφή αδειών'!$A$5:$A$200,$A5,'3. Καταγραφή αδειών'!$F$5:$F$200,"Εγκρίθηκε",'3. Καταγραφή αδειών'!$C$5:$C$200,"&lt;="&amp;('1. Ρυθμίσεις'!$C$9+(49-1)*7+6),'3. Καταγραφή αδειών'!$D$5:$D$200,"&gt;="&amp;('1. Ρυθμίσεις'!$C$9+(49-1)*7)))</f>
        <v/>
      </c>
      <c r="AY5" s="106">
        <f>IF($A5="","",COUNTIFS('3. Καταγραφή αδειών'!$A$5:$A$200,$A5,'3. Καταγραφή αδειών'!$F$5:$F$200,"Εγκρίθηκε",'3. Καταγραφή αδειών'!$C$5:$C$200,"&lt;="&amp;('1. Ρυθμίσεις'!$C$9+(50-1)*7+6),'3. Καταγραφή αδειών'!$D$5:$D$200,"&gt;="&amp;('1. Ρυθμίσεις'!$C$9+(50-1)*7)))</f>
        <v/>
      </c>
      <c r="AZ5" s="106">
        <f>IF($A5="","",COUNTIFS('3. Καταγραφή αδειών'!$A$5:$A$200,$A5,'3. Καταγραφή αδειών'!$F$5:$F$200,"Εγκρίθηκε",'3. Καταγραφή αδειών'!$C$5:$C$200,"&lt;="&amp;('1. Ρυθμίσεις'!$C$9+(51-1)*7+6),'3. Καταγραφή αδειών'!$D$5:$D$200,"&gt;="&amp;('1. Ρυθμίσεις'!$C$9+(51-1)*7)))</f>
        <v/>
      </c>
      <c r="BA5" s="106">
        <f>IF($A5="","",COUNTIFS('3. Καταγραφή αδειών'!$A$5:$A$200,$A5,'3. Καταγραφή αδειών'!$F$5:$F$200,"Εγκρίθηκε",'3. Καταγραφή αδειών'!$C$5:$C$200,"&lt;="&amp;('1. Ρυθμίσεις'!$C$9+(52-1)*7+6),'3. Καταγραφή αδειών'!$D$5:$D$200,"&gt;="&amp;('1. Ρυθμίσεις'!$C$9+(52-1)*7)))</f>
        <v/>
      </c>
    </row>
    <row r="6" ht="18" customHeight="1" s="55">
      <c r="A6" s="105">
        <f>IF('2. Εργαζόμενοι'!A6="","",'2. Εργαζόμενοι'!A6)</f>
        <v/>
      </c>
      <c r="B6" s="106">
        <f>IF($A6="","",COUNTIFS('3. Καταγραφή αδειών'!$A$5:$A$200,$A6,'3. Καταγραφή αδειών'!$F$5:$F$200,"Εγκρίθηκε",'3. Καταγραφή αδειών'!$C$5:$C$200,"&lt;="&amp;('1. Ρυθμίσεις'!$C$9+(1-1)*7+6),'3. Καταγραφή αδειών'!$D$5:$D$200,"&gt;="&amp;('1. Ρυθμίσεις'!$C$9+(1-1)*7)))</f>
        <v/>
      </c>
      <c r="C6" s="106">
        <f>IF($A6="","",COUNTIFS('3. Καταγραφή αδειών'!$A$5:$A$200,$A6,'3. Καταγραφή αδειών'!$F$5:$F$200,"Εγκρίθηκε",'3. Καταγραφή αδειών'!$C$5:$C$200,"&lt;="&amp;('1. Ρυθμίσεις'!$C$9+(2-1)*7+6),'3. Καταγραφή αδειών'!$D$5:$D$200,"&gt;="&amp;('1. Ρυθμίσεις'!$C$9+(2-1)*7)))</f>
        <v/>
      </c>
      <c r="D6" s="106">
        <f>IF($A6="","",COUNTIFS('3. Καταγραφή αδειών'!$A$5:$A$200,$A6,'3. Καταγραφή αδειών'!$F$5:$F$200,"Εγκρίθηκε",'3. Καταγραφή αδειών'!$C$5:$C$200,"&lt;="&amp;('1. Ρυθμίσεις'!$C$9+(3-1)*7+6),'3. Καταγραφή αδειών'!$D$5:$D$200,"&gt;="&amp;('1. Ρυθμίσεις'!$C$9+(3-1)*7)))</f>
        <v/>
      </c>
      <c r="E6" s="106">
        <f>IF($A6="","",COUNTIFS('3. Καταγραφή αδειών'!$A$5:$A$200,$A6,'3. Καταγραφή αδειών'!$F$5:$F$200,"Εγκρίθηκε",'3. Καταγραφή αδειών'!$C$5:$C$200,"&lt;="&amp;('1. Ρυθμίσεις'!$C$9+(4-1)*7+6),'3. Καταγραφή αδειών'!$D$5:$D$200,"&gt;="&amp;('1. Ρυθμίσεις'!$C$9+(4-1)*7)))</f>
        <v/>
      </c>
      <c r="F6" s="106">
        <f>IF($A6="","",COUNTIFS('3. Καταγραφή αδειών'!$A$5:$A$200,$A6,'3. Καταγραφή αδειών'!$F$5:$F$200,"Εγκρίθηκε",'3. Καταγραφή αδειών'!$C$5:$C$200,"&lt;="&amp;('1. Ρυθμίσεις'!$C$9+(5-1)*7+6),'3. Καταγραφή αδειών'!$D$5:$D$200,"&gt;="&amp;('1. Ρυθμίσεις'!$C$9+(5-1)*7)))</f>
        <v/>
      </c>
      <c r="G6" s="106">
        <f>IF($A6="","",COUNTIFS('3. Καταγραφή αδειών'!$A$5:$A$200,$A6,'3. Καταγραφή αδειών'!$F$5:$F$200,"Εγκρίθηκε",'3. Καταγραφή αδειών'!$C$5:$C$200,"&lt;="&amp;('1. Ρυθμίσεις'!$C$9+(6-1)*7+6),'3. Καταγραφή αδειών'!$D$5:$D$200,"&gt;="&amp;('1. Ρυθμίσεις'!$C$9+(6-1)*7)))</f>
        <v/>
      </c>
      <c r="H6" s="106">
        <f>IF($A6="","",COUNTIFS('3. Καταγραφή αδειών'!$A$5:$A$200,$A6,'3. Καταγραφή αδειών'!$F$5:$F$200,"Εγκρίθηκε",'3. Καταγραφή αδειών'!$C$5:$C$200,"&lt;="&amp;('1. Ρυθμίσεις'!$C$9+(7-1)*7+6),'3. Καταγραφή αδειών'!$D$5:$D$200,"&gt;="&amp;('1. Ρυθμίσεις'!$C$9+(7-1)*7)))</f>
        <v/>
      </c>
      <c r="I6" s="106">
        <f>IF($A6="","",COUNTIFS('3. Καταγραφή αδειών'!$A$5:$A$200,$A6,'3. Καταγραφή αδειών'!$F$5:$F$200,"Εγκρίθηκε",'3. Καταγραφή αδειών'!$C$5:$C$200,"&lt;="&amp;('1. Ρυθμίσεις'!$C$9+(8-1)*7+6),'3. Καταγραφή αδειών'!$D$5:$D$200,"&gt;="&amp;('1. Ρυθμίσεις'!$C$9+(8-1)*7)))</f>
        <v/>
      </c>
      <c r="J6" s="106">
        <f>IF($A6="","",COUNTIFS('3. Καταγραφή αδειών'!$A$5:$A$200,$A6,'3. Καταγραφή αδειών'!$F$5:$F$200,"Εγκρίθηκε",'3. Καταγραφή αδειών'!$C$5:$C$200,"&lt;="&amp;('1. Ρυθμίσεις'!$C$9+(9-1)*7+6),'3. Καταγραφή αδειών'!$D$5:$D$200,"&gt;="&amp;('1. Ρυθμίσεις'!$C$9+(9-1)*7)))</f>
        <v/>
      </c>
      <c r="K6" s="106">
        <f>IF($A6="","",COUNTIFS('3. Καταγραφή αδειών'!$A$5:$A$200,$A6,'3. Καταγραφή αδειών'!$F$5:$F$200,"Εγκρίθηκε",'3. Καταγραφή αδειών'!$C$5:$C$200,"&lt;="&amp;('1. Ρυθμίσεις'!$C$9+(10-1)*7+6),'3. Καταγραφή αδειών'!$D$5:$D$200,"&gt;="&amp;('1. Ρυθμίσεις'!$C$9+(10-1)*7)))</f>
        <v/>
      </c>
      <c r="L6" s="106">
        <f>IF($A6="","",COUNTIFS('3. Καταγραφή αδειών'!$A$5:$A$200,$A6,'3. Καταγραφή αδειών'!$F$5:$F$200,"Εγκρίθηκε",'3. Καταγραφή αδειών'!$C$5:$C$200,"&lt;="&amp;('1. Ρυθμίσεις'!$C$9+(11-1)*7+6),'3. Καταγραφή αδειών'!$D$5:$D$200,"&gt;="&amp;('1. Ρυθμίσεις'!$C$9+(11-1)*7)))</f>
        <v/>
      </c>
      <c r="M6" s="106">
        <f>IF($A6="","",COUNTIFS('3. Καταγραφή αδειών'!$A$5:$A$200,$A6,'3. Καταγραφή αδειών'!$F$5:$F$200,"Εγκρίθηκε",'3. Καταγραφή αδειών'!$C$5:$C$200,"&lt;="&amp;('1. Ρυθμίσεις'!$C$9+(12-1)*7+6),'3. Καταγραφή αδειών'!$D$5:$D$200,"&gt;="&amp;('1. Ρυθμίσεις'!$C$9+(12-1)*7)))</f>
        <v/>
      </c>
      <c r="N6" s="106">
        <f>IF($A6="","",COUNTIFS('3. Καταγραφή αδειών'!$A$5:$A$200,$A6,'3. Καταγραφή αδειών'!$F$5:$F$200,"Εγκρίθηκε",'3. Καταγραφή αδειών'!$C$5:$C$200,"&lt;="&amp;('1. Ρυθμίσεις'!$C$9+(13-1)*7+6),'3. Καταγραφή αδειών'!$D$5:$D$200,"&gt;="&amp;('1. Ρυθμίσεις'!$C$9+(13-1)*7)))</f>
        <v/>
      </c>
      <c r="O6" s="106">
        <f>IF($A6="","",COUNTIFS('3. Καταγραφή αδειών'!$A$5:$A$200,$A6,'3. Καταγραφή αδειών'!$F$5:$F$200,"Εγκρίθηκε",'3. Καταγραφή αδειών'!$C$5:$C$200,"&lt;="&amp;('1. Ρυθμίσεις'!$C$9+(14-1)*7+6),'3. Καταγραφή αδειών'!$D$5:$D$200,"&gt;="&amp;('1. Ρυθμίσεις'!$C$9+(14-1)*7)))</f>
        <v/>
      </c>
      <c r="P6" s="106">
        <f>IF($A6="","",COUNTIFS('3. Καταγραφή αδειών'!$A$5:$A$200,$A6,'3. Καταγραφή αδειών'!$F$5:$F$200,"Εγκρίθηκε",'3. Καταγραφή αδειών'!$C$5:$C$200,"&lt;="&amp;('1. Ρυθμίσεις'!$C$9+(15-1)*7+6),'3. Καταγραφή αδειών'!$D$5:$D$200,"&gt;="&amp;('1. Ρυθμίσεις'!$C$9+(15-1)*7)))</f>
        <v/>
      </c>
      <c r="Q6" s="106">
        <f>IF($A6="","",COUNTIFS('3. Καταγραφή αδειών'!$A$5:$A$200,$A6,'3. Καταγραφή αδειών'!$F$5:$F$200,"Εγκρίθηκε",'3. Καταγραφή αδειών'!$C$5:$C$200,"&lt;="&amp;('1. Ρυθμίσεις'!$C$9+(16-1)*7+6),'3. Καταγραφή αδειών'!$D$5:$D$200,"&gt;="&amp;('1. Ρυθμίσεις'!$C$9+(16-1)*7)))</f>
        <v/>
      </c>
      <c r="R6" s="106">
        <f>IF($A6="","",COUNTIFS('3. Καταγραφή αδειών'!$A$5:$A$200,$A6,'3. Καταγραφή αδειών'!$F$5:$F$200,"Εγκρίθηκε",'3. Καταγραφή αδειών'!$C$5:$C$200,"&lt;="&amp;('1. Ρυθμίσεις'!$C$9+(17-1)*7+6),'3. Καταγραφή αδειών'!$D$5:$D$200,"&gt;="&amp;('1. Ρυθμίσεις'!$C$9+(17-1)*7)))</f>
        <v/>
      </c>
      <c r="S6" s="106">
        <f>IF($A6="","",COUNTIFS('3. Καταγραφή αδειών'!$A$5:$A$200,$A6,'3. Καταγραφή αδειών'!$F$5:$F$200,"Εγκρίθηκε",'3. Καταγραφή αδειών'!$C$5:$C$200,"&lt;="&amp;('1. Ρυθμίσεις'!$C$9+(18-1)*7+6),'3. Καταγραφή αδειών'!$D$5:$D$200,"&gt;="&amp;('1. Ρυθμίσεις'!$C$9+(18-1)*7)))</f>
        <v/>
      </c>
      <c r="T6" s="106">
        <f>IF($A6="","",COUNTIFS('3. Καταγραφή αδειών'!$A$5:$A$200,$A6,'3. Καταγραφή αδειών'!$F$5:$F$200,"Εγκρίθηκε",'3. Καταγραφή αδειών'!$C$5:$C$200,"&lt;="&amp;('1. Ρυθμίσεις'!$C$9+(19-1)*7+6),'3. Καταγραφή αδειών'!$D$5:$D$200,"&gt;="&amp;('1. Ρυθμίσεις'!$C$9+(19-1)*7)))</f>
        <v/>
      </c>
      <c r="U6" s="106">
        <f>IF($A6="","",COUNTIFS('3. Καταγραφή αδειών'!$A$5:$A$200,$A6,'3. Καταγραφή αδειών'!$F$5:$F$200,"Εγκρίθηκε",'3. Καταγραφή αδειών'!$C$5:$C$200,"&lt;="&amp;('1. Ρυθμίσεις'!$C$9+(20-1)*7+6),'3. Καταγραφή αδειών'!$D$5:$D$200,"&gt;="&amp;('1. Ρυθμίσεις'!$C$9+(20-1)*7)))</f>
        <v/>
      </c>
      <c r="V6" s="106">
        <f>IF($A6="","",COUNTIFS('3. Καταγραφή αδειών'!$A$5:$A$200,$A6,'3. Καταγραφή αδειών'!$F$5:$F$200,"Εγκρίθηκε",'3. Καταγραφή αδειών'!$C$5:$C$200,"&lt;="&amp;('1. Ρυθμίσεις'!$C$9+(21-1)*7+6),'3. Καταγραφή αδειών'!$D$5:$D$200,"&gt;="&amp;('1. Ρυθμίσεις'!$C$9+(21-1)*7)))</f>
        <v/>
      </c>
      <c r="W6" s="106">
        <f>IF($A6="","",COUNTIFS('3. Καταγραφή αδειών'!$A$5:$A$200,$A6,'3. Καταγραφή αδειών'!$F$5:$F$200,"Εγκρίθηκε",'3. Καταγραφή αδειών'!$C$5:$C$200,"&lt;="&amp;('1. Ρυθμίσεις'!$C$9+(22-1)*7+6),'3. Καταγραφή αδειών'!$D$5:$D$200,"&gt;="&amp;('1. Ρυθμίσεις'!$C$9+(22-1)*7)))</f>
        <v/>
      </c>
      <c r="X6" s="106">
        <f>IF($A6="","",COUNTIFS('3. Καταγραφή αδειών'!$A$5:$A$200,$A6,'3. Καταγραφή αδειών'!$F$5:$F$200,"Εγκρίθηκε",'3. Καταγραφή αδειών'!$C$5:$C$200,"&lt;="&amp;('1. Ρυθμίσεις'!$C$9+(23-1)*7+6),'3. Καταγραφή αδειών'!$D$5:$D$200,"&gt;="&amp;('1. Ρυθμίσεις'!$C$9+(23-1)*7)))</f>
        <v/>
      </c>
      <c r="Y6" s="106">
        <f>IF($A6="","",COUNTIFS('3. Καταγραφή αδειών'!$A$5:$A$200,$A6,'3. Καταγραφή αδειών'!$F$5:$F$200,"Εγκρίθηκε",'3. Καταγραφή αδειών'!$C$5:$C$200,"&lt;="&amp;('1. Ρυθμίσεις'!$C$9+(24-1)*7+6),'3. Καταγραφή αδειών'!$D$5:$D$200,"&gt;="&amp;('1. Ρυθμίσεις'!$C$9+(24-1)*7)))</f>
        <v/>
      </c>
      <c r="Z6" s="106">
        <f>IF($A6="","",COUNTIFS('3. Καταγραφή αδειών'!$A$5:$A$200,$A6,'3. Καταγραφή αδειών'!$F$5:$F$200,"Εγκρίθηκε",'3. Καταγραφή αδειών'!$C$5:$C$200,"&lt;="&amp;('1. Ρυθμίσεις'!$C$9+(25-1)*7+6),'3. Καταγραφή αδειών'!$D$5:$D$200,"&gt;="&amp;('1. Ρυθμίσεις'!$C$9+(25-1)*7)))</f>
        <v/>
      </c>
      <c r="AA6" s="106">
        <f>IF($A6="","",COUNTIFS('3. Καταγραφή αδειών'!$A$5:$A$200,$A6,'3. Καταγραφή αδειών'!$F$5:$F$200,"Εγκρίθηκε",'3. Καταγραφή αδειών'!$C$5:$C$200,"&lt;="&amp;('1. Ρυθμίσεις'!$C$9+(26-1)*7+6),'3. Καταγραφή αδειών'!$D$5:$D$200,"&gt;="&amp;('1. Ρυθμίσεις'!$C$9+(26-1)*7)))</f>
        <v/>
      </c>
      <c r="AB6" s="106">
        <f>IF($A6="","",COUNTIFS('3. Καταγραφή αδειών'!$A$5:$A$200,$A6,'3. Καταγραφή αδειών'!$F$5:$F$200,"Εγκρίθηκε",'3. Καταγραφή αδειών'!$C$5:$C$200,"&lt;="&amp;('1. Ρυθμίσεις'!$C$9+(27-1)*7+6),'3. Καταγραφή αδειών'!$D$5:$D$200,"&gt;="&amp;('1. Ρυθμίσεις'!$C$9+(27-1)*7)))</f>
        <v/>
      </c>
      <c r="AC6" s="106">
        <f>IF($A6="","",COUNTIFS('3. Καταγραφή αδειών'!$A$5:$A$200,$A6,'3. Καταγραφή αδειών'!$F$5:$F$200,"Εγκρίθηκε",'3. Καταγραφή αδειών'!$C$5:$C$200,"&lt;="&amp;('1. Ρυθμίσεις'!$C$9+(28-1)*7+6),'3. Καταγραφή αδειών'!$D$5:$D$200,"&gt;="&amp;('1. Ρυθμίσεις'!$C$9+(28-1)*7)))</f>
        <v/>
      </c>
      <c r="AD6" s="106">
        <f>IF($A6="","",COUNTIFS('3. Καταγραφή αδειών'!$A$5:$A$200,$A6,'3. Καταγραφή αδειών'!$F$5:$F$200,"Εγκρίθηκε",'3. Καταγραφή αδειών'!$C$5:$C$200,"&lt;="&amp;('1. Ρυθμίσεις'!$C$9+(29-1)*7+6),'3. Καταγραφή αδειών'!$D$5:$D$200,"&gt;="&amp;('1. Ρυθμίσεις'!$C$9+(29-1)*7)))</f>
        <v/>
      </c>
      <c r="AE6" s="106">
        <f>IF($A6="","",COUNTIFS('3. Καταγραφή αδειών'!$A$5:$A$200,$A6,'3. Καταγραφή αδειών'!$F$5:$F$200,"Εγκρίθηκε",'3. Καταγραφή αδειών'!$C$5:$C$200,"&lt;="&amp;('1. Ρυθμίσεις'!$C$9+(30-1)*7+6),'3. Καταγραφή αδειών'!$D$5:$D$200,"&gt;="&amp;('1. Ρυθμίσεις'!$C$9+(30-1)*7)))</f>
        <v/>
      </c>
      <c r="AF6" s="106">
        <f>IF($A6="","",COUNTIFS('3. Καταγραφή αδειών'!$A$5:$A$200,$A6,'3. Καταγραφή αδειών'!$F$5:$F$200,"Εγκρίθηκε",'3. Καταγραφή αδειών'!$C$5:$C$200,"&lt;="&amp;('1. Ρυθμίσεις'!$C$9+(31-1)*7+6),'3. Καταγραφή αδειών'!$D$5:$D$200,"&gt;="&amp;('1. Ρυθμίσεις'!$C$9+(31-1)*7)))</f>
        <v/>
      </c>
      <c r="AG6" s="106">
        <f>IF($A6="","",COUNTIFS('3. Καταγραφή αδειών'!$A$5:$A$200,$A6,'3. Καταγραφή αδειών'!$F$5:$F$200,"Εγκρίθηκε",'3. Καταγραφή αδειών'!$C$5:$C$200,"&lt;="&amp;('1. Ρυθμίσεις'!$C$9+(32-1)*7+6),'3. Καταγραφή αδειών'!$D$5:$D$200,"&gt;="&amp;('1. Ρυθμίσεις'!$C$9+(32-1)*7)))</f>
        <v/>
      </c>
      <c r="AH6" s="106">
        <f>IF($A6="","",COUNTIFS('3. Καταγραφή αδειών'!$A$5:$A$200,$A6,'3. Καταγραφή αδειών'!$F$5:$F$200,"Εγκρίθηκε",'3. Καταγραφή αδειών'!$C$5:$C$200,"&lt;="&amp;('1. Ρυθμίσεις'!$C$9+(33-1)*7+6),'3. Καταγραφή αδειών'!$D$5:$D$200,"&gt;="&amp;('1. Ρυθμίσεις'!$C$9+(33-1)*7)))</f>
        <v/>
      </c>
      <c r="AI6" s="106">
        <f>IF($A6="","",COUNTIFS('3. Καταγραφή αδειών'!$A$5:$A$200,$A6,'3. Καταγραφή αδειών'!$F$5:$F$200,"Εγκρίθηκε",'3. Καταγραφή αδειών'!$C$5:$C$200,"&lt;="&amp;('1. Ρυθμίσεις'!$C$9+(34-1)*7+6),'3. Καταγραφή αδειών'!$D$5:$D$200,"&gt;="&amp;('1. Ρυθμίσεις'!$C$9+(34-1)*7)))</f>
        <v/>
      </c>
      <c r="AJ6" s="106">
        <f>IF($A6="","",COUNTIFS('3. Καταγραφή αδειών'!$A$5:$A$200,$A6,'3. Καταγραφή αδειών'!$F$5:$F$200,"Εγκρίθηκε",'3. Καταγραφή αδειών'!$C$5:$C$200,"&lt;="&amp;('1. Ρυθμίσεις'!$C$9+(35-1)*7+6),'3. Καταγραφή αδειών'!$D$5:$D$200,"&gt;="&amp;('1. Ρυθμίσεις'!$C$9+(35-1)*7)))</f>
        <v/>
      </c>
      <c r="AK6" s="106">
        <f>IF($A6="","",COUNTIFS('3. Καταγραφή αδειών'!$A$5:$A$200,$A6,'3. Καταγραφή αδειών'!$F$5:$F$200,"Εγκρίθηκε",'3. Καταγραφή αδειών'!$C$5:$C$200,"&lt;="&amp;('1. Ρυθμίσεις'!$C$9+(36-1)*7+6),'3. Καταγραφή αδειών'!$D$5:$D$200,"&gt;="&amp;('1. Ρυθμίσεις'!$C$9+(36-1)*7)))</f>
        <v/>
      </c>
      <c r="AL6" s="106">
        <f>IF($A6="","",COUNTIFS('3. Καταγραφή αδειών'!$A$5:$A$200,$A6,'3. Καταγραφή αδειών'!$F$5:$F$200,"Εγκρίθηκε",'3. Καταγραφή αδειών'!$C$5:$C$200,"&lt;="&amp;('1. Ρυθμίσεις'!$C$9+(37-1)*7+6),'3. Καταγραφή αδειών'!$D$5:$D$200,"&gt;="&amp;('1. Ρυθμίσεις'!$C$9+(37-1)*7)))</f>
        <v/>
      </c>
      <c r="AM6" s="106">
        <f>IF($A6="","",COUNTIFS('3. Καταγραφή αδειών'!$A$5:$A$200,$A6,'3. Καταγραφή αδειών'!$F$5:$F$200,"Εγκρίθηκε",'3. Καταγραφή αδειών'!$C$5:$C$200,"&lt;="&amp;('1. Ρυθμίσεις'!$C$9+(38-1)*7+6),'3. Καταγραφή αδειών'!$D$5:$D$200,"&gt;="&amp;('1. Ρυθμίσεις'!$C$9+(38-1)*7)))</f>
        <v/>
      </c>
      <c r="AN6" s="106">
        <f>IF($A6="","",COUNTIFS('3. Καταγραφή αδειών'!$A$5:$A$200,$A6,'3. Καταγραφή αδειών'!$F$5:$F$200,"Εγκρίθηκε",'3. Καταγραφή αδειών'!$C$5:$C$200,"&lt;="&amp;('1. Ρυθμίσεις'!$C$9+(39-1)*7+6),'3. Καταγραφή αδειών'!$D$5:$D$200,"&gt;="&amp;('1. Ρυθμίσεις'!$C$9+(39-1)*7)))</f>
        <v/>
      </c>
      <c r="AO6" s="106">
        <f>IF($A6="","",COUNTIFS('3. Καταγραφή αδειών'!$A$5:$A$200,$A6,'3. Καταγραφή αδειών'!$F$5:$F$200,"Εγκρίθηκε",'3. Καταγραφή αδειών'!$C$5:$C$200,"&lt;="&amp;('1. Ρυθμίσεις'!$C$9+(40-1)*7+6),'3. Καταγραφή αδειών'!$D$5:$D$200,"&gt;="&amp;('1. Ρυθμίσεις'!$C$9+(40-1)*7)))</f>
        <v/>
      </c>
      <c r="AP6" s="106">
        <f>IF($A6="","",COUNTIFS('3. Καταγραφή αδειών'!$A$5:$A$200,$A6,'3. Καταγραφή αδειών'!$F$5:$F$200,"Εγκρίθηκε",'3. Καταγραφή αδειών'!$C$5:$C$200,"&lt;="&amp;('1. Ρυθμίσεις'!$C$9+(41-1)*7+6),'3. Καταγραφή αδειών'!$D$5:$D$200,"&gt;="&amp;('1. Ρυθμίσεις'!$C$9+(41-1)*7)))</f>
        <v/>
      </c>
      <c r="AQ6" s="106">
        <f>IF($A6="","",COUNTIFS('3. Καταγραφή αδειών'!$A$5:$A$200,$A6,'3. Καταγραφή αδειών'!$F$5:$F$200,"Εγκρίθηκε",'3. Καταγραφή αδειών'!$C$5:$C$200,"&lt;="&amp;('1. Ρυθμίσεις'!$C$9+(42-1)*7+6),'3. Καταγραφή αδειών'!$D$5:$D$200,"&gt;="&amp;('1. Ρυθμίσεις'!$C$9+(42-1)*7)))</f>
        <v/>
      </c>
      <c r="AR6" s="106">
        <f>IF($A6="","",COUNTIFS('3. Καταγραφή αδειών'!$A$5:$A$200,$A6,'3. Καταγραφή αδειών'!$F$5:$F$200,"Εγκρίθηκε",'3. Καταγραφή αδειών'!$C$5:$C$200,"&lt;="&amp;('1. Ρυθμίσεις'!$C$9+(43-1)*7+6),'3. Καταγραφή αδειών'!$D$5:$D$200,"&gt;="&amp;('1. Ρυθμίσεις'!$C$9+(43-1)*7)))</f>
        <v/>
      </c>
      <c r="AS6" s="106">
        <f>IF($A6="","",COUNTIFS('3. Καταγραφή αδειών'!$A$5:$A$200,$A6,'3. Καταγραφή αδειών'!$F$5:$F$200,"Εγκρίθηκε",'3. Καταγραφή αδειών'!$C$5:$C$200,"&lt;="&amp;('1. Ρυθμίσεις'!$C$9+(44-1)*7+6),'3. Καταγραφή αδειών'!$D$5:$D$200,"&gt;="&amp;('1. Ρυθμίσεις'!$C$9+(44-1)*7)))</f>
        <v/>
      </c>
      <c r="AT6" s="106">
        <f>IF($A6="","",COUNTIFS('3. Καταγραφή αδειών'!$A$5:$A$200,$A6,'3. Καταγραφή αδειών'!$F$5:$F$200,"Εγκρίθηκε",'3. Καταγραφή αδειών'!$C$5:$C$200,"&lt;="&amp;('1. Ρυθμίσεις'!$C$9+(45-1)*7+6),'3. Καταγραφή αδειών'!$D$5:$D$200,"&gt;="&amp;('1. Ρυθμίσεις'!$C$9+(45-1)*7)))</f>
        <v/>
      </c>
      <c r="AU6" s="106">
        <f>IF($A6="","",COUNTIFS('3. Καταγραφή αδειών'!$A$5:$A$200,$A6,'3. Καταγραφή αδειών'!$F$5:$F$200,"Εγκρίθηκε",'3. Καταγραφή αδειών'!$C$5:$C$200,"&lt;="&amp;('1. Ρυθμίσεις'!$C$9+(46-1)*7+6),'3. Καταγραφή αδειών'!$D$5:$D$200,"&gt;="&amp;('1. Ρυθμίσεις'!$C$9+(46-1)*7)))</f>
        <v/>
      </c>
      <c r="AV6" s="106">
        <f>IF($A6="","",COUNTIFS('3. Καταγραφή αδειών'!$A$5:$A$200,$A6,'3. Καταγραφή αδειών'!$F$5:$F$200,"Εγκρίθηκε",'3. Καταγραφή αδειών'!$C$5:$C$200,"&lt;="&amp;('1. Ρυθμίσεις'!$C$9+(47-1)*7+6),'3. Καταγραφή αδειών'!$D$5:$D$200,"&gt;="&amp;('1. Ρυθμίσεις'!$C$9+(47-1)*7)))</f>
        <v/>
      </c>
      <c r="AW6" s="106">
        <f>IF($A6="","",COUNTIFS('3. Καταγραφή αδειών'!$A$5:$A$200,$A6,'3. Καταγραφή αδειών'!$F$5:$F$200,"Εγκρίθηκε",'3. Καταγραφή αδειών'!$C$5:$C$200,"&lt;="&amp;('1. Ρυθμίσεις'!$C$9+(48-1)*7+6),'3. Καταγραφή αδειών'!$D$5:$D$200,"&gt;="&amp;('1. Ρυθμίσεις'!$C$9+(48-1)*7)))</f>
        <v/>
      </c>
      <c r="AX6" s="106">
        <f>IF($A6="","",COUNTIFS('3. Καταγραφή αδειών'!$A$5:$A$200,$A6,'3. Καταγραφή αδειών'!$F$5:$F$200,"Εγκρίθηκε",'3. Καταγραφή αδειών'!$C$5:$C$200,"&lt;="&amp;('1. Ρυθμίσεις'!$C$9+(49-1)*7+6),'3. Καταγραφή αδειών'!$D$5:$D$200,"&gt;="&amp;('1. Ρυθμίσεις'!$C$9+(49-1)*7)))</f>
        <v/>
      </c>
      <c r="AY6" s="106">
        <f>IF($A6="","",COUNTIFS('3. Καταγραφή αδειών'!$A$5:$A$200,$A6,'3. Καταγραφή αδειών'!$F$5:$F$200,"Εγκρίθηκε",'3. Καταγραφή αδειών'!$C$5:$C$200,"&lt;="&amp;('1. Ρυθμίσεις'!$C$9+(50-1)*7+6),'3. Καταγραφή αδειών'!$D$5:$D$200,"&gt;="&amp;('1. Ρυθμίσεις'!$C$9+(50-1)*7)))</f>
        <v/>
      </c>
      <c r="AZ6" s="106">
        <f>IF($A6="","",COUNTIFS('3. Καταγραφή αδειών'!$A$5:$A$200,$A6,'3. Καταγραφή αδειών'!$F$5:$F$200,"Εγκρίθηκε",'3. Καταγραφή αδειών'!$C$5:$C$200,"&lt;="&amp;('1. Ρυθμίσεις'!$C$9+(51-1)*7+6),'3. Καταγραφή αδειών'!$D$5:$D$200,"&gt;="&amp;('1. Ρυθμίσεις'!$C$9+(51-1)*7)))</f>
        <v/>
      </c>
      <c r="BA6" s="106">
        <f>IF($A6="","",COUNTIFS('3. Καταγραφή αδειών'!$A$5:$A$200,$A6,'3. Καταγραφή αδειών'!$F$5:$F$200,"Εγκρίθηκε",'3. Καταγραφή αδειών'!$C$5:$C$200,"&lt;="&amp;('1. Ρυθμίσεις'!$C$9+(52-1)*7+6),'3. Καταγραφή αδειών'!$D$5:$D$200,"&gt;="&amp;('1. Ρυθμίσεις'!$C$9+(52-1)*7)))</f>
        <v/>
      </c>
    </row>
    <row r="7" ht="18" customHeight="1" s="55">
      <c r="A7" s="105">
        <f>IF('2. Εργαζόμενοι'!A7="","",'2. Εργαζόμενοι'!A7)</f>
        <v/>
      </c>
      <c r="B7" s="106">
        <f>IF($A7="","",COUNTIFS('3. Καταγραφή αδειών'!$A$5:$A$200,$A7,'3. Καταγραφή αδειών'!$F$5:$F$200,"Εγκρίθηκε",'3. Καταγραφή αδειών'!$C$5:$C$200,"&lt;="&amp;('1. Ρυθμίσεις'!$C$9+(1-1)*7+6),'3. Καταγραφή αδειών'!$D$5:$D$200,"&gt;="&amp;('1. Ρυθμίσεις'!$C$9+(1-1)*7)))</f>
        <v/>
      </c>
      <c r="C7" s="106">
        <f>IF($A7="","",COUNTIFS('3. Καταγραφή αδειών'!$A$5:$A$200,$A7,'3. Καταγραφή αδειών'!$F$5:$F$200,"Εγκρίθηκε",'3. Καταγραφή αδειών'!$C$5:$C$200,"&lt;="&amp;('1. Ρυθμίσεις'!$C$9+(2-1)*7+6),'3. Καταγραφή αδειών'!$D$5:$D$200,"&gt;="&amp;('1. Ρυθμίσεις'!$C$9+(2-1)*7)))</f>
        <v/>
      </c>
      <c r="D7" s="106">
        <f>IF($A7="","",COUNTIFS('3. Καταγραφή αδειών'!$A$5:$A$200,$A7,'3. Καταγραφή αδειών'!$F$5:$F$200,"Εγκρίθηκε",'3. Καταγραφή αδειών'!$C$5:$C$200,"&lt;="&amp;('1. Ρυθμίσεις'!$C$9+(3-1)*7+6),'3. Καταγραφή αδειών'!$D$5:$D$200,"&gt;="&amp;('1. Ρυθμίσεις'!$C$9+(3-1)*7)))</f>
        <v/>
      </c>
      <c r="E7" s="106">
        <f>IF($A7="","",COUNTIFS('3. Καταγραφή αδειών'!$A$5:$A$200,$A7,'3. Καταγραφή αδειών'!$F$5:$F$200,"Εγκρίθηκε",'3. Καταγραφή αδειών'!$C$5:$C$200,"&lt;="&amp;('1. Ρυθμίσεις'!$C$9+(4-1)*7+6),'3. Καταγραφή αδειών'!$D$5:$D$200,"&gt;="&amp;('1. Ρυθμίσεις'!$C$9+(4-1)*7)))</f>
        <v/>
      </c>
      <c r="F7" s="106">
        <f>IF($A7="","",COUNTIFS('3. Καταγραφή αδειών'!$A$5:$A$200,$A7,'3. Καταγραφή αδειών'!$F$5:$F$200,"Εγκρίθηκε",'3. Καταγραφή αδειών'!$C$5:$C$200,"&lt;="&amp;('1. Ρυθμίσεις'!$C$9+(5-1)*7+6),'3. Καταγραφή αδειών'!$D$5:$D$200,"&gt;="&amp;('1. Ρυθμίσεις'!$C$9+(5-1)*7)))</f>
        <v/>
      </c>
      <c r="G7" s="106">
        <f>IF($A7="","",COUNTIFS('3. Καταγραφή αδειών'!$A$5:$A$200,$A7,'3. Καταγραφή αδειών'!$F$5:$F$200,"Εγκρίθηκε",'3. Καταγραφή αδειών'!$C$5:$C$200,"&lt;="&amp;('1. Ρυθμίσεις'!$C$9+(6-1)*7+6),'3. Καταγραφή αδειών'!$D$5:$D$200,"&gt;="&amp;('1. Ρυθμίσεις'!$C$9+(6-1)*7)))</f>
        <v/>
      </c>
      <c r="H7" s="106">
        <f>IF($A7="","",COUNTIFS('3. Καταγραφή αδειών'!$A$5:$A$200,$A7,'3. Καταγραφή αδειών'!$F$5:$F$200,"Εγκρίθηκε",'3. Καταγραφή αδειών'!$C$5:$C$200,"&lt;="&amp;('1. Ρυθμίσεις'!$C$9+(7-1)*7+6),'3. Καταγραφή αδειών'!$D$5:$D$200,"&gt;="&amp;('1. Ρυθμίσεις'!$C$9+(7-1)*7)))</f>
        <v/>
      </c>
      <c r="I7" s="106">
        <f>IF($A7="","",COUNTIFS('3. Καταγραφή αδειών'!$A$5:$A$200,$A7,'3. Καταγραφή αδειών'!$F$5:$F$200,"Εγκρίθηκε",'3. Καταγραφή αδειών'!$C$5:$C$200,"&lt;="&amp;('1. Ρυθμίσεις'!$C$9+(8-1)*7+6),'3. Καταγραφή αδειών'!$D$5:$D$200,"&gt;="&amp;('1. Ρυθμίσεις'!$C$9+(8-1)*7)))</f>
        <v/>
      </c>
      <c r="J7" s="106">
        <f>IF($A7="","",COUNTIFS('3. Καταγραφή αδειών'!$A$5:$A$200,$A7,'3. Καταγραφή αδειών'!$F$5:$F$200,"Εγκρίθηκε",'3. Καταγραφή αδειών'!$C$5:$C$200,"&lt;="&amp;('1. Ρυθμίσεις'!$C$9+(9-1)*7+6),'3. Καταγραφή αδειών'!$D$5:$D$200,"&gt;="&amp;('1. Ρυθμίσεις'!$C$9+(9-1)*7)))</f>
        <v/>
      </c>
      <c r="K7" s="106">
        <f>IF($A7="","",COUNTIFS('3. Καταγραφή αδειών'!$A$5:$A$200,$A7,'3. Καταγραφή αδειών'!$F$5:$F$200,"Εγκρίθηκε",'3. Καταγραφή αδειών'!$C$5:$C$200,"&lt;="&amp;('1. Ρυθμίσεις'!$C$9+(10-1)*7+6),'3. Καταγραφή αδειών'!$D$5:$D$200,"&gt;="&amp;('1. Ρυθμίσεις'!$C$9+(10-1)*7)))</f>
        <v/>
      </c>
      <c r="L7" s="106">
        <f>IF($A7="","",COUNTIFS('3. Καταγραφή αδειών'!$A$5:$A$200,$A7,'3. Καταγραφή αδειών'!$F$5:$F$200,"Εγκρίθηκε",'3. Καταγραφή αδειών'!$C$5:$C$200,"&lt;="&amp;('1. Ρυθμίσεις'!$C$9+(11-1)*7+6),'3. Καταγραφή αδειών'!$D$5:$D$200,"&gt;="&amp;('1. Ρυθμίσεις'!$C$9+(11-1)*7)))</f>
        <v/>
      </c>
      <c r="M7" s="106">
        <f>IF($A7="","",COUNTIFS('3. Καταγραφή αδειών'!$A$5:$A$200,$A7,'3. Καταγραφή αδειών'!$F$5:$F$200,"Εγκρίθηκε",'3. Καταγραφή αδειών'!$C$5:$C$200,"&lt;="&amp;('1. Ρυθμίσεις'!$C$9+(12-1)*7+6),'3. Καταγραφή αδειών'!$D$5:$D$200,"&gt;="&amp;('1. Ρυθμίσεις'!$C$9+(12-1)*7)))</f>
        <v/>
      </c>
      <c r="N7" s="106">
        <f>IF($A7="","",COUNTIFS('3. Καταγραφή αδειών'!$A$5:$A$200,$A7,'3. Καταγραφή αδειών'!$F$5:$F$200,"Εγκρίθηκε",'3. Καταγραφή αδειών'!$C$5:$C$200,"&lt;="&amp;('1. Ρυθμίσεις'!$C$9+(13-1)*7+6),'3. Καταγραφή αδειών'!$D$5:$D$200,"&gt;="&amp;('1. Ρυθμίσεις'!$C$9+(13-1)*7)))</f>
        <v/>
      </c>
      <c r="O7" s="106">
        <f>IF($A7="","",COUNTIFS('3. Καταγραφή αδειών'!$A$5:$A$200,$A7,'3. Καταγραφή αδειών'!$F$5:$F$200,"Εγκρίθηκε",'3. Καταγραφή αδειών'!$C$5:$C$200,"&lt;="&amp;('1. Ρυθμίσεις'!$C$9+(14-1)*7+6),'3. Καταγραφή αδειών'!$D$5:$D$200,"&gt;="&amp;('1. Ρυθμίσεις'!$C$9+(14-1)*7)))</f>
        <v/>
      </c>
      <c r="P7" s="106">
        <f>IF($A7="","",COUNTIFS('3. Καταγραφή αδειών'!$A$5:$A$200,$A7,'3. Καταγραφή αδειών'!$F$5:$F$200,"Εγκρίθηκε",'3. Καταγραφή αδειών'!$C$5:$C$200,"&lt;="&amp;('1. Ρυθμίσεις'!$C$9+(15-1)*7+6),'3. Καταγραφή αδειών'!$D$5:$D$200,"&gt;="&amp;('1. Ρυθμίσεις'!$C$9+(15-1)*7)))</f>
        <v/>
      </c>
      <c r="Q7" s="106">
        <f>IF($A7="","",COUNTIFS('3. Καταγραφή αδειών'!$A$5:$A$200,$A7,'3. Καταγραφή αδειών'!$F$5:$F$200,"Εγκρίθηκε",'3. Καταγραφή αδειών'!$C$5:$C$200,"&lt;="&amp;('1. Ρυθμίσεις'!$C$9+(16-1)*7+6),'3. Καταγραφή αδειών'!$D$5:$D$200,"&gt;="&amp;('1. Ρυθμίσεις'!$C$9+(16-1)*7)))</f>
        <v/>
      </c>
      <c r="R7" s="106">
        <f>IF($A7="","",COUNTIFS('3. Καταγραφή αδειών'!$A$5:$A$200,$A7,'3. Καταγραφή αδειών'!$F$5:$F$200,"Εγκρίθηκε",'3. Καταγραφή αδειών'!$C$5:$C$200,"&lt;="&amp;('1. Ρυθμίσεις'!$C$9+(17-1)*7+6),'3. Καταγραφή αδειών'!$D$5:$D$200,"&gt;="&amp;('1. Ρυθμίσεις'!$C$9+(17-1)*7)))</f>
        <v/>
      </c>
      <c r="S7" s="106">
        <f>IF($A7="","",COUNTIFS('3. Καταγραφή αδειών'!$A$5:$A$200,$A7,'3. Καταγραφή αδειών'!$F$5:$F$200,"Εγκρίθηκε",'3. Καταγραφή αδειών'!$C$5:$C$200,"&lt;="&amp;('1. Ρυθμίσεις'!$C$9+(18-1)*7+6),'3. Καταγραφή αδειών'!$D$5:$D$200,"&gt;="&amp;('1. Ρυθμίσεις'!$C$9+(18-1)*7)))</f>
        <v/>
      </c>
      <c r="T7" s="106">
        <f>IF($A7="","",COUNTIFS('3. Καταγραφή αδειών'!$A$5:$A$200,$A7,'3. Καταγραφή αδειών'!$F$5:$F$200,"Εγκρίθηκε",'3. Καταγραφή αδειών'!$C$5:$C$200,"&lt;="&amp;('1. Ρυθμίσεις'!$C$9+(19-1)*7+6),'3. Καταγραφή αδειών'!$D$5:$D$200,"&gt;="&amp;('1. Ρυθμίσεις'!$C$9+(19-1)*7)))</f>
        <v/>
      </c>
      <c r="U7" s="106">
        <f>IF($A7="","",COUNTIFS('3. Καταγραφή αδειών'!$A$5:$A$200,$A7,'3. Καταγραφή αδειών'!$F$5:$F$200,"Εγκρίθηκε",'3. Καταγραφή αδειών'!$C$5:$C$200,"&lt;="&amp;('1. Ρυθμίσεις'!$C$9+(20-1)*7+6),'3. Καταγραφή αδειών'!$D$5:$D$200,"&gt;="&amp;('1. Ρυθμίσεις'!$C$9+(20-1)*7)))</f>
        <v/>
      </c>
      <c r="V7" s="106">
        <f>IF($A7="","",COUNTIFS('3. Καταγραφή αδειών'!$A$5:$A$200,$A7,'3. Καταγραφή αδειών'!$F$5:$F$200,"Εγκρίθηκε",'3. Καταγραφή αδειών'!$C$5:$C$200,"&lt;="&amp;('1. Ρυθμίσεις'!$C$9+(21-1)*7+6),'3. Καταγραφή αδειών'!$D$5:$D$200,"&gt;="&amp;('1. Ρυθμίσεις'!$C$9+(21-1)*7)))</f>
        <v/>
      </c>
      <c r="W7" s="106">
        <f>IF($A7="","",COUNTIFS('3. Καταγραφή αδειών'!$A$5:$A$200,$A7,'3. Καταγραφή αδειών'!$F$5:$F$200,"Εγκρίθηκε",'3. Καταγραφή αδειών'!$C$5:$C$200,"&lt;="&amp;('1. Ρυθμίσεις'!$C$9+(22-1)*7+6),'3. Καταγραφή αδειών'!$D$5:$D$200,"&gt;="&amp;('1. Ρυθμίσεις'!$C$9+(22-1)*7)))</f>
        <v/>
      </c>
      <c r="X7" s="106">
        <f>IF($A7="","",COUNTIFS('3. Καταγραφή αδειών'!$A$5:$A$200,$A7,'3. Καταγραφή αδειών'!$F$5:$F$200,"Εγκρίθηκε",'3. Καταγραφή αδειών'!$C$5:$C$200,"&lt;="&amp;('1. Ρυθμίσεις'!$C$9+(23-1)*7+6),'3. Καταγραφή αδειών'!$D$5:$D$200,"&gt;="&amp;('1. Ρυθμίσεις'!$C$9+(23-1)*7)))</f>
        <v/>
      </c>
      <c r="Y7" s="106">
        <f>IF($A7="","",COUNTIFS('3. Καταγραφή αδειών'!$A$5:$A$200,$A7,'3. Καταγραφή αδειών'!$F$5:$F$200,"Εγκρίθηκε",'3. Καταγραφή αδειών'!$C$5:$C$200,"&lt;="&amp;('1. Ρυθμίσεις'!$C$9+(24-1)*7+6),'3. Καταγραφή αδειών'!$D$5:$D$200,"&gt;="&amp;('1. Ρυθμίσεις'!$C$9+(24-1)*7)))</f>
        <v/>
      </c>
      <c r="Z7" s="106">
        <f>IF($A7="","",COUNTIFS('3. Καταγραφή αδειών'!$A$5:$A$200,$A7,'3. Καταγραφή αδειών'!$F$5:$F$200,"Εγκρίθηκε",'3. Καταγραφή αδειών'!$C$5:$C$200,"&lt;="&amp;('1. Ρυθμίσεις'!$C$9+(25-1)*7+6),'3. Καταγραφή αδειών'!$D$5:$D$200,"&gt;="&amp;('1. Ρυθμίσεις'!$C$9+(25-1)*7)))</f>
        <v/>
      </c>
      <c r="AA7" s="106">
        <f>IF($A7="","",COUNTIFS('3. Καταγραφή αδειών'!$A$5:$A$200,$A7,'3. Καταγραφή αδειών'!$F$5:$F$200,"Εγκρίθηκε",'3. Καταγραφή αδειών'!$C$5:$C$200,"&lt;="&amp;('1. Ρυθμίσεις'!$C$9+(26-1)*7+6),'3. Καταγραφή αδειών'!$D$5:$D$200,"&gt;="&amp;('1. Ρυθμίσεις'!$C$9+(26-1)*7)))</f>
        <v/>
      </c>
      <c r="AB7" s="106">
        <f>IF($A7="","",COUNTIFS('3. Καταγραφή αδειών'!$A$5:$A$200,$A7,'3. Καταγραφή αδειών'!$F$5:$F$200,"Εγκρίθηκε",'3. Καταγραφή αδειών'!$C$5:$C$200,"&lt;="&amp;('1. Ρυθμίσεις'!$C$9+(27-1)*7+6),'3. Καταγραφή αδειών'!$D$5:$D$200,"&gt;="&amp;('1. Ρυθμίσεις'!$C$9+(27-1)*7)))</f>
        <v/>
      </c>
      <c r="AC7" s="106">
        <f>IF($A7="","",COUNTIFS('3. Καταγραφή αδειών'!$A$5:$A$200,$A7,'3. Καταγραφή αδειών'!$F$5:$F$200,"Εγκρίθηκε",'3. Καταγραφή αδειών'!$C$5:$C$200,"&lt;="&amp;('1. Ρυθμίσεις'!$C$9+(28-1)*7+6),'3. Καταγραφή αδειών'!$D$5:$D$200,"&gt;="&amp;('1. Ρυθμίσεις'!$C$9+(28-1)*7)))</f>
        <v/>
      </c>
      <c r="AD7" s="106">
        <f>IF($A7="","",COUNTIFS('3. Καταγραφή αδειών'!$A$5:$A$200,$A7,'3. Καταγραφή αδειών'!$F$5:$F$200,"Εγκρίθηκε",'3. Καταγραφή αδειών'!$C$5:$C$200,"&lt;="&amp;('1. Ρυθμίσεις'!$C$9+(29-1)*7+6),'3. Καταγραφή αδειών'!$D$5:$D$200,"&gt;="&amp;('1. Ρυθμίσεις'!$C$9+(29-1)*7)))</f>
        <v/>
      </c>
      <c r="AE7" s="106">
        <f>IF($A7="","",COUNTIFS('3. Καταγραφή αδειών'!$A$5:$A$200,$A7,'3. Καταγραφή αδειών'!$F$5:$F$200,"Εγκρίθηκε",'3. Καταγραφή αδειών'!$C$5:$C$200,"&lt;="&amp;('1. Ρυθμίσεις'!$C$9+(30-1)*7+6),'3. Καταγραφή αδειών'!$D$5:$D$200,"&gt;="&amp;('1. Ρυθμίσεις'!$C$9+(30-1)*7)))</f>
        <v/>
      </c>
      <c r="AF7" s="106">
        <f>IF($A7="","",COUNTIFS('3. Καταγραφή αδειών'!$A$5:$A$200,$A7,'3. Καταγραφή αδειών'!$F$5:$F$200,"Εγκρίθηκε",'3. Καταγραφή αδειών'!$C$5:$C$200,"&lt;="&amp;('1. Ρυθμίσεις'!$C$9+(31-1)*7+6),'3. Καταγραφή αδειών'!$D$5:$D$200,"&gt;="&amp;('1. Ρυθμίσεις'!$C$9+(31-1)*7)))</f>
        <v/>
      </c>
      <c r="AG7" s="106">
        <f>IF($A7="","",COUNTIFS('3. Καταγραφή αδειών'!$A$5:$A$200,$A7,'3. Καταγραφή αδειών'!$F$5:$F$200,"Εγκρίθηκε",'3. Καταγραφή αδειών'!$C$5:$C$200,"&lt;="&amp;('1. Ρυθμίσεις'!$C$9+(32-1)*7+6),'3. Καταγραφή αδειών'!$D$5:$D$200,"&gt;="&amp;('1. Ρυθμίσεις'!$C$9+(32-1)*7)))</f>
        <v/>
      </c>
      <c r="AH7" s="106">
        <f>IF($A7="","",COUNTIFS('3. Καταγραφή αδειών'!$A$5:$A$200,$A7,'3. Καταγραφή αδειών'!$F$5:$F$200,"Εγκρίθηκε",'3. Καταγραφή αδειών'!$C$5:$C$200,"&lt;="&amp;('1. Ρυθμίσεις'!$C$9+(33-1)*7+6),'3. Καταγραφή αδειών'!$D$5:$D$200,"&gt;="&amp;('1. Ρυθμίσεις'!$C$9+(33-1)*7)))</f>
        <v/>
      </c>
      <c r="AI7" s="106">
        <f>IF($A7="","",COUNTIFS('3. Καταγραφή αδειών'!$A$5:$A$200,$A7,'3. Καταγραφή αδειών'!$F$5:$F$200,"Εγκρίθηκε",'3. Καταγραφή αδειών'!$C$5:$C$200,"&lt;="&amp;('1. Ρυθμίσεις'!$C$9+(34-1)*7+6),'3. Καταγραφή αδειών'!$D$5:$D$200,"&gt;="&amp;('1. Ρυθμίσεις'!$C$9+(34-1)*7)))</f>
        <v/>
      </c>
      <c r="AJ7" s="106">
        <f>IF($A7="","",COUNTIFS('3. Καταγραφή αδειών'!$A$5:$A$200,$A7,'3. Καταγραφή αδειών'!$F$5:$F$200,"Εγκρίθηκε",'3. Καταγραφή αδειών'!$C$5:$C$200,"&lt;="&amp;('1. Ρυθμίσεις'!$C$9+(35-1)*7+6),'3. Καταγραφή αδειών'!$D$5:$D$200,"&gt;="&amp;('1. Ρυθμίσεις'!$C$9+(35-1)*7)))</f>
        <v/>
      </c>
      <c r="AK7" s="106">
        <f>IF($A7="","",COUNTIFS('3. Καταγραφή αδειών'!$A$5:$A$200,$A7,'3. Καταγραφή αδειών'!$F$5:$F$200,"Εγκρίθηκε",'3. Καταγραφή αδειών'!$C$5:$C$200,"&lt;="&amp;('1. Ρυθμίσεις'!$C$9+(36-1)*7+6),'3. Καταγραφή αδειών'!$D$5:$D$200,"&gt;="&amp;('1. Ρυθμίσεις'!$C$9+(36-1)*7)))</f>
        <v/>
      </c>
      <c r="AL7" s="106">
        <f>IF($A7="","",COUNTIFS('3. Καταγραφή αδειών'!$A$5:$A$200,$A7,'3. Καταγραφή αδειών'!$F$5:$F$200,"Εγκρίθηκε",'3. Καταγραφή αδειών'!$C$5:$C$200,"&lt;="&amp;('1. Ρυθμίσεις'!$C$9+(37-1)*7+6),'3. Καταγραφή αδειών'!$D$5:$D$200,"&gt;="&amp;('1. Ρυθμίσεις'!$C$9+(37-1)*7)))</f>
        <v/>
      </c>
      <c r="AM7" s="106">
        <f>IF($A7="","",COUNTIFS('3. Καταγραφή αδειών'!$A$5:$A$200,$A7,'3. Καταγραφή αδειών'!$F$5:$F$200,"Εγκρίθηκε",'3. Καταγραφή αδειών'!$C$5:$C$200,"&lt;="&amp;('1. Ρυθμίσεις'!$C$9+(38-1)*7+6),'3. Καταγραφή αδειών'!$D$5:$D$200,"&gt;="&amp;('1. Ρυθμίσεις'!$C$9+(38-1)*7)))</f>
        <v/>
      </c>
      <c r="AN7" s="106">
        <f>IF($A7="","",COUNTIFS('3. Καταγραφή αδειών'!$A$5:$A$200,$A7,'3. Καταγραφή αδειών'!$F$5:$F$200,"Εγκρίθηκε",'3. Καταγραφή αδειών'!$C$5:$C$200,"&lt;="&amp;('1. Ρυθμίσεις'!$C$9+(39-1)*7+6),'3. Καταγραφή αδειών'!$D$5:$D$200,"&gt;="&amp;('1. Ρυθμίσεις'!$C$9+(39-1)*7)))</f>
        <v/>
      </c>
      <c r="AO7" s="106">
        <f>IF($A7="","",COUNTIFS('3. Καταγραφή αδειών'!$A$5:$A$200,$A7,'3. Καταγραφή αδειών'!$F$5:$F$200,"Εγκρίθηκε",'3. Καταγραφή αδειών'!$C$5:$C$200,"&lt;="&amp;('1. Ρυθμίσεις'!$C$9+(40-1)*7+6),'3. Καταγραφή αδειών'!$D$5:$D$200,"&gt;="&amp;('1. Ρυθμίσεις'!$C$9+(40-1)*7)))</f>
        <v/>
      </c>
      <c r="AP7" s="106">
        <f>IF($A7="","",COUNTIFS('3. Καταγραφή αδειών'!$A$5:$A$200,$A7,'3. Καταγραφή αδειών'!$F$5:$F$200,"Εγκρίθηκε",'3. Καταγραφή αδειών'!$C$5:$C$200,"&lt;="&amp;('1. Ρυθμίσεις'!$C$9+(41-1)*7+6),'3. Καταγραφή αδειών'!$D$5:$D$200,"&gt;="&amp;('1. Ρυθμίσεις'!$C$9+(41-1)*7)))</f>
        <v/>
      </c>
      <c r="AQ7" s="106">
        <f>IF($A7="","",COUNTIFS('3. Καταγραφή αδειών'!$A$5:$A$200,$A7,'3. Καταγραφή αδειών'!$F$5:$F$200,"Εγκρίθηκε",'3. Καταγραφή αδειών'!$C$5:$C$200,"&lt;="&amp;('1. Ρυθμίσεις'!$C$9+(42-1)*7+6),'3. Καταγραφή αδειών'!$D$5:$D$200,"&gt;="&amp;('1. Ρυθμίσεις'!$C$9+(42-1)*7)))</f>
        <v/>
      </c>
      <c r="AR7" s="106">
        <f>IF($A7="","",COUNTIFS('3. Καταγραφή αδειών'!$A$5:$A$200,$A7,'3. Καταγραφή αδειών'!$F$5:$F$200,"Εγκρίθηκε",'3. Καταγραφή αδειών'!$C$5:$C$200,"&lt;="&amp;('1. Ρυθμίσεις'!$C$9+(43-1)*7+6),'3. Καταγραφή αδειών'!$D$5:$D$200,"&gt;="&amp;('1. Ρυθμίσεις'!$C$9+(43-1)*7)))</f>
        <v/>
      </c>
      <c r="AS7" s="106">
        <f>IF($A7="","",COUNTIFS('3. Καταγραφή αδειών'!$A$5:$A$200,$A7,'3. Καταγραφή αδειών'!$F$5:$F$200,"Εγκρίθηκε",'3. Καταγραφή αδειών'!$C$5:$C$200,"&lt;="&amp;('1. Ρυθμίσεις'!$C$9+(44-1)*7+6),'3. Καταγραφή αδειών'!$D$5:$D$200,"&gt;="&amp;('1. Ρυθμίσεις'!$C$9+(44-1)*7)))</f>
        <v/>
      </c>
      <c r="AT7" s="106">
        <f>IF($A7="","",COUNTIFS('3. Καταγραφή αδειών'!$A$5:$A$200,$A7,'3. Καταγραφή αδειών'!$F$5:$F$200,"Εγκρίθηκε",'3. Καταγραφή αδειών'!$C$5:$C$200,"&lt;="&amp;('1. Ρυθμίσεις'!$C$9+(45-1)*7+6),'3. Καταγραφή αδειών'!$D$5:$D$200,"&gt;="&amp;('1. Ρυθμίσεις'!$C$9+(45-1)*7)))</f>
        <v/>
      </c>
      <c r="AU7" s="106">
        <f>IF($A7="","",COUNTIFS('3. Καταγραφή αδειών'!$A$5:$A$200,$A7,'3. Καταγραφή αδειών'!$F$5:$F$200,"Εγκρίθηκε",'3. Καταγραφή αδειών'!$C$5:$C$200,"&lt;="&amp;('1. Ρυθμίσεις'!$C$9+(46-1)*7+6),'3. Καταγραφή αδειών'!$D$5:$D$200,"&gt;="&amp;('1. Ρυθμίσεις'!$C$9+(46-1)*7)))</f>
        <v/>
      </c>
      <c r="AV7" s="106">
        <f>IF($A7="","",COUNTIFS('3. Καταγραφή αδειών'!$A$5:$A$200,$A7,'3. Καταγραφή αδειών'!$F$5:$F$200,"Εγκρίθηκε",'3. Καταγραφή αδειών'!$C$5:$C$200,"&lt;="&amp;('1. Ρυθμίσεις'!$C$9+(47-1)*7+6),'3. Καταγραφή αδειών'!$D$5:$D$200,"&gt;="&amp;('1. Ρυθμίσεις'!$C$9+(47-1)*7)))</f>
        <v/>
      </c>
      <c r="AW7" s="106">
        <f>IF($A7="","",COUNTIFS('3. Καταγραφή αδειών'!$A$5:$A$200,$A7,'3. Καταγραφή αδειών'!$F$5:$F$200,"Εγκρίθηκε",'3. Καταγραφή αδειών'!$C$5:$C$200,"&lt;="&amp;('1. Ρυθμίσεις'!$C$9+(48-1)*7+6),'3. Καταγραφή αδειών'!$D$5:$D$200,"&gt;="&amp;('1. Ρυθμίσεις'!$C$9+(48-1)*7)))</f>
        <v/>
      </c>
      <c r="AX7" s="106">
        <f>IF($A7="","",COUNTIFS('3. Καταγραφή αδειών'!$A$5:$A$200,$A7,'3. Καταγραφή αδειών'!$F$5:$F$200,"Εγκρίθηκε",'3. Καταγραφή αδειών'!$C$5:$C$200,"&lt;="&amp;('1. Ρυθμίσεις'!$C$9+(49-1)*7+6),'3. Καταγραφή αδειών'!$D$5:$D$200,"&gt;="&amp;('1. Ρυθμίσεις'!$C$9+(49-1)*7)))</f>
        <v/>
      </c>
      <c r="AY7" s="106">
        <f>IF($A7="","",COUNTIFS('3. Καταγραφή αδειών'!$A$5:$A$200,$A7,'3. Καταγραφή αδειών'!$F$5:$F$200,"Εγκρίθηκε",'3. Καταγραφή αδειών'!$C$5:$C$200,"&lt;="&amp;('1. Ρυθμίσεις'!$C$9+(50-1)*7+6),'3. Καταγραφή αδειών'!$D$5:$D$200,"&gt;="&amp;('1. Ρυθμίσεις'!$C$9+(50-1)*7)))</f>
        <v/>
      </c>
      <c r="AZ7" s="106">
        <f>IF($A7="","",COUNTIFS('3. Καταγραφή αδειών'!$A$5:$A$200,$A7,'3. Καταγραφή αδειών'!$F$5:$F$200,"Εγκρίθηκε",'3. Καταγραφή αδειών'!$C$5:$C$200,"&lt;="&amp;('1. Ρυθμίσεις'!$C$9+(51-1)*7+6),'3. Καταγραφή αδειών'!$D$5:$D$200,"&gt;="&amp;('1. Ρυθμίσεις'!$C$9+(51-1)*7)))</f>
        <v/>
      </c>
      <c r="BA7" s="106">
        <f>IF($A7="","",COUNTIFS('3. Καταγραφή αδειών'!$A$5:$A$200,$A7,'3. Καταγραφή αδειών'!$F$5:$F$200,"Εγκρίθηκε",'3. Καταγραφή αδειών'!$C$5:$C$200,"&lt;="&amp;('1. Ρυθμίσεις'!$C$9+(52-1)*7+6),'3. Καταγραφή αδειών'!$D$5:$D$200,"&gt;="&amp;('1. Ρυθμίσεις'!$C$9+(52-1)*7)))</f>
        <v/>
      </c>
    </row>
    <row r="8" ht="18" customHeight="1" s="55">
      <c r="A8" s="105">
        <f>IF('2. Εργαζόμενοι'!A8="","",'2. Εργαζόμενοι'!A8)</f>
        <v/>
      </c>
      <c r="B8" s="106">
        <f>IF($A8="","",COUNTIFS('3. Καταγραφή αδειών'!$A$5:$A$200,$A8,'3. Καταγραφή αδειών'!$F$5:$F$200,"Εγκρίθηκε",'3. Καταγραφή αδειών'!$C$5:$C$200,"&lt;="&amp;('1. Ρυθμίσεις'!$C$9+(1-1)*7+6),'3. Καταγραφή αδειών'!$D$5:$D$200,"&gt;="&amp;('1. Ρυθμίσεις'!$C$9+(1-1)*7)))</f>
        <v/>
      </c>
      <c r="C8" s="106">
        <f>IF($A8="","",COUNTIFS('3. Καταγραφή αδειών'!$A$5:$A$200,$A8,'3. Καταγραφή αδειών'!$F$5:$F$200,"Εγκρίθηκε",'3. Καταγραφή αδειών'!$C$5:$C$200,"&lt;="&amp;('1. Ρυθμίσεις'!$C$9+(2-1)*7+6),'3. Καταγραφή αδειών'!$D$5:$D$200,"&gt;="&amp;('1. Ρυθμίσεις'!$C$9+(2-1)*7)))</f>
        <v/>
      </c>
      <c r="D8" s="106">
        <f>IF($A8="","",COUNTIFS('3. Καταγραφή αδειών'!$A$5:$A$200,$A8,'3. Καταγραφή αδειών'!$F$5:$F$200,"Εγκρίθηκε",'3. Καταγραφή αδειών'!$C$5:$C$200,"&lt;="&amp;('1. Ρυθμίσεις'!$C$9+(3-1)*7+6),'3. Καταγραφή αδειών'!$D$5:$D$200,"&gt;="&amp;('1. Ρυθμίσεις'!$C$9+(3-1)*7)))</f>
        <v/>
      </c>
      <c r="E8" s="106">
        <f>IF($A8="","",COUNTIFS('3. Καταγραφή αδειών'!$A$5:$A$200,$A8,'3. Καταγραφή αδειών'!$F$5:$F$200,"Εγκρίθηκε",'3. Καταγραφή αδειών'!$C$5:$C$200,"&lt;="&amp;('1. Ρυθμίσεις'!$C$9+(4-1)*7+6),'3. Καταγραφή αδειών'!$D$5:$D$200,"&gt;="&amp;('1. Ρυθμίσεις'!$C$9+(4-1)*7)))</f>
        <v/>
      </c>
      <c r="F8" s="106">
        <f>IF($A8="","",COUNTIFS('3. Καταγραφή αδειών'!$A$5:$A$200,$A8,'3. Καταγραφή αδειών'!$F$5:$F$200,"Εγκρίθηκε",'3. Καταγραφή αδειών'!$C$5:$C$200,"&lt;="&amp;('1. Ρυθμίσεις'!$C$9+(5-1)*7+6),'3. Καταγραφή αδειών'!$D$5:$D$200,"&gt;="&amp;('1. Ρυθμίσεις'!$C$9+(5-1)*7)))</f>
        <v/>
      </c>
      <c r="G8" s="106">
        <f>IF($A8="","",COUNTIFS('3. Καταγραφή αδειών'!$A$5:$A$200,$A8,'3. Καταγραφή αδειών'!$F$5:$F$200,"Εγκρίθηκε",'3. Καταγραφή αδειών'!$C$5:$C$200,"&lt;="&amp;('1. Ρυθμίσεις'!$C$9+(6-1)*7+6),'3. Καταγραφή αδειών'!$D$5:$D$200,"&gt;="&amp;('1. Ρυθμίσεις'!$C$9+(6-1)*7)))</f>
        <v/>
      </c>
      <c r="H8" s="106">
        <f>IF($A8="","",COUNTIFS('3. Καταγραφή αδειών'!$A$5:$A$200,$A8,'3. Καταγραφή αδειών'!$F$5:$F$200,"Εγκρίθηκε",'3. Καταγραφή αδειών'!$C$5:$C$200,"&lt;="&amp;('1. Ρυθμίσεις'!$C$9+(7-1)*7+6),'3. Καταγραφή αδειών'!$D$5:$D$200,"&gt;="&amp;('1. Ρυθμίσεις'!$C$9+(7-1)*7)))</f>
        <v/>
      </c>
      <c r="I8" s="106">
        <f>IF($A8="","",COUNTIFS('3. Καταγραφή αδειών'!$A$5:$A$200,$A8,'3. Καταγραφή αδειών'!$F$5:$F$200,"Εγκρίθηκε",'3. Καταγραφή αδειών'!$C$5:$C$200,"&lt;="&amp;('1. Ρυθμίσεις'!$C$9+(8-1)*7+6),'3. Καταγραφή αδειών'!$D$5:$D$200,"&gt;="&amp;('1. Ρυθμίσεις'!$C$9+(8-1)*7)))</f>
        <v/>
      </c>
      <c r="J8" s="106">
        <f>IF($A8="","",COUNTIFS('3. Καταγραφή αδειών'!$A$5:$A$200,$A8,'3. Καταγραφή αδειών'!$F$5:$F$200,"Εγκρίθηκε",'3. Καταγραφή αδειών'!$C$5:$C$200,"&lt;="&amp;('1. Ρυθμίσεις'!$C$9+(9-1)*7+6),'3. Καταγραφή αδειών'!$D$5:$D$200,"&gt;="&amp;('1. Ρυθμίσεις'!$C$9+(9-1)*7)))</f>
        <v/>
      </c>
      <c r="K8" s="106">
        <f>IF($A8="","",COUNTIFS('3. Καταγραφή αδειών'!$A$5:$A$200,$A8,'3. Καταγραφή αδειών'!$F$5:$F$200,"Εγκρίθηκε",'3. Καταγραφή αδειών'!$C$5:$C$200,"&lt;="&amp;('1. Ρυθμίσεις'!$C$9+(10-1)*7+6),'3. Καταγραφή αδειών'!$D$5:$D$200,"&gt;="&amp;('1. Ρυθμίσεις'!$C$9+(10-1)*7)))</f>
        <v/>
      </c>
      <c r="L8" s="106">
        <f>IF($A8="","",COUNTIFS('3. Καταγραφή αδειών'!$A$5:$A$200,$A8,'3. Καταγραφή αδειών'!$F$5:$F$200,"Εγκρίθηκε",'3. Καταγραφή αδειών'!$C$5:$C$200,"&lt;="&amp;('1. Ρυθμίσεις'!$C$9+(11-1)*7+6),'3. Καταγραφή αδειών'!$D$5:$D$200,"&gt;="&amp;('1. Ρυθμίσεις'!$C$9+(11-1)*7)))</f>
        <v/>
      </c>
      <c r="M8" s="106">
        <f>IF($A8="","",COUNTIFS('3. Καταγραφή αδειών'!$A$5:$A$200,$A8,'3. Καταγραφή αδειών'!$F$5:$F$200,"Εγκρίθηκε",'3. Καταγραφή αδειών'!$C$5:$C$200,"&lt;="&amp;('1. Ρυθμίσεις'!$C$9+(12-1)*7+6),'3. Καταγραφή αδειών'!$D$5:$D$200,"&gt;="&amp;('1. Ρυθμίσεις'!$C$9+(12-1)*7)))</f>
        <v/>
      </c>
      <c r="N8" s="106">
        <f>IF($A8="","",COUNTIFS('3. Καταγραφή αδειών'!$A$5:$A$200,$A8,'3. Καταγραφή αδειών'!$F$5:$F$200,"Εγκρίθηκε",'3. Καταγραφή αδειών'!$C$5:$C$200,"&lt;="&amp;('1. Ρυθμίσεις'!$C$9+(13-1)*7+6),'3. Καταγραφή αδειών'!$D$5:$D$200,"&gt;="&amp;('1. Ρυθμίσεις'!$C$9+(13-1)*7)))</f>
        <v/>
      </c>
      <c r="O8" s="106">
        <f>IF($A8="","",COUNTIFS('3. Καταγραφή αδειών'!$A$5:$A$200,$A8,'3. Καταγραφή αδειών'!$F$5:$F$200,"Εγκρίθηκε",'3. Καταγραφή αδειών'!$C$5:$C$200,"&lt;="&amp;('1. Ρυθμίσεις'!$C$9+(14-1)*7+6),'3. Καταγραφή αδειών'!$D$5:$D$200,"&gt;="&amp;('1. Ρυθμίσεις'!$C$9+(14-1)*7)))</f>
        <v/>
      </c>
      <c r="P8" s="106">
        <f>IF($A8="","",COUNTIFS('3. Καταγραφή αδειών'!$A$5:$A$200,$A8,'3. Καταγραφή αδειών'!$F$5:$F$200,"Εγκρίθηκε",'3. Καταγραφή αδειών'!$C$5:$C$200,"&lt;="&amp;('1. Ρυθμίσεις'!$C$9+(15-1)*7+6),'3. Καταγραφή αδειών'!$D$5:$D$200,"&gt;="&amp;('1. Ρυθμίσεις'!$C$9+(15-1)*7)))</f>
        <v/>
      </c>
      <c r="Q8" s="106">
        <f>IF($A8="","",COUNTIFS('3. Καταγραφή αδειών'!$A$5:$A$200,$A8,'3. Καταγραφή αδειών'!$F$5:$F$200,"Εγκρίθηκε",'3. Καταγραφή αδειών'!$C$5:$C$200,"&lt;="&amp;('1. Ρυθμίσεις'!$C$9+(16-1)*7+6),'3. Καταγραφή αδειών'!$D$5:$D$200,"&gt;="&amp;('1. Ρυθμίσεις'!$C$9+(16-1)*7)))</f>
        <v/>
      </c>
      <c r="R8" s="106">
        <f>IF($A8="","",COUNTIFS('3. Καταγραφή αδειών'!$A$5:$A$200,$A8,'3. Καταγραφή αδειών'!$F$5:$F$200,"Εγκρίθηκε",'3. Καταγραφή αδειών'!$C$5:$C$200,"&lt;="&amp;('1. Ρυθμίσεις'!$C$9+(17-1)*7+6),'3. Καταγραφή αδειών'!$D$5:$D$200,"&gt;="&amp;('1. Ρυθμίσεις'!$C$9+(17-1)*7)))</f>
        <v/>
      </c>
      <c r="S8" s="106">
        <f>IF($A8="","",COUNTIFS('3. Καταγραφή αδειών'!$A$5:$A$200,$A8,'3. Καταγραφή αδειών'!$F$5:$F$200,"Εγκρίθηκε",'3. Καταγραφή αδειών'!$C$5:$C$200,"&lt;="&amp;('1. Ρυθμίσεις'!$C$9+(18-1)*7+6),'3. Καταγραφή αδειών'!$D$5:$D$200,"&gt;="&amp;('1. Ρυθμίσεις'!$C$9+(18-1)*7)))</f>
        <v/>
      </c>
      <c r="T8" s="106">
        <f>IF($A8="","",COUNTIFS('3. Καταγραφή αδειών'!$A$5:$A$200,$A8,'3. Καταγραφή αδειών'!$F$5:$F$200,"Εγκρίθηκε",'3. Καταγραφή αδειών'!$C$5:$C$200,"&lt;="&amp;('1. Ρυθμίσεις'!$C$9+(19-1)*7+6),'3. Καταγραφή αδειών'!$D$5:$D$200,"&gt;="&amp;('1. Ρυθμίσεις'!$C$9+(19-1)*7)))</f>
        <v/>
      </c>
      <c r="U8" s="106">
        <f>IF($A8="","",COUNTIFS('3. Καταγραφή αδειών'!$A$5:$A$200,$A8,'3. Καταγραφή αδειών'!$F$5:$F$200,"Εγκρίθηκε",'3. Καταγραφή αδειών'!$C$5:$C$200,"&lt;="&amp;('1. Ρυθμίσεις'!$C$9+(20-1)*7+6),'3. Καταγραφή αδειών'!$D$5:$D$200,"&gt;="&amp;('1. Ρυθμίσεις'!$C$9+(20-1)*7)))</f>
        <v/>
      </c>
      <c r="V8" s="106">
        <f>IF($A8="","",COUNTIFS('3. Καταγραφή αδειών'!$A$5:$A$200,$A8,'3. Καταγραφή αδειών'!$F$5:$F$200,"Εγκρίθηκε",'3. Καταγραφή αδειών'!$C$5:$C$200,"&lt;="&amp;('1. Ρυθμίσεις'!$C$9+(21-1)*7+6),'3. Καταγραφή αδειών'!$D$5:$D$200,"&gt;="&amp;('1. Ρυθμίσεις'!$C$9+(21-1)*7)))</f>
        <v/>
      </c>
      <c r="W8" s="106">
        <f>IF($A8="","",COUNTIFS('3. Καταγραφή αδειών'!$A$5:$A$200,$A8,'3. Καταγραφή αδειών'!$F$5:$F$200,"Εγκρίθηκε",'3. Καταγραφή αδειών'!$C$5:$C$200,"&lt;="&amp;('1. Ρυθμίσεις'!$C$9+(22-1)*7+6),'3. Καταγραφή αδειών'!$D$5:$D$200,"&gt;="&amp;('1. Ρυθμίσεις'!$C$9+(22-1)*7)))</f>
        <v/>
      </c>
      <c r="X8" s="106">
        <f>IF($A8="","",COUNTIFS('3. Καταγραφή αδειών'!$A$5:$A$200,$A8,'3. Καταγραφή αδειών'!$F$5:$F$200,"Εγκρίθηκε",'3. Καταγραφή αδειών'!$C$5:$C$200,"&lt;="&amp;('1. Ρυθμίσεις'!$C$9+(23-1)*7+6),'3. Καταγραφή αδειών'!$D$5:$D$200,"&gt;="&amp;('1. Ρυθμίσεις'!$C$9+(23-1)*7)))</f>
        <v/>
      </c>
      <c r="Y8" s="106">
        <f>IF($A8="","",COUNTIFS('3. Καταγραφή αδειών'!$A$5:$A$200,$A8,'3. Καταγραφή αδειών'!$F$5:$F$200,"Εγκρίθηκε",'3. Καταγραφή αδειών'!$C$5:$C$200,"&lt;="&amp;('1. Ρυθμίσεις'!$C$9+(24-1)*7+6),'3. Καταγραφή αδειών'!$D$5:$D$200,"&gt;="&amp;('1. Ρυθμίσεις'!$C$9+(24-1)*7)))</f>
        <v/>
      </c>
      <c r="Z8" s="106">
        <f>IF($A8="","",COUNTIFS('3. Καταγραφή αδειών'!$A$5:$A$200,$A8,'3. Καταγραφή αδειών'!$F$5:$F$200,"Εγκρίθηκε",'3. Καταγραφή αδειών'!$C$5:$C$200,"&lt;="&amp;('1. Ρυθμίσεις'!$C$9+(25-1)*7+6),'3. Καταγραφή αδειών'!$D$5:$D$200,"&gt;="&amp;('1. Ρυθμίσεις'!$C$9+(25-1)*7)))</f>
        <v/>
      </c>
      <c r="AA8" s="106">
        <f>IF($A8="","",COUNTIFS('3. Καταγραφή αδειών'!$A$5:$A$200,$A8,'3. Καταγραφή αδειών'!$F$5:$F$200,"Εγκρίθηκε",'3. Καταγραφή αδειών'!$C$5:$C$200,"&lt;="&amp;('1. Ρυθμίσεις'!$C$9+(26-1)*7+6),'3. Καταγραφή αδειών'!$D$5:$D$200,"&gt;="&amp;('1. Ρυθμίσεις'!$C$9+(26-1)*7)))</f>
        <v/>
      </c>
      <c r="AB8" s="106">
        <f>IF($A8="","",COUNTIFS('3. Καταγραφή αδειών'!$A$5:$A$200,$A8,'3. Καταγραφή αδειών'!$F$5:$F$200,"Εγκρίθηκε",'3. Καταγραφή αδειών'!$C$5:$C$200,"&lt;="&amp;('1. Ρυθμίσεις'!$C$9+(27-1)*7+6),'3. Καταγραφή αδειών'!$D$5:$D$200,"&gt;="&amp;('1. Ρυθμίσεις'!$C$9+(27-1)*7)))</f>
        <v/>
      </c>
      <c r="AC8" s="106">
        <f>IF($A8="","",COUNTIFS('3. Καταγραφή αδειών'!$A$5:$A$200,$A8,'3. Καταγραφή αδειών'!$F$5:$F$200,"Εγκρίθηκε",'3. Καταγραφή αδειών'!$C$5:$C$200,"&lt;="&amp;('1. Ρυθμίσεις'!$C$9+(28-1)*7+6),'3. Καταγραφή αδειών'!$D$5:$D$200,"&gt;="&amp;('1. Ρυθμίσεις'!$C$9+(28-1)*7)))</f>
        <v/>
      </c>
      <c r="AD8" s="106">
        <f>IF($A8="","",COUNTIFS('3. Καταγραφή αδειών'!$A$5:$A$200,$A8,'3. Καταγραφή αδειών'!$F$5:$F$200,"Εγκρίθηκε",'3. Καταγραφή αδειών'!$C$5:$C$200,"&lt;="&amp;('1. Ρυθμίσεις'!$C$9+(29-1)*7+6),'3. Καταγραφή αδειών'!$D$5:$D$200,"&gt;="&amp;('1. Ρυθμίσεις'!$C$9+(29-1)*7)))</f>
        <v/>
      </c>
      <c r="AE8" s="106">
        <f>IF($A8="","",COUNTIFS('3. Καταγραφή αδειών'!$A$5:$A$200,$A8,'3. Καταγραφή αδειών'!$F$5:$F$200,"Εγκρίθηκε",'3. Καταγραφή αδειών'!$C$5:$C$200,"&lt;="&amp;('1. Ρυθμίσεις'!$C$9+(30-1)*7+6),'3. Καταγραφή αδειών'!$D$5:$D$200,"&gt;="&amp;('1. Ρυθμίσεις'!$C$9+(30-1)*7)))</f>
        <v/>
      </c>
      <c r="AF8" s="106">
        <f>IF($A8="","",COUNTIFS('3. Καταγραφή αδειών'!$A$5:$A$200,$A8,'3. Καταγραφή αδειών'!$F$5:$F$200,"Εγκρίθηκε",'3. Καταγραφή αδειών'!$C$5:$C$200,"&lt;="&amp;('1. Ρυθμίσεις'!$C$9+(31-1)*7+6),'3. Καταγραφή αδειών'!$D$5:$D$200,"&gt;="&amp;('1. Ρυθμίσεις'!$C$9+(31-1)*7)))</f>
        <v/>
      </c>
      <c r="AG8" s="106">
        <f>IF($A8="","",COUNTIFS('3. Καταγραφή αδειών'!$A$5:$A$200,$A8,'3. Καταγραφή αδειών'!$F$5:$F$200,"Εγκρίθηκε",'3. Καταγραφή αδειών'!$C$5:$C$200,"&lt;="&amp;('1. Ρυθμίσεις'!$C$9+(32-1)*7+6),'3. Καταγραφή αδειών'!$D$5:$D$200,"&gt;="&amp;('1. Ρυθμίσεις'!$C$9+(32-1)*7)))</f>
        <v/>
      </c>
      <c r="AH8" s="106">
        <f>IF($A8="","",COUNTIFS('3. Καταγραφή αδειών'!$A$5:$A$200,$A8,'3. Καταγραφή αδειών'!$F$5:$F$200,"Εγκρίθηκε",'3. Καταγραφή αδειών'!$C$5:$C$200,"&lt;="&amp;('1. Ρυθμίσεις'!$C$9+(33-1)*7+6),'3. Καταγραφή αδειών'!$D$5:$D$200,"&gt;="&amp;('1. Ρυθμίσεις'!$C$9+(33-1)*7)))</f>
        <v/>
      </c>
      <c r="AI8" s="106">
        <f>IF($A8="","",COUNTIFS('3. Καταγραφή αδειών'!$A$5:$A$200,$A8,'3. Καταγραφή αδειών'!$F$5:$F$200,"Εγκρίθηκε",'3. Καταγραφή αδειών'!$C$5:$C$200,"&lt;="&amp;('1. Ρυθμίσεις'!$C$9+(34-1)*7+6),'3. Καταγραφή αδειών'!$D$5:$D$200,"&gt;="&amp;('1. Ρυθμίσεις'!$C$9+(34-1)*7)))</f>
        <v/>
      </c>
      <c r="AJ8" s="106">
        <f>IF($A8="","",COUNTIFS('3. Καταγραφή αδειών'!$A$5:$A$200,$A8,'3. Καταγραφή αδειών'!$F$5:$F$200,"Εγκρίθηκε",'3. Καταγραφή αδειών'!$C$5:$C$200,"&lt;="&amp;('1. Ρυθμίσεις'!$C$9+(35-1)*7+6),'3. Καταγραφή αδειών'!$D$5:$D$200,"&gt;="&amp;('1. Ρυθμίσεις'!$C$9+(35-1)*7)))</f>
        <v/>
      </c>
      <c r="AK8" s="106">
        <f>IF($A8="","",COUNTIFS('3. Καταγραφή αδειών'!$A$5:$A$200,$A8,'3. Καταγραφή αδειών'!$F$5:$F$200,"Εγκρίθηκε",'3. Καταγραφή αδειών'!$C$5:$C$200,"&lt;="&amp;('1. Ρυθμίσεις'!$C$9+(36-1)*7+6),'3. Καταγραφή αδειών'!$D$5:$D$200,"&gt;="&amp;('1. Ρυθμίσεις'!$C$9+(36-1)*7)))</f>
        <v/>
      </c>
      <c r="AL8" s="106">
        <f>IF($A8="","",COUNTIFS('3. Καταγραφή αδειών'!$A$5:$A$200,$A8,'3. Καταγραφή αδειών'!$F$5:$F$200,"Εγκρίθηκε",'3. Καταγραφή αδειών'!$C$5:$C$200,"&lt;="&amp;('1. Ρυθμίσεις'!$C$9+(37-1)*7+6),'3. Καταγραφή αδειών'!$D$5:$D$200,"&gt;="&amp;('1. Ρυθμίσεις'!$C$9+(37-1)*7)))</f>
        <v/>
      </c>
      <c r="AM8" s="106">
        <f>IF($A8="","",COUNTIFS('3. Καταγραφή αδειών'!$A$5:$A$200,$A8,'3. Καταγραφή αδειών'!$F$5:$F$200,"Εγκρίθηκε",'3. Καταγραφή αδειών'!$C$5:$C$200,"&lt;="&amp;('1. Ρυθμίσεις'!$C$9+(38-1)*7+6),'3. Καταγραφή αδειών'!$D$5:$D$200,"&gt;="&amp;('1. Ρυθμίσεις'!$C$9+(38-1)*7)))</f>
        <v/>
      </c>
      <c r="AN8" s="106">
        <f>IF($A8="","",COUNTIFS('3. Καταγραφή αδειών'!$A$5:$A$200,$A8,'3. Καταγραφή αδειών'!$F$5:$F$200,"Εγκρίθηκε",'3. Καταγραφή αδειών'!$C$5:$C$200,"&lt;="&amp;('1. Ρυθμίσεις'!$C$9+(39-1)*7+6),'3. Καταγραφή αδειών'!$D$5:$D$200,"&gt;="&amp;('1. Ρυθμίσεις'!$C$9+(39-1)*7)))</f>
        <v/>
      </c>
      <c r="AO8" s="106">
        <f>IF($A8="","",COUNTIFS('3. Καταγραφή αδειών'!$A$5:$A$200,$A8,'3. Καταγραφή αδειών'!$F$5:$F$200,"Εγκρίθηκε",'3. Καταγραφή αδειών'!$C$5:$C$200,"&lt;="&amp;('1. Ρυθμίσεις'!$C$9+(40-1)*7+6),'3. Καταγραφή αδειών'!$D$5:$D$200,"&gt;="&amp;('1. Ρυθμίσεις'!$C$9+(40-1)*7)))</f>
        <v/>
      </c>
      <c r="AP8" s="106">
        <f>IF($A8="","",COUNTIFS('3. Καταγραφή αδειών'!$A$5:$A$200,$A8,'3. Καταγραφή αδειών'!$F$5:$F$200,"Εγκρίθηκε",'3. Καταγραφή αδειών'!$C$5:$C$200,"&lt;="&amp;('1. Ρυθμίσεις'!$C$9+(41-1)*7+6),'3. Καταγραφή αδειών'!$D$5:$D$200,"&gt;="&amp;('1. Ρυθμίσεις'!$C$9+(41-1)*7)))</f>
        <v/>
      </c>
      <c r="AQ8" s="106">
        <f>IF($A8="","",COUNTIFS('3. Καταγραφή αδειών'!$A$5:$A$200,$A8,'3. Καταγραφή αδειών'!$F$5:$F$200,"Εγκρίθηκε",'3. Καταγραφή αδειών'!$C$5:$C$200,"&lt;="&amp;('1. Ρυθμίσεις'!$C$9+(42-1)*7+6),'3. Καταγραφή αδειών'!$D$5:$D$200,"&gt;="&amp;('1. Ρυθμίσεις'!$C$9+(42-1)*7)))</f>
        <v/>
      </c>
      <c r="AR8" s="106">
        <f>IF($A8="","",COUNTIFS('3. Καταγραφή αδειών'!$A$5:$A$200,$A8,'3. Καταγραφή αδειών'!$F$5:$F$200,"Εγκρίθηκε",'3. Καταγραφή αδειών'!$C$5:$C$200,"&lt;="&amp;('1. Ρυθμίσεις'!$C$9+(43-1)*7+6),'3. Καταγραφή αδειών'!$D$5:$D$200,"&gt;="&amp;('1. Ρυθμίσεις'!$C$9+(43-1)*7)))</f>
        <v/>
      </c>
      <c r="AS8" s="106">
        <f>IF($A8="","",COUNTIFS('3. Καταγραφή αδειών'!$A$5:$A$200,$A8,'3. Καταγραφή αδειών'!$F$5:$F$200,"Εγκρίθηκε",'3. Καταγραφή αδειών'!$C$5:$C$200,"&lt;="&amp;('1. Ρυθμίσεις'!$C$9+(44-1)*7+6),'3. Καταγραφή αδειών'!$D$5:$D$200,"&gt;="&amp;('1. Ρυθμίσεις'!$C$9+(44-1)*7)))</f>
        <v/>
      </c>
      <c r="AT8" s="106">
        <f>IF($A8="","",COUNTIFS('3. Καταγραφή αδειών'!$A$5:$A$200,$A8,'3. Καταγραφή αδειών'!$F$5:$F$200,"Εγκρίθηκε",'3. Καταγραφή αδειών'!$C$5:$C$200,"&lt;="&amp;('1. Ρυθμίσεις'!$C$9+(45-1)*7+6),'3. Καταγραφή αδειών'!$D$5:$D$200,"&gt;="&amp;('1. Ρυθμίσεις'!$C$9+(45-1)*7)))</f>
        <v/>
      </c>
      <c r="AU8" s="106">
        <f>IF($A8="","",COUNTIFS('3. Καταγραφή αδειών'!$A$5:$A$200,$A8,'3. Καταγραφή αδειών'!$F$5:$F$200,"Εγκρίθηκε",'3. Καταγραφή αδειών'!$C$5:$C$200,"&lt;="&amp;('1. Ρυθμίσεις'!$C$9+(46-1)*7+6),'3. Καταγραφή αδειών'!$D$5:$D$200,"&gt;="&amp;('1. Ρυθμίσεις'!$C$9+(46-1)*7)))</f>
        <v/>
      </c>
      <c r="AV8" s="106">
        <f>IF($A8="","",COUNTIFS('3. Καταγραφή αδειών'!$A$5:$A$200,$A8,'3. Καταγραφή αδειών'!$F$5:$F$200,"Εγκρίθηκε",'3. Καταγραφή αδειών'!$C$5:$C$200,"&lt;="&amp;('1. Ρυθμίσεις'!$C$9+(47-1)*7+6),'3. Καταγραφή αδειών'!$D$5:$D$200,"&gt;="&amp;('1. Ρυθμίσεις'!$C$9+(47-1)*7)))</f>
        <v/>
      </c>
      <c r="AW8" s="106">
        <f>IF($A8="","",COUNTIFS('3. Καταγραφή αδειών'!$A$5:$A$200,$A8,'3. Καταγραφή αδειών'!$F$5:$F$200,"Εγκρίθηκε",'3. Καταγραφή αδειών'!$C$5:$C$200,"&lt;="&amp;('1. Ρυθμίσεις'!$C$9+(48-1)*7+6),'3. Καταγραφή αδειών'!$D$5:$D$200,"&gt;="&amp;('1. Ρυθμίσεις'!$C$9+(48-1)*7)))</f>
        <v/>
      </c>
      <c r="AX8" s="106">
        <f>IF($A8="","",COUNTIFS('3. Καταγραφή αδειών'!$A$5:$A$200,$A8,'3. Καταγραφή αδειών'!$F$5:$F$200,"Εγκρίθηκε",'3. Καταγραφή αδειών'!$C$5:$C$200,"&lt;="&amp;('1. Ρυθμίσεις'!$C$9+(49-1)*7+6),'3. Καταγραφή αδειών'!$D$5:$D$200,"&gt;="&amp;('1. Ρυθμίσεις'!$C$9+(49-1)*7)))</f>
        <v/>
      </c>
      <c r="AY8" s="106">
        <f>IF($A8="","",COUNTIFS('3. Καταγραφή αδειών'!$A$5:$A$200,$A8,'3. Καταγραφή αδειών'!$F$5:$F$200,"Εγκρίθηκε",'3. Καταγραφή αδειών'!$C$5:$C$200,"&lt;="&amp;('1. Ρυθμίσεις'!$C$9+(50-1)*7+6),'3. Καταγραφή αδειών'!$D$5:$D$200,"&gt;="&amp;('1. Ρυθμίσεις'!$C$9+(50-1)*7)))</f>
        <v/>
      </c>
      <c r="AZ8" s="106">
        <f>IF($A8="","",COUNTIFS('3. Καταγραφή αδειών'!$A$5:$A$200,$A8,'3. Καταγραφή αδειών'!$F$5:$F$200,"Εγκρίθηκε",'3. Καταγραφή αδειών'!$C$5:$C$200,"&lt;="&amp;('1. Ρυθμίσεις'!$C$9+(51-1)*7+6),'3. Καταγραφή αδειών'!$D$5:$D$200,"&gt;="&amp;('1. Ρυθμίσεις'!$C$9+(51-1)*7)))</f>
        <v/>
      </c>
      <c r="BA8" s="106">
        <f>IF($A8="","",COUNTIFS('3. Καταγραφή αδειών'!$A$5:$A$200,$A8,'3. Καταγραφή αδειών'!$F$5:$F$200,"Εγκρίθηκε",'3. Καταγραφή αδειών'!$C$5:$C$200,"&lt;="&amp;('1. Ρυθμίσεις'!$C$9+(52-1)*7+6),'3. Καταγραφή αδειών'!$D$5:$D$200,"&gt;="&amp;('1. Ρυθμίσεις'!$C$9+(52-1)*7)))</f>
        <v/>
      </c>
    </row>
    <row r="9" ht="18" customHeight="1" s="55">
      <c r="A9" s="105">
        <f>IF('2. Εργαζόμενοι'!A9="","",'2. Εργαζόμενοι'!A9)</f>
        <v/>
      </c>
      <c r="B9" s="106">
        <f>IF($A9="","",COUNTIFS('3. Καταγραφή αδειών'!$A$5:$A$200,$A9,'3. Καταγραφή αδειών'!$F$5:$F$200,"Εγκρίθηκε",'3. Καταγραφή αδειών'!$C$5:$C$200,"&lt;="&amp;('1. Ρυθμίσεις'!$C$9+(1-1)*7+6),'3. Καταγραφή αδειών'!$D$5:$D$200,"&gt;="&amp;('1. Ρυθμίσεις'!$C$9+(1-1)*7)))</f>
        <v/>
      </c>
      <c r="C9" s="106">
        <f>IF($A9="","",COUNTIFS('3. Καταγραφή αδειών'!$A$5:$A$200,$A9,'3. Καταγραφή αδειών'!$F$5:$F$200,"Εγκρίθηκε",'3. Καταγραφή αδειών'!$C$5:$C$200,"&lt;="&amp;('1. Ρυθμίσεις'!$C$9+(2-1)*7+6),'3. Καταγραφή αδειών'!$D$5:$D$200,"&gt;="&amp;('1. Ρυθμίσεις'!$C$9+(2-1)*7)))</f>
        <v/>
      </c>
      <c r="D9" s="106">
        <f>IF($A9="","",COUNTIFS('3. Καταγραφή αδειών'!$A$5:$A$200,$A9,'3. Καταγραφή αδειών'!$F$5:$F$200,"Εγκρίθηκε",'3. Καταγραφή αδειών'!$C$5:$C$200,"&lt;="&amp;('1. Ρυθμίσεις'!$C$9+(3-1)*7+6),'3. Καταγραφή αδειών'!$D$5:$D$200,"&gt;="&amp;('1. Ρυθμίσεις'!$C$9+(3-1)*7)))</f>
        <v/>
      </c>
      <c r="E9" s="106">
        <f>IF($A9="","",COUNTIFS('3. Καταγραφή αδειών'!$A$5:$A$200,$A9,'3. Καταγραφή αδειών'!$F$5:$F$200,"Εγκρίθηκε",'3. Καταγραφή αδειών'!$C$5:$C$200,"&lt;="&amp;('1. Ρυθμίσεις'!$C$9+(4-1)*7+6),'3. Καταγραφή αδειών'!$D$5:$D$200,"&gt;="&amp;('1. Ρυθμίσεις'!$C$9+(4-1)*7)))</f>
        <v/>
      </c>
      <c r="F9" s="106">
        <f>IF($A9="","",COUNTIFS('3. Καταγραφή αδειών'!$A$5:$A$200,$A9,'3. Καταγραφή αδειών'!$F$5:$F$200,"Εγκρίθηκε",'3. Καταγραφή αδειών'!$C$5:$C$200,"&lt;="&amp;('1. Ρυθμίσεις'!$C$9+(5-1)*7+6),'3. Καταγραφή αδειών'!$D$5:$D$200,"&gt;="&amp;('1. Ρυθμίσεις'!$C$9+(5-1)*7)))</f>
        <v/>
      </c>
      <c r="G9" s="106">
        <f>IF($A9="","",COUNTIFS('3. Καταγραφή αδειών'!$A$5:$A$200,$A9,'3. Καταγραφή αδειών'!$F$5:$F$200,"Εγκρίθηκε",'3. Καταγραφή αδειών'!$C$5:$C$200,"&lt;="&amp;('1. Ρυθμίσεις'!$C$9+(6-1)*7+6),'3. Καταγραφή αδειών'!$D$5:$D$200,"&gt;="&amp;('1. Ρυθμίσεις'!$C$9+(6-1)*7)))</f>
        <v/>
      </c>
      <c r="H9" s="106">
        <f>IF($A9="","",COUNTIFS('3. Καταγραφή αδειών'!$A$5:$A$200,$A9,'3. Καταγραφή αδειών'!$F$5:$F$200,"Εγκρίθηκε",'3. Καταγραφή αδειών'!$C$5:$C$200,"&lt;="&amp;('1. Ρυθμίσεις'!$C$9+(7-1)*7+6),'3. Καταγραφή αδειών'!$D$5:$D$200,"&gt;="&amp;('1. Ρυθμίσεις'!$C$9+(7-1)*7)))</f>
        <v/>
      </c>
      <c r="I9" s="106">
        <f>IF($A9="","",COUNTIFS('3. Καταγραφή αδειών'!$A$5:$A$200,$A9,'3. Καταγραφή αδειών'!$F$5:$F$200,"Εγκρίθηκε",'3. Καταγραφή αδειών'!$C$5:$C$200,"&lt;="&amp;('1. Ρυθμίσεις'!$C$9+(8-1)*7+6),'3. Καταγραφή αδειών'!$D$5:$D$200,"&gt;="&amp;('1. Ρυθμίσεις'!$C$9+(8-1)*7)))</f>
        <v/>
      </c>
      <c r="J9" s="106">
        <f>IF($A9="","",COUNTIFS('3. Καταγραφή αδειών'!$A$5:$A$200,$A9,'3. Καταγραφή αδειών'!$F$5:$F$200,"Εγκρίθηκε",'3. Καταγραφή αδειών'!$C$5:$C$200,"&lt;="&amp;('1. Ρυθμίσεις'!$C$9+(9-1)*7+6),'3. Καταγραφή αδειών'!$D$5:$D$200,"&gt;="&amp;('1. Ρυθμίσεις'!$C$9+(9-1)*7)))</f>
        <v/>
      </c>
      <c r="K9" s="106">
        <f>IF($A9="","",COUNTIFS('3. Καταγραφή αδειών'!$A$5:$A$200,$A9,'3. Καταγραφή αδειών'!$F$5:$F$200,"Εγκρίθηκε",'3. Καταγραφή αδειών'!$C$5:$C$200,"&lt;="&amp;('1. Ρυθμίσεις'!$C$9+(10-1)*7+6),'3. Καταγραφή αδειών'!$D$5:$D$200,"&gt;="&amp;('1. Ρυθμίσεις'!$C$9+(10-1)*7)))</f>
        <v/>
      </c>
      <c r="L9" s="106">
        <f>IF($A9="","",COUNTIFS('3. Καταγραφή αδειών'!$A$5:$A$200,$A9,'3. Καταγραφή αδειών'!$F$5:$F$200,"Εγκρίθηκε",'3. Καταγραφή αδειών'!$C$5:$C$200,"&lt;="&amp;('1. Ρυθμίσεις'!$C$9+(11-1)*7+6),'3. Καταγραφή αδειών'!$D$5:$D$200,"&gt;="&amp;('1. Ρυθμίσεις'!$C$9+(11-1)*7)))</f>
        <v/>
      </c>
      <c r="M9" s="106">
        <f>IF($A9="","",COUNTIFS('3. Καταγραφή αδειών'!$A$5:$A$200,$A9,'3. Καταγραφή αδειών'!$F$5:$F$200,"Εγκρίθηκε",'3. Καταγραφή αδειών'!$C$5:$C$200,"&lt;="&amp;('1. Ρυθμίσεις'!$C$9+(12-1)*7+6),'3. Καταγραφή αδειών'!$D$5:$D$200,"&gt;="&amp;('1. Ρυθμίσεις'!$C$9+(12-1)*7)))</f>
        <v/>
      </c>
      <c r="N9" s="106">
        <f>IF($A9="","",COUNTIFS('3. Καταγραφή αδειών'!$A$5:$A$200,$A9,'3. Καταγραφή αδειών'!$F$5:$F$200,"Εγκρίθηκε",'3. Καταγραφή αδειών'!$C$5:$C$200,"&lt;="&amp;('1. Ρυθμίσεις'!$C$9+(13-1)*7+6),'3. Καταγραφή αδειών'!$D$5:$D$200,"&gt;="&amp;('1. Ρυθμίσεις'!$C$9+(13-1)*7)))</f>
        <v/>
      </c>
      <c r="O9" s="106">
        <f>IF($A9="","",COUNTIFS('3. Καταγραφή αδειών'!$A$5:$A$200,$A9,'3. Καταγραφή αδειών'!$F$5:$F$200,"Εγκρίθηκε",'3. Καταγραφή αδειών'!$C$5:$C$200,"&lt;="&amp;('1. Ρυθμίσεις'!$C$9+(14-1)*7+6),'3. Καταγραφή αδειών'!$D$5:$D$200,"&gt;="&amp;('1. Ρυθμίσεις'!$C$9+(14-1)*7)))</f>
        <v/>
      </c>
      <c r="P9" s="106">
        <f>IF($A9="","",COUNTIFS('3. Καταγραφή αδειών'!$A$5:$A$200,$A9,'3. Καταγραφή αδειών'!$F$5:$F$200,"Εγκρίθηκε",'3. Καταγραφή αδειών'!$C$5:$C$200,"&lt;="&amp;('1. Ρυθμίσεις'!$C$9+(15-1)*7+6),'3. Καταγραφή αδειών'!$D$5:$D$200,"&gt;="&amp;('1. Ρυθμίσεις'!$C$9+(15-1)*7)))</f>
        <v/>
      </c>
      <c r="Q9" s="106">
        <f>IF($A9="","",COUNTIFS('3. Καταγραφή αδειών'!$A$5:$A$200,$A9,'3. Καταγραφή αδειών'!$F$5:$F$200,"Εγκρίθηκε",'3. Καταγραφή αδειών'!$C$5:$C$200,"&lt;="&amp;('1. Ρυθμίσεις'!$C$9+(16-1)*7+6),'3. Καταγραφή αδειών'!$D$5:$D$200,"&gt;="&amp;('1. Ρυθμίσεις'!$C$9+(16-1)*7)))</f>
        <v/>
      </c>
      <c r="R9" s="106">
        <f>IF($A9="","",COUNTIFS('3. Καταγραφή αδειών'!$A$5:$A$200,$A9,'3. Καταγραφή αδειών'!$F$5:$F$200,"Εγκρίθηκε",'3. Καταγραφή αδειών'!$C$5:$C$200,"&lt;="&amp;('1. Ρυθμίσεις'!$C$9+(17-1)*7+6),'3. Καταγραφή αδειών'!$D$5:$D$200,"&gt;="&amp;('1. Ρυθμίσεις'!$C$9+(17-1)*7)))</f>
        <v/>
      </c>
      <c r="S9" s="106">
        <f>IF($A9="","",COUNTIFS('3. Καταγραφή αδειών'!$A$5:$A$200,$A9,'3. Καταγραφή αδειών'!$F$5:$F$200,"Εγκρίθηκε",'3. Καταγραφή αδειών'!$C$5:$C$200,"&lt;="&amp;('1. Ρυθμίσεις'!$C$9+(18-1)*7+6),'3. Καταγραφή αδειών'!$D$5:$D$200,"&gt;="&amp;('1. Ρυθμίσεις'!$C$9+(18-1)*7)))</f>
        <v/>
      </c>
      <c r="T9" s="106">
        <f>IF($A9="","",COUNTIFS('3. Καταγραφή αδειών'!$A$5:$A$200,$A9,'3. Καταγραφή αδειών'!$F$5:$F$200,"Εγκρίθηκε",'3. Καταγραφή αδειών'!$C$5:$C$200,"&lt;="&amp;('1. Ρυθμίσεις'!$C$9+(19-1)*7+6),'3. Καταγραφή αδειών'!$D$5:$D$200,"&gt;="&amp;('1. Ρυθμίσεις'!$C$9+(19-1)*7)))</f>
        <v/>
      </c>
      <c r="U9" s="106">
        <f>IF($A9="","",COUNTIFS('3. Καταγραφή αδειών'!$A$5:$A$200,$A9,'3. Καταγραφή αδειών'!$F$5:$F$200,"Εγκρίθηκε",'3. Καταγραφή αδειών'!$C$5:$C$200,"&lt;="&amp;('1. Ρυθμίσεις'!$C$9+(20-1)*7+6),'3. Καταγραφή αδειών'!$D$5:$D$200,"&gt;="&amp;('1. Ρυθμίσεις'!$C$9+(20-1)*7)))</f>
        <v/>
      </c>
      <c r="V9" s="106">
        <f>IF($A9="","",COUNTIFS('3. Καταγραφή αδειών'!$A$5:$A$200,$A9,'3. Καταγραφή αδειών'!$F$5:$F$200,"Εγκρίθηκε",'3. Καταγραφή αδειών'!$C$5:$C$200,"&lt;="&amp;('1. Ρυθμίσεις'!$C$9+(21-1)*7+6),'3. Καταγραφή αδειών'!$D$5:$D$200,"&gt;="&amp;('1. Ρυθμίσεις'!$C$9+(21-1)*7)))</f>
        <v/>
      </c>
      <c r="W9" s="106">
        <f>IF($A9="","",COUNTIFS('3. Καταγραφή αδειών'!$A$5:$A$200,$A9,'3. Καταγραφή αδειών'!$F$5:$F$200,"Εγκρίθηκε",'3. Καταγραφή αδειών'!$C$5:$C$200,"&lt;="&amp;('1. Ρυθμίσεις'!$C$9+(22-1)*7+6),'3. Καταγραφή αδειών'!$D$5:$D$200,"&gt;="&amp;('1. Ρυθμίσεις'!$C$9+(22-1)*7)))</f>
        <v/>
      </c>
      <c r="X9" s="106">
        <f>IF($A9="","",COUNTIFS('3. Καταγραφή αδειών'!$A$5:$A$200,$A9,'3. Καταγραφή αδειών'!$F$5:$F$200,"Εγκρίθηκε",'3. Καταγραφή αδειών'!$C$5:$C$200,"&lt;="&amp;('1. Ρυθμίσεις'!$C$9+(23-1)*7+6),'3. Καταγραφή αδειών'!$D$5:$D$200,"&gt;="&amp;('1. Ρυθμίσεις'!$C$9+(23-1)*7)))</f>
        <v/>
      </c>
      <c r="Y9" s="106">
        <f>IF($A9="","",COUNTIFS('3. Καταγραφή αδειών'!$A$5:$A$200,$A9,'3. Καταγραφή αδειών'!$F$5:$F$200,"Εγκρίθηκε",'3. Καταγραφή αδειών'!$C$5:$C$200,"&lt;="&amp;('1. Ρυθμίσεις'!$C$9+(24-1)*7+6),'3. Καταγραφή αδειών'!$D$5:$D$200,"&gt;="&amp;('1. Ρυθμίσεις'!$C$9+(24-1)*7)))</f>
        <v/>
      </c>
      <c r="Z9" s="106">
        <f>IF($A9="","",COUNTIFS('3. Καταγραφή αδειών'!$A$5:$A$200,$A9,'3. Καταγραφή αδειών'!$F$5:$F$200,"Εγκρίθηκε",'3. Καταγραφή αδειών'!$C$5:$C$200,"&lt;="&amp;('1. Ρυθμίσεις'!$C$9+(25-1)*7+6),'3. Καταγραφή αδειών'!$D$5:$D$200,"&gt;="&amp;('1. Ρυθμίσεις'!$C$9+(25-1)*7)))</f>
        <v/>
      </c>
      <c r="AA9" s="106">
        <f>IF($A9="","",COUNTIFS('3. Καταγραφή αδειών'!$A$5:$A$200,$A9,'3. Καταγραφή αδειών'!$F$5:$F$200,"Εγκρίθηκε",'3. Καταγραφή αδειών'!$C$5:$C$200,"&lt;="&amp;('1. Ρυθμίσεις'!$C$9+(26-1)*7+6),'3. Καταγραφή αδειών'!$D$5:$D$200,"&gt;="&amp;('1. Ρυθμίσεις'!$C$9+(26-1)*7)))</f>
        <v/>
      </c>
      <c r="AB9" s="106">
        <f>IF($A9="","",COUNTIFS('3. Καταγραφή αδειών'!$A$5:$A$200,$A9,'3. Καταγραφή αδειών'!$F$5:$F$200,"Εγκρίθηκε",'3. Καταγραφή αδειών'!$C$5:$C$200,"&lt;="&amp;('1. Ρυθμίσεις'!$C$9+(27-1)*7+6),'3. Καταγραφή αδειών'!$D$5:$D$200,"&gt;="&amp;('1. Ρυθμίσεις'!$C$9+(27-1)*7)))</f>
        <v/>
      </c>
      <c r="AC9" s="106">
        <f>IF($A9="","",COUNTIFS('3. Καταγραφή αδειών'!$A$5:$A$200,$A9,'3. Καταγραφή αδειών'!$F$5:$F$200,"Εγκρίθηκε",'3. Καταγραφή αδειών'!$C$5:$C$200,"&lt;="&amp;('1. Ρυθμίσεις'!$C$9+(28-1)*7+6),'3. Καταγραφή αδειών'!$D$5:$D$200,"&gt;="&amp;('1. Ρυθμίσεις'!$C$9+(28-1)*7)))</f>
        <v/>
      </c>
      <c r="AD9" s="106">
        <f>IF($A9="","",COUNTIFS('3. Καταγραφή αδειών'!$A$5:$A$200,$A9,'3. Καταγραφή αδειών'!$F$5:$F$200,"Εγκρίθηκε",'3. Καταγραφή αδειών'!$C$5:$C$200,"&lt;="&amp;('1. Ρυθμίσεις'!$C$9+(29-1)*7+6),'3. Καταγραφή αδειών'!$D$5:$D$200,"&gt;="&amp;('1. Ρυθμίσεις'!$C$9+(29-1)*7)))</f>
        <v/>
      </c>
      <c r="AE9" s="106">
        <f>IF($A9="","",COUNTIFS('3. Καταγραφή αδειών'!$A$5:$A$200,$A9,'3. Καταγραφή αδειών'!$F$5:$F$200,"Εγκρίθηκε",'3. Καταγραφή αδειών'!$C$5:$C$200,"&lt;="&amp;('1. Ρυθμίσεις'!$C$9+(30-1)*7+6),'3. Καταγραφή αδειών'!$D$5:$D$200,"&gt;="&amp;('1. Ρυθμίσεις'!$C$9+(30-1)*7)))</f>
        <v/>
      </c>
      <c r="AF9" s="106">
        <f>IF($A9="","",COUNTIFS('3. Καταγραφή αδειών'!$A$5:$A$200,$A9,'3. Καταγραφή αδειών'!$F$5:$F$200,"Εγκρίθηκε",'3. Καταγραφή αδειών'!$C$5:$C$200,"&lt;="&amp;('1. Ρυθμίσεις'!$C$9+(31-1)*7+6),'3. Καταγραφή αδειών'!$D$5:$D$200,"&gt;="&amp;('1. Ρυθμίσεις'!$C$9+(31-1)*7)))</f>
        <v/>
      </c>
      <c r="AG9" s="106">
        <f>IF($A9="","",COUNTIFS('3. Καταγραφή αδειών'!$A$5:$A$200,$A9,'3. Καταγραφή αδειών'!$F$5:$F$200,"Εγκρίθηκε",'3. Καταγραφή αδειών'!$C$5:$C$200,"&lt;="&amp;('1. Ρυθμίσεις'!$C$9+(32-1)*7+6),'3. Καταγραφή αδειών'!$D$5:$D$200,"&gt;="&amp;('1. Ρυθμίσεις'!$C$9+(32-1)*7)))</f>
        <v/>
      </c>
      <c r="AH9" s="106">
        <f>IF($A9="","",COUNTIFS('3. Καταγραφή αδειών'!$A$5:$A$200,$A9,'3. Καταγραφή αδειών'!$F$5:$F$200,"Εγκρίθηκε",'3. Καταγραφή αδειών'!$C$5:$C$200,"&lt;="&amp;('1. Ρυθμίσεις'!$C$9+(33-1)*7+6),'3. Καταγραφή αδειών'!$D$5:$D$200,"&gt;="&amp;('1. Ρυθμίσεις'!$C$9+(33-1)*7)))</f>
        <v/>
      </c>
      <c r="AI9" s="106">
        <f>IF($A9="","",COUNTIFS('3. Καταγραφή αδειών'!$A$5:$A$200,$A9,'3. Καταγραφή αδειών'!$F$5:$F$200,"Εγκρίθηκε",'3. Καταγραφή αδειών'!$C$5:$C$200,"&lt;="&amp;('1. Ρυθμίσεις'!$C$9+(34-1)*7+6),'3. Καταγραφή αδειών'!$D$5:$D$200,"&gt;="&amp;('1. Ρυθμίσεις'!$C$9+(34-1)*7)))</f>
        <v/>
      </c>
      <c r="AJ9" s="106">
        <f>IF($A9="","",COUNTIFS('3. Καταγραφή αδειών'!$A$5:$A$200,$A9,'3. Καταγραφή αδειών'!$F$5:$F$200,"Εγκρίθηκε",'3. Καταγραφή αδειών'!$C$5:$C$200,"&lt;="&amp;('1. Ρυθμίσεις'!$C$9+(35-1)*7+6),'3. Καταγραφή αδειών'!$D$5:$D$200,"&gt;="&amp;('1. Ρυθμίσεις'!$C$9+(35-1)*7)))</f>
        <v/>
      </c>
      <c r="AK9" s="106">
        <f>IF($A9="","",COUNTIFS('3. Καταγραφή αδειών'!$A$5:$A$200,$A9,'3. Καταγραφή αδειών'!$F$5:$F$200,"Εγκρίθηκε",'3. Καταγραφή αδειών'!$C$5:$C$200,"&lt;="&amp;('1. Ρυθμίσεις'!$C$9+(36-1)*7+6),'3. Καταγραφή αδειών'!$D$5:$D$200,"&gt;="&amp;('1. Ρυθμίσεις'!$C$9+(36-1)*7)))</f>
        <v/>
      </c>
      <c r="AL9" s="106">
        <f>IF($A9="","",COUNTIFS('3. Καταγραφή αδειών'!$A$5:$A$200,$A9,'3. Καταγραφή αδειών'!$F$5:$F$200,"Εγκρίθηκε",'3. Καταγραφή αδειών'!$C$5:$C$200,"&lt;="&amp;('1. Ρυθμίσεις'!$C$9+(37-1)*7+6),'3. Καταγραφή αδειών'!$D$5:$D$200,"&gt;="&amp;('1. Ρυθμίσεις'!$C$9+(37-1)*7)))</f>
        <v/>
      </c>
      <c r="AM9" s="106">
        <f>IF($A9="","",COUNTIFS('3. Καταγραφή αδειών'!$A$5:$A$200,$A9,'3. Καταγραφή αδειών'!$F$5:$F$200,"Εγκρίθηκε",'3. Καταγραφή αδειών'!$C$5:$C$200,"&lt;="&amp;('1. Ρυθμίσεις'!$C$9+(38-1)*7+6),'3. Καταγραφή αδειών'!$D$5:$D$200,"&gt;="&amp;('1. Ρυθμίσεις'!$C$9+(38-1)*7)))</f>
        <v/>
      </c>
      <c r="AN9" s="106">
        <f>IF($A9="","",COUNTIFS('3. Καταγραφή αδειών'!$A$5:$A$200,$A9,'3. Καταγραφή αδειών'!$F$5:$F$200,"Εγκρίθηκε",'3. Καταγραφή αδειών'!$C$5:$C$200,"&lt;="&amp;('1. Ρυθμίσεις'!$C$9+(39-1)*7+6),'3. Καταγραφή αδειών'!$D$5:$D$200,"&gt;="&amp;('1. Ρυθμίσεις'!$C$9+(39-1)*7)))</f>
        <v/>
      </c>
      <c r="AO9" s="106">
        <f>IF($A9="","",COUNTIFS('3. Καταγραφή αδειών'!$A$5:$A$200,$A9,'3. Καταγραφή αδειών'!$F$5:$F$200,"Εγκρίθηκε",'3. Καταγραφή αδειών'!$C$5:$C$200,"&lt;="&amp;('1. Ρυθμίσεις'!$C$9+(40-1)*7+6),'3. Καταγραφή αδειών'!$D$5:$D$200,"&gt;="&amp;('1. Ρυθμίσεις'!$C$9+(40-1)*7)))</f>
        <v/>
      </c>
      <c r="AP9" s="106">
        <f>IF($A9="","",COUNTIFS('3. Καταγραφή αδειών'!$A$5:$A$200,$A9,'3. Καταγραφή αδειών'!$F$5:$F$200,"Εγκρίθηκε",'3. Καταγραφή αδειών'!$C$5:$C$200,"&lt;="&amp;('1. Ρυθμίσεις'!$C$9+(41-1)*7+6),'3. Καταγραφή αδειών'!$D$5:$D$200,"&gt;="&amp;('1. Ρυθμίσεις'!$C$9+(41-1)*7)))</f>
        <v/>
      </c>
      <c r="AQ9" s="106">
        <f>IF($A9="","",COUNTIFS('3. Καταγραφή αδειών'!$A$5:$A$200,$A9,'3. Καταγραφή αδειών'!$F$5:$F$200,"Εγκρίθηκε",'3. Καταγραφή αδειών'!$C$5:$C$200,"&lt;="&amp;('1. Ρυθμίσεις'!$C$9+(42-1)*7+6),'3. Καταγραφή αδειών'!$D$5:$D$200,"&gt;="&amp;('1. Ρυθμίσεις'!$C$9+(42-1)*7)))</f>
        <v/>
      </c>
      <c r="AR9" s="106">
        <f>IF($A9="","",COUNTIFS('3. Καταγραφή αδειών'!$A$5:$A$200,$A9,'3. Καταγραφή αδειών'!$F$5:$F$200,"Εγκρίθηκε",'3. Καταγραφή αδειών'!$C$5:$C$200,"&lt;="&amp;('1. Ρυθμίσεις'!$C$9+(43-1)*7+6),'3. Καταγραφή αδειών'!$D$5:$D$200,"&gt;="&amp;('1. Ρυθμίσεις'!$C$9+(43-1)*7)))</f>
        <v/>
      </c>
      <c r="AS9" s="106">
        <f>IF($A9="","",COUNTIFS('3. Καταγραφή αδειών'!$A$5:$A$200,$A9,'3. Καταγραφή αδειών'!$F$5:$F$200,"Εγκρίθηκε",'3. Καταγραφή αδειών'!$C$5:$C$200,"&lt;="&amp;('1. Ρυθμίσεις'!$C$9+(44-1)*7+6),'3. Καταγραφή αδειών'!$D$5:$D$200,"&gt;="&amp;('1. Ρυθμίσεις'!$C$9+(44-1)*7)))</f>
        <v/>
      </c>
      <c r="AT9" s="106">
        <f>IF($A9="","",COUNTIFS('3. Καταγραφή αδειών'!$A$5:$A$200,$A9,'3. Καταγραφή αδειών'!$F$5:$F$200,"Εγκρίθηκε",'3. Καταγραφή αδειών'!$C$5:$C$200,"&lt;="&amp;('1. Ρυθμίσεις'!$C$9+(45-1)*7+6),'3. Καταγραφή αδειών'!$D$5:$D$200,"&gt;="&amp;('1. Ρυθμίσεις'!$C$9+(45-1)*7)))</f>
        <v/>
      </c>
      <c r="AU9" s="106">
        <f>IF($A9="","",COUNTIFS('3. Καταγραφή αδειών'!$A$5:$A$200,$A9,'3. Καταγραφή αδειών'!$F$5:$F$200,"Εγκρίθηκε",'3. Καταγραφή αδειών'!$C$5:$C$200,"&lt;="&amp;('1. Ρυθμίσεις'!$C$9+(46-1)*7+6),'3. Καταγραφή αδειών'!$D$5:$D$200,"&gt;="&amp;('1. Ρυθμίσεις'!$C$9+(46-1)*7)))</f>
        <v/>
      </c>
      <c r="AV9" s="106">
        <f>IF($A9="","",COUNTIFS('3. Καταγραφή αδειών'!$A$5:$A$200,$A9,'3. Καταγραφή αδειών'!$F$5:$F$200,"Εγκρίθηκε",'3. Καταγραφή αδειών'!$C$5:$C$200,"&lt;="&amp;('1. Ρυθμίσεις'!$C$9+(47-1)*7+6),'3. Καταγραφή αδειών'!$D$5:$D$200,"&gt;="&amp;('1. Ρυθμίσεις'!$C$9+(47-1)*7)))</f>
        <v/>
      </c>
      <c r="AW9" s="106">
        <f>IF($A9="","",COUNTIFS('3. Καταγραφή αδειών'!$A$5:$A$200,$A9,'3. Καταγραφή αδειών'!$F$5:$F$200,"Εγκρίθηκε",'3. Καταγραφή αδειών'!$C$5:$C$200,"&lt;="&amp;('1. Ρυθμίσεις'!$C$9+(48-1)*7+6),'3. Καταγραφή αδειών'!$D$5:$D$200,"&gt;="&amp;('1. Ρυθμίσεις'!$C$9+(48-1)*7)))</f>
        <v/>
      </c>
      <c r="AX9" s="106">
        <f>IF($A9="","",COUNTIFS('3. Καταγραφή αδειών'!$A$5:$A$200,$A9,'3. Καταγραφή αδειών'!$F$5:$F$200,"Εγκρίθηκε",'3. Καταγραφή αδειών'!$C$5:$C$200,"&lt;="&amp;('1. Ρυθμίσεις'!$C$9+(49-1)*7+6),'3. Καταγραφή αδειών'!$D$5:$D$200,"&gt;="&amp;('1. Ρυθμίσεις'!$C$9+(49-1)*7)))</f>
        <v/>
      </c>
      <c r="AY9" s="106">
        <f>IF($A9="","",COUNTIFS('3. Καταγραφή αδειών'!$A$5:$A$200,$A9,'3. Καταγραφή αδειών'!$F$5:$F$200,"Εγκρίθηκε",'3. Καταγραφή αδειών'!$C$5:$C$200,"&lt;="&amp;('1. Ρυθμίσεις'!$C$9+(50-1)*7+6),'3. Καταγραφή αδειών'!$D$5:$D$200,"&gt;="&amp;('1. Ρυθμίσεις'!$C$9+(50-1)*7)))</f>
        <v/>
      </c>
      <c r="AZ9" s="106">
        <f>IF($A9="","",COUNTIFS('3. Καταγραφή αδειών'!$A$5:$A$200,$A9,'3. Καταγραφή αδειών'!$F$5:$F$200,"Εγκρίθηκε",'3. Καταγραφή αδειών'!$C$5:$C$200,"&lt;="&amp;('1. Ρυθμίσεις'!$C$9+(51-1)*7+6),'3. Καταγραφή αδειών'!$D$5:$D$200,"&gt;="&amp;('1. Ρυθμίσεις'!$C$9+(51-1)*7)))</f>
        <v/>
      </c>
      <c r="BA9" s="106">
        <f>IF($A9="","",COUNTIFS('3. Καταγραφή αδειών'!$A$5:$A$200,$A9,'3. Καταγραφή αδειών'!$F$5:$F$200,"Εγκρίθηκε",'3. Καταγραφή αδειών'!$C$5:$C$200,"&lt;="&amp;('1. Ρυθμίσεις'!$C$9+(52-1)*7+6),'3. Καταγραφή αδειών'!$D$5:$D$200,"&gt;="&amp;('1. Ρυθμίσεις'!$C$9+(52-1)*7)))</f>
        <v/>
      </c>
    </row>
    <row r="10" ht="18" customHeight="1" s="55">
      <c r="A10" s="105">
        <f>IF('2. Εργαζόμενοι'!A10="","",'2. Εργαζόμενοι'!A10)</f>
        <v/>
      </c>
      <c r="B10" s="106">
        <f>IF($A10="","",COUNTIFS('3. Καταγραφή αδειών'!$A$5:$A$200,$A10,'3. Καταγραφή αδειών'!$F$5:$F$200,"Εγκρίθηκε",'3. Καταγραφή αδειών'!$C$5:$C$200,"&lt;="&amp;('1. Ρυθμίσεις'!$C$9+(1-1)*7+6),'3. Καταγραφή αδειών'!$D$5:$D$200,"&gt;="&amp;('1. Ρυθμίσεις'!$C$9+(1-1)*7)))</f>
        <v/>
      </c>
      <c r="C10" s="106">
        <f>IF($A10="","",COUNTIFS('3. Καταγραφή αδειών'!$A$5:$A$200,$A10,'3. Καταγραφή αδειών'!$F$5:$F$200,"Εγκρίθηκε",'3. Καταγραφή αδειών'!$C$5:$C$200,"&lt;="&amp;('1. Ρυθμίσεις'!$C$9+(2-1)*7+6),'3. Καταγραφή αδειών'!$D$5:$D$200,"&gt;="&amp;('1. Ρυθμίσεις'!$C$9+(2-1)*7)))</f>
        <v/>
      </c>
      <c r="D10" s="106">
        <f>IF($A10="","",COUNTIFS('3. Καταγραφή αδειών'!$A$5:$A$200,$A10,'3. Καταγραφή αδειών'!$F$5:$F$200,"Εγκρίθηκε",'3. Καταγραφή αδειών'!$C$5:$C$200,"&lt;="&amp;('1. Ρυθμίσεις'!$C$9+(3-1)*7+6),'3. Καταγραφή αδειών'!$D$5:$D$200,"&gt;="&amp;('1. Ρυθμίσεις'!$C$9+(3-1)*7)))</f>
        <v/>
      </c>
      <c r="E10" s="106">
        <f>IF($A10="","",COUNTIFS('3. Καταγραφή αδειών'!$A$5:$A$200,$A10,'3. Καταγραφή αδειών'!$F$5:$F$200,"Εγκρίθηκε",'3. Καταγραφή αδειών'!$C$5:$C$200,"&lt;="&amp;('1. Ρυθμίσεις'!$C$9+(4-1)*7+6),'3. Καταγραφή αδειών'!$D$5:$D$200,"&gt;="&amp;('1. Ρυθμίσεις'!$C$9+(4-1)*7)))</f>
        <v/>
      </c>
      <c r="F10" s="106">
        <f>IF($A10="","",COUNTIFS('3. Καταγραφή αδειών'!$A$5:$A$200,$A10,'3. Καταγραφή αδειών'!$F$5:$F$200,"Εγκρίθηκε",'3. Καταγραφή αδειών'!$C$5:$C$200,"&lt;="&amp;('1. Ρυθμίσεις'!$C$9+(5-1)*7+6),'3. Καταγραφή αδειών'!$D$5:$D$200,"&gt;="&amp;('1. Ρυθμίσεις'!$C$9+(5-1)*7)))</f>
        <v/>
      </c>
      <c r="G10" s="106">
        <f>IF($A10="","",COUNTIFS('3. Καταγραφή αδειών'!$A$5:$A$200,$A10,'3. Καταγραφή αδειών'!$F$5:$F$200,"Εγκρίθηκε",'3. Καταγραφή αδειών'!$C$5:$C$200,"&lt;="&amp;('1. Ρυθμίσεις'!$C$9+(6-1)*7+6),'3. Καταγραφή αδειών'!$D$5:$D$200,"&gt;="&amp;('1. Ρυθμίσεις'!$C$9+(6-1)*7)))</f>
        <v/>
      </c>
      <c r="H10" s="106">
        <f>IF($A10="","",COUNTIFS('3. Καταγραφή αδειών'!$A$5:$A$200,$A10,'3. Καταγραφή αδειών'!$F$5:$F$200,"Εγκρίθηκε",'3. Καταγραφή αδειών'!$C$5:$C$200,"&lt;="&amp;('1. Ρυθμίσεις'!$C$9+(7-1)*7+6),'3. Καταγραφή αδειών'!$D$5:$D$200,"&gt;="&amp;('1. Ρυθμίσεις'!$C$9+(7-1)*7)))</f>
        <v/>
      </c>
      <c r="I10" s="106">
        <f>IF($A10="","",COUNTIFS('3. Καταγραφή αδειών'!$A$5:$A$200,$A10,'3. Καταγραφή αδειών'!$F$5:$F$200,"Εγκρίθηκε",'3. Καταγραφή αδειών'!$C$5:$C$200,"&lt;="&amp;('1. Ρυθμίσεις'!$C$9+(8-1)*7+6),'3. Καταγραφή αδειών'!$D$5:$D$200,"&gt;="&amp;('1. Ρυθμίσεις'!$C$9+(8-1)*7)))</f>
        <v/>
      </c>
      <c r="J10" s="106">
        <f>IF($A10="","",COUNTIFS('3. Καταγραφή αδειών'!$A$5:$A$200,$A10,'3. Καταγραφή αδειών'!$F$5:$F$200,"Εγκρίθηκε",'3. Καταγραφή αδειών'!$C$5:$C$200,"&lt;="&amp;('1. Ρυθμίσεις'!$C$9+(9-1)*7+6),'3. Καταγραφή αδειών'!$D$5:$D$200,"&gt;="&amp;('1. Ρυθμίσεις'!$C$9+(9-1)*7)))</f>
        <v/>
      </c>
      <c r="K10" s="106">
        <f>IF($A10="","",COUNTIFS('3. Καταγραφή αδειών'!$A$5:$A$200,$A10,'3. Καταγραφή αδειών'!$F$5:$F$200,"Εγκρίθηκε",'3. Καταγραφή αδειών'!$C$5:$C$200,"&lt;="&amp;('1. Ρυθμίσεις'!$C$9+(10-1)*7+6),'3. Καταγραφή αδειών'!$D$5:$D$200,"&gt;="&amp;('1. Ρυθμίσεις'!$C$9+(10-1)*7)))</f>
        <v/>
      </c>
      <c r="L10" s="106">
        <f>IF($A10="","",COUNTIFS('3. Καταγραφή αδειών'!$A$5:$A$200,$A10,'3. Καταγραφή αδειών'!$F$5:$F$200,"Εγκρίθηκε",'3. Καταγραφή αδειών'!$C$5:$C$200,"&lt;="&amp;('1. Ρυθμίσεις'!$C$9+(11-1)*7+6),'3. Καταγραφή αδειών'!$D$5:$D$200,"&gt;="&amp;('1. Ρυθμίσεις'!$C$9+(11-1)*7)))</f>
        <v/>
      </c>
      <c r="M10" s="106">
        <f>IF($A10="","",COUNTIFS('3. Καταγραφή αδειών'!$A$5:$A$200,$A10,'3. Καταγραφή αδειών'!$F$5:$F$200,"Εγκρίθηκε",'3. Καταγραφή αδειών'!$C$5:$C$200,"&lt;="&amp;('1. Ρυθμίσεις'!$C$9+(12-1)*7+6),'3. Καταγραφή αδειών'!$D$5:$D$200,"&gt;="&amp;('1. Ρυθμίσεις'!$C$9+(12-1)*7)))</f>
        <v/>
      </c>
      <c r="N10" s="106">
        <f>IF($A10="","",COUNTIFS('3. Καταγραφή αδειών'!$A$5:$A$200,$A10,'3. Καταγραφή αδειών'!$F$5:$F$200,"Εγκρίθηκε",'3. Καταγραφή αδειών'!$C$5:$C$200,"&lt;="&amp;('1. Ρυθμίσεις'!$C$9+(13-1)*7+6),'3. Καταγραφή αδειών'!$D$5:$D$200,"&gt;="&amp;('1. Ρυθμίσεις'!$C$9+(13-1)*7)))</f>
        <v/>
      </c>
      <c r="O10" s="106">
        <f>IF($A10="","",COUNTIFS('3. Καταγραφή αδειών'!$A$5:$A$200,$A10,'3. Καταγραφή αδειών'!$F$5:$F$200,"Εγκρίθηκε",'3. Καταγραφή αδειών'!$C$5:$C$200,"&lt;="&amp;('1. Ρυθμίσεις'!$C$9+(14-1)*7+6),'3. Καταγραφή αδειών'!$D$5:$D$200,"&gt;="&amp;('1. Ρυθμίσεις'!$C$9+(14-1)*7)))</f>
        <v/>
      </c>
      <c r="P10" s="106">
        <f>IF($A10="","",COUNTIFS('3. Καταγραφή αδειών'!$A$5:$A$200,$A10,'3. Καταγραφή αδειών'!$F$5:$F$200,"Εγκρίθηκε",'3. Καταγραφή αδειών'!$C$5:$C$200,"&lt;="&amp;('1. Ρυθμίσεις'!$C$9+(15-1)*7+6),'3. Καταγραφή αδειών'!$D$5:$D$200,"&gt;="&amp;('1. Ρυθμίσεις'!$C$9+(15-1)*7)))</f>
        <v/>
      </c>
      <c r="Q10" s="106">
        <f>IF($A10="","",COUNTIFS('3. Καταγραφή αδειών'!$A$5:$A$200,$A10,'3. Καταγραφή αδειών'!$F$5:$F$200,"Εγκρίθηκε",'3. Καταγραφή αδειών'!$C$5:$C$200,"&lt;="&amp;('1. Ρυθμίσεις'!$C$9+(16-1)*7+6),'3. Καταγραφή αδειών'!$D$5:$D$200,"&gt;="&amp;('1. Ρυθμίσεις'!$C$9+(16-1)*7)))</f>
        <v/>
      </c>
      <c r="R10" s="106">
        <f>IF($A10="","",COUNTIFS('3. Καταγραφή αδειών'!$A$5:$A$200,$A10,'3. Καταγραφή αδειών'!$F$5:$F$200,"Εγκρίθηκε",'3. Καταγραφή αδειών'!$C$5:$C$200,"&lt;="&amp;('1. Ρυθμίσεις'!$C$9+(17-1)*7+6),'3. Καταγραφή αδειών'!$D$5:$D$200,"&gt;="&amp;('1. Ρυθμίσεις'!$C$9+(17-1)*7)))</f>
        <v/>
      </c>
      <c r="S10" s="106">
        <f>IF($A10="","",COUNTIFS('3. Καταγραφή αδειών'!$A$5:$A$200,$A10,'3. Καταγραφή αδειών'!$F$5:$F$200,"Εγκρίθηκε",'3. Καταγραφή αδειών'!$C$5:$C$200,"&lt;="&amp;('1. Ρυθμίσεις'!$C$9+(18-1)*7+6),'3. Καταγραφή αδειών'!$D$5:$D$200,"&gt;="&amp;('1. Ρυθμίσεις'!$C$9+(18-1)*7)))</f>
        <v/>
      </c>
      <c r="T10" s="106">
        <f>IF($A10="","",COUNTIFS('3. Καταγραφή αδειών'!$A$5:$A$200,$A10,'3. Καταγραφή αδειών'!$F$5:$F$200,"Εγκρίθηκε",'3. Καταγραφή αδειών'!$C$5:$C$200,"&lt;="&amp;('1. Ρυθμίσεις'!$C$9+(19-1)*7+6),'3. Καταγραφή αδειών'!$D$5:$D$200,"&gt;="&amp;('1. Ρυθμίσεις'!$C$9+(19-1)*7)))</f>
        <v/>
      </c>
      <c r="U10" s="106">
        <f>IF($A10="","",COUNTIFS('3. Καταγραφή αδειών'!$A$5:$A$200,$A10,'3. Καταγραφή αδειών'!$F$5:$F$200,"Εγκρίθηκε",'3. Καταγραφή αδειών'!$C$5:$C$200,"&lt;="&amp;('1. Ρυθμίσεις'!$C$9+(20-1)*7+6),'3. Καταγραφή αδειών'!$D$5:$D$200,"&gt;="&amp;('1. Ρυθμίσεις'!$C$9+(20-1)*7)))</f>
        <v/>
      </c>
      <c r="V10" s="106">
        <f>IF($A10="","",COUNTIFS('3. Καταγραφή αδειών'!$A$5:$A$200,$A10,'3. Καταγραφή αδειών'!$F$5:$F$200,"Εγκρίθηκε",'3. Καταγραφή αδειών'!$C$5:$C$200,"&lt;="&amp;('1. Ρυθμίσεις'!$C$9+(21-1)*7+6),'3. Καταγραφή αδειών'!$D$5:$D$200,"&gt;="&amp;('1. Ρυθμίσεις'!$C$9+(21-1)*7)))</f>
        <v/>
      </c>
      <c r="W10" s="106">
        <f>IF($A10="","",COUNTIFS('3. Καταγραφή αδειών'!$A$5:$A$200,$A10,'3. Καταγραφή αδειών'!$F$5:$F$200,"Εγκρίθηκε",'3. Καταγραφή αδειών'!$C$5:$C$200,"&lt;="&amp;('1. Ρυθμίσεις'!$C$9+(22-1)*7+6),'3. Καταγραφή αδειών'!$D$5:$D$200,"&gt;="&amp;('1. Ρυθμίσεις'!$C$9+(22-1)*7)))</f>
        <v/>
      </c>
      <c r="X10" s="106">
        <f>IF($A10="","",COUNTIFS('3. Καταγραφή αδειών'!$A$5:$A$200,$A10,'3. Καταγραφή αδειών'!$F$5:$F$200,"Εγκρίθηκε",'3. Καταγραφή αδειών'!$C$5:$C$200,"&lt;="&amp;('1. Ρυθμίσεις'!$C$9+(23-1)*7+6),'3. Καταγραφή αδειών'!$D$5:$D$200,"&gt;="&amp;('1. Ρυθμίσεις'!$C$9+(23-1)*7)))</f>
        <v/>
      </c>
      <c r="Y10" s="106">
        <f>IF($A10="","",COUNTIFS('3. Καταγραφή αδειών'!$A$5:$A$200,$A10,'3. Καταγραφή αδειών'!$F$5:$F$200,"Εγκρίθηκε",'3. Καταγραφή αδειών'!$C$5:$C$200,"&lt;="&amp;('1. Ρυθμίσεις'!$C$9+(24-1)*7+6),'3. Καταγραφή αδειών'!$D$5:$D$200,"&gt;="&amp;('1. Ρυθμίσεις'!$C$9+(24-1)*7)))</f>
        <v/>
      </c>
      <c r="Z10" s="106">
        <f>IF($A10="","",COUNTIFS('3. Καταγραφή αδειών'!$A$5:$A$200,$A10,'3. Καταγραφή αδειών'!$F$5:$F$200,"Εγκρίθηκε",'3. Καταγραφή αδειών'!$C$5:$C$200,"&lt;="&amp;('1. Ρυθμίσεις'!$C$9+(25-1)*7+6),'3. Καταγραφή αδειών'!$D$5:$D$200,"&gt;="&amp;('1. Ρυθμίσεις'!$C$9+(25-1)*7)))</f>
        <v/>
      </c>
      <c r="AA10" s="106">
        <f>IF($A10="","",COUNTIFS('3. Καταγραφή αδειών'!$A$5:$A$200,$A10,'3. Καταγραφή αδειών'!$F$5:$F$200,"Εγκρίθηκε",'3. Καταγραφή αδειών'!$C$5:$C$200,"&lt;="&amp;('1. Ρυθμίσεις'!$C$9+(26-1)*7+6),'3. Καταγραφή αδειών'!$D$5:$D$200,"&gt;="&amp;('1. Ρυθμίσεις'!$C$9+(26-1)*7)))</f>
        <v/>
      </c>
      <c r="AB10" s="106">
        <f>IF($A10="","",COUNTIFS('3. Καταγραφή αδειών'!$A$5:$A$200,$A10,'3. Καταγραφή αδειών'!$F$5:$F$200,"Εγκρίθηκε",'3. Καταγραφή αδειών'!$C$5:$C$200,"&lt;="&amp;('1. Ρυθμίσεις'!$C$9+(27-1)*7+6),'3. Καταγραφή αδειών'!$D$5:$D$200,"&gt;="&amp;('1. Ρυθμίσεις'!$C$9+(27-1)*7)))</f>
        <v/>
      </c>
      <c r="AC10" s="106">
        <f>IF($A10="","",COUNTIFS('3. Καταγραφή αδειών'!$A$5:$A$200,$A10,'3. Καταγραφή αδειών'!$F$5:$F$200,"Εγκρίθηκε",'3. Καταγραφή αδειών'!$C$5:$C$200,"&lt;="&amp;('1. Ρυθμίσεις'!$C$9+(28-1)*7+6),'3. Καταγραφή αδειών'!$D$5:$D$200,"&gt;="&amp;('1. Ρυθμίσεις'!$C$9+(28-1)*7)))</f>
        <v/>
      </c>
      <c r="AD10" s="106">
        <f>IF($A10="","",COUNTIFS('3. Καταγραφή αδειών'!$A$5:$A$200,$A10,'3. Καταγραφή αδειών'!$F$5:$F$200,"Εγκρίθηκε",'3. Καταγραφή αδειών'!$C$5:$C$200,"&lt;="&amp;('1. Ρυθμίσεις'!$C$9+(29-1)*7+6),'3. Καταγραφή αδειών'!$D$5:$D$200,"&gt;="&amp;('1. Ρυθμίσεις'!$C$9+(29-1)*7)))</f>
        <v/>
      </c>
      <c r="AE10" s="106">
        <f>IF($A10="","",COUNTIFS('3. Καταγραφή αδειών'!$A$5:$A$200,$A10,'3. Καταγραφή αδειών'!$F$5:$F$200,"Εγκρίθηκε",'3. Καταγραφή αδειών'!$C$5:$C$200,"&lt;="&amp;('1. Ρυθμίσεις'!$C$9+(30-1)*7+6),'3. Καταγραφή αδειών'!$D$5:$D$200,"&gt;="&amp;('1. Ρυθμίσεις'!$C$9+(30-1)*7)))</f>
        <v/>
      </c>
      <c r="AF10" s="106">
        <f>IF($A10="","",COUNTIFS('3. Καταγραφή αδειών'!$A$5:$A$200,$A10,'3. Καταγραφή αδειών'!$F$5:$F$200,"Εγκρίθηκε",'3. Καταγραφή αδειών'!$C$5:$C$200,"&lt;="&amp;('1. Ρυθμίσεις'!$C$9+(31-1)*7+6),'3. Καταγραφή αδειών'!$D$5:$D$200,"&gt;="&amp;('1. Ρυθμίσεις'!$C$9+(31-1)*7)))</f>
        <v/>
      </c>
      <c r="AG10" s="106">
        <f>IF($A10="","",COUNTIFS('3. Καταγραφή αδειών'!$A$5:$A$200,$A10,'3. Καταγραφή αδειών'!$F$5:$F$200,"Εγκρίθηκε",'3. Καταγραφή αδειών'!$C$5:$C$200,"&lt;="&amp;('1. Ρυθμίσεις'!$C$9+(32-1)*7+6),'3. Καταγραφή αδειών'!$D$5:$D$200,"&gt;="&amp;('1. Ρυθμίσεις'!$C$9+(32-1)*7)))</f>
        <v/>
      </c>
      <c r="AH10" s="106">
        <f>IF($A10="","",COUNTIFS('3. Καταγραφή αδειών'!$A$5:$A$200,$A10,'3. Καταγραφή αδειών'!$F$5:$F$200,"Εγκρίθηκε",'3. Καταγραφή αδειών'!$C$5:$C$200,"&lt;="&amp;('1. Ρυθμίσεις'!$C$9+(33-1)*7+6),'3. Καταγραφή αδειών'!$D$5:$D$200,"&gt;="&amp;('1. Ρυθμίσεις'!$C$9+(33-1)*7)))</f>
        <v/>
      </c>
      <c r="AI10" s="106">
        <f>IF($A10="","",COUNTIFS('3. Καταγραφή αδειών'!$A$5:$A$200,$A10,'3. Καταγραφή αδειών'!$F$5:$F$200,"Εγκρίθηκε",'3. Καταγραφή αδειών'!$C$5:$C$200,"&lt;="&amp;('1. Ρυθμίσεις'!$C$9+(34-1)*7+6),'3. Καταγραφή αδειών'!$D$5:$D$200,"&gt;="&amp;('1. Ρυθμίσεις'!$C$9+(34-1)*7)))</f>
        <v/>
      </c>
      <c r="AJ10" s="106">
        <f>IF($A10="","",COUNTIFS('3. Καταγραφή αδειών'!$A$5:$A$200,$A10,'3. Καταγραφή αδειών'!$F$5:$F$200,"Εγκρίθηκε",'3. Καταγραφή αδειών'!$C$5:$C$200,"&lt;="&amp;('1. Ρυθμίσεις'!$C$9+(35-1)*7+6),'3. Καταγραφή αδειών'!$D$5:$D$200,"&gt;="&amp;('1. Ρυθμίσεις'!$C$9+(35-1)*7)))</f>
        <v/>
      </c>
      <c r="AK10" s="106">
        <f>IF($A10="","",COUNTIFS('3. Καταγραφή αδειών'!$A$5:$A$200,$A10,'3. Καταγραφή αδειών'!$F$5:$F$200,"Εγκρίθηκε",'3. Καταγραφή αδειών'!$C$5:$C$200,"&lt;="&amp;('1. Ρυθμίσεις'!$C$9+(36-1)*7+6),'3. Καταγραφή αδειών'!$D$5:$D$200,"&gt;="&amp;('1. Ρυθμίσεις'!$C$9+(36-1)*7)))</f>
        <v/>
      </c>
      <c r="AL10" s="106">
        <f>IF($A10="","",COUNTIFS('3. Καταγραφή αδειών'!$A$5:$A$200,$A10,'3. Καταγραφή αδειών'!$F$5:$F$200,"Εγκρίθηκε",'3. Καταγραφή αδειών'!$C$5:$C$200,"&lt;="&amp;('1. Ρυθμίσεις'!$C$9+(37-1)*7+6),'3. Καταγραφή αδειών'!$D$5:$D$200,"&gt;="&amp;('1. Ρυθμίσεις'!$C$9+(37-1)*7)))</f>
        <v/>
      </c>
      <c r="AM10" s="106">
        <f>IF($A10="","",COUNTIFS('3. Καταγραφή αδειών'!$A$5:$A$200,$A10,'3. Καταγραφή αδειών'!$F$5:$F$200,"Εγκρίθηκε",'3. Καταγραφή αδειών'!$C$5:$C$200,"&lt;="&amp;('1. Ρυθμίσεις'!$C$9+(38-1)*7+6),'3. Καταγραφή αδειών'!$D$5:$D$200,"&gt;="&amp;('1. Ρυθμίσεις'!$C$9+(38-1)*7)))</f>
        <v/>
      </c>
      <c r="AN10" s="106">
        <f>IF($A10="","",COUNTIFS('3. Καταγραφή αδειών'!$A$5:$A$200,$A10,'3. Καταγραφή αδειών'!$F$5:$F$200,"Εγκρίθηκε",'3. Καταγραφή αδειών'!$C$5:$C$200,"&lt;="&amp;('1. Ρυθμίσεις'!$C$9+(39-1)*7+6),'3. Καταγραφή αδειών'!$D$5:$D$200,"&gt;="&amp;('1. Ρυθμίσεις'!$C$9+(39-1)*7)))</f>
        <v/>
      </c>
      <c r="AO10" s="106">
        <f>IF($A10="","",COUNTIFS('3. Καταγραφή αδειών'!$A$5:$A$200,$A10,'3. Καταγραφή αδειών'!$F$5:$F$200,"Εγκρίθηκε",'3. Καταγραφή αδειών'!$C$5:$C$200,"&lt;="&amp;('1. Ρυθμίσεις'!$C$9+(40-1)*7+6),'3. Καταγραφή αδειών'!$D$5:$D$200,"&gt;="&amp;('1. Ρυθμίσεις'!$C$9+(40-1)*7)))</f>
        <v/>
      </c>
      <c r="AP10" s="106">
        <f>IF($A10="","",COUNTIFS('3. Καταγραφή αδειών'!$A$5:$A$200,$A10,'3. Καταγραφή αδειών'!$F$5:$F$200,"Εγκρίθηκε",'3. Καταγραφή αδειών'!$C$5:$C$200,"&lt;="&amp;('1. Ρυθμίσεις'!$C$9+(41-1)*7+6),'3. Καταγραφή αδειών'!$D$5:$D$200,"&gt;="&amp;('1. Ρυθμίσεις'!$C$9+(41-1)*7)))</f>
        <v/>
      </c>
      <c r="AQ10" s="106">
        <f>IF($A10="","",COUNTIFS('3. Καταγραφή αδειών'!$A$5:$A$200,$A10,'3. Καταγραφή αδειών'!$F$5:$F$200,"Εγκρίθηκε",'3. Καταγραφή αδειών'!$C$5:$C$200,"&lt;="&amp;('1. Ρυθμίσεις'!$C$9+(42-1)*7+6),'3. Καταγραφή αδειών'!$D$5:$D$200,"&gt;="&amp;('1. Ρυθμίσεις'!$C$9+(42-1)*7)))</f>
        <v/>
      </c>
      <c r="AR10" s="106">
        <f>IF($A10="","",COUNTIFS('3. Καταγραφή αδειών'!$A$5:$A$200,$A10,'3. Καταγραφή αδειών'!$F$5:$F$200,"Εγκρίθηκε",'3. Καταγραφή αδειών'!$C$5:$C$200,"&lt;="&amp;('1. Ρυθμίσεις'!$C$9+(43-1)*7+6),'3. Καταγραφή αδειών'!$D$5:$D$200,"&gt;="&amp;('1. Ρυθμίσεις'!$C$9+(43-1)*7)))</f>
        <v/>
      </c>
      <c r="AS10" s="106">
        <f>IF($A10="","",COUNTIFS('3. Καταγραφή αδειών'!$A$5:$A$200,$A10,'3. Καταγραφή αδειών'!$F$5:$F$200,"Εγκρίθηκε",'3. Καταγραφή αδειών'!$C$5:$C$200,"&lt;="&amp;('1. Ρυθμίσεις'!$C$9+(44-1)*7+6),'3. Καταγραφή αδειών'!$D$5:$D$200,"&gt;="&amp;('1. Ρυθμίσεις'!$C$9+(44-1)*7)))</f>
        <v/>
      </c>
      <c r="AT10" s="106">
        <f>IF($A10="","",COUNTIFS('3. Καταγραφή αδειών'!$A$5:$A$200,$A10,'3. Καταγραφή αδειών'!$F$5:$F$200,"Εγκρίθηκε",'3. Καταγραφή αδειών'!$C$5:$C$200,"&lt;="&amp;('1. Ρυθμίσεις'!$C$9+(45-1)*7+6),'3. Καταγραφή αδειών'!$D$5:$D$200,"&gt;="&amp;('1. Ρυθμίσεις'!$C$9+(45-1)*7)))</f>
        <v/>
      </c>
      <c r="AU10" s="106">
        <f>IF($A10="","",COUNTIFS('3. Καταγραφή αδειών'!$A$5:$A$200,$A10,'3. Καταγραφή αδειών'!$F$5:$F$200,"Εγκρίθηκε",'3. Καταγραφή αδειών'!$C$5:$C$200,"&lt;="&amp;('1. Ρυθμίσεις'!$C$9+(46-1)*7+6),'3. Καταγραφή αδειών'!$D$5:$D$200,"&gt;="&amp;('1. Ρυθμίσεις'!$C$9+(46-1)*7)))</f>
        <v/>
      </c>
      <c r="AV10" s="106">
        <f>IF($A10="","",COUNTIFS('3. Καταγραφή αδειών'!$A$5:$A$200,$A10,'3. Καταγραφή αδειών'!$F$5:$F$200,"Εγκρίθηκε",'3. Καταγραφή αδειών'!$C$5:$C$200,"&lt;="&amp;('1. Ρυθμίσεις'!$C$9+(47-1)*7+6),'3. Καταγραφή αδειών'!$D$5:$D$200,"&gt;="&amp;('1. Ρυθμίσεις'!$C$9+(47-1)*7)))</f>
        <v/>
      </c>
      <c r="AW10" s="106">
        <f>IF($A10="","",COUNTIFS('3. Καταγραφή αδειών'!$A$5:$A$200,$A10,'3. Καταγραφή αδειών'!$F$5:$F$200,"Εγκρίθηκε",'3. Καταγραφή αδειών'!$C$5:$C$200,"&lt;="&amp;('1. Ρυθμίσεις'!$C$9+(48-1)*7+6),'3. Καταγραφή αδειών'!$D$5:$D$200,"&gt;="&amp;('1. Ρυθμίσεις'!$C$9+(48-1)*7)))</f>
        <v/>
      </c>
      <c r="AX10" s="106">
        <f>IF($A10="","",COUNTIFS('3. Καταγραφή αδειών'!$A$5:$A$200,$A10,'3. Καταγραφή αδειών'!$F$5:$F$200,"Εγκρίθηκε",'3. Καταγραφή αδειών'!$C$5:$C$200,"&lt;="&amp;('1. Ρυθμίσεις'!$C$9+(49-1)*7+6),'3. Καταγραφή αδειών'!$D$5:$D$200,"&gt;="&amp;('1. Ρυθμίσεις'!$C$9+(49-1)*7)))</f>
        <v/>
      </c>
      <c r="AY10" s="106">
        <f>IF($A10="","",COUNTIFS('3. Καταγραφή αδειών'!$A$5:$A$200,$A10,'3. Καταγραφή αδειών'!$F$5:$F$200,"Εγκρίθηκε",'3. Καταγραφή αδειών'!$C$5:$C$200,"&lt;="&amp;('1. Ρυθμίσεις'!$C$9+(50-1)*7+6),'3. Καταγραφή αδειών'!$D$5:$D$200,"&gt;="&amp;('1. Ρυθμίσεις'!$C$9+(50-1)*7)))</f>
        <v/>
      </c>
      <c r="AZ10" s="106">
        <f>IF($A10="","",COUNTIFS('3. Καταγραφή αδειών'!$A$5:$A$200,$A10,'3. Καταγραφή αδειών'!$F$5:$F$200,"Εγκρίθηκε",'3. Καταγραφή αδειών'!$C$5:$C$200,"&lt;="&amp;('1. Ρυθμίσεις'!$C$9+(51-1)*7+6),'3. Καταγραφή αδειών'!$D$5:$D$200,"&gt;="&amp;('1. Ρυθμίσεις'!$C$9+(51-1)*7)))</f>
        <v/>
      </c>
      <c r="BA10" s="106">
        <f>IF($A10="","",COUNTIFS('3. Καταγραφή αδειών'!$A$5:$A$200,$A10,'3. Καταγραφή αδειών'!$F$5:$F$200,"Εγκρίθηκε",'3. Καταγραφή αδειών'!$C$5:$C$200,"&lt;="&amp;('1. Ρυθμίσεις'!$C$9+(52-1)*7+6),'3. Καταγραφή αδειών'!$D$5:$D$200,"&gt;="&amp;('1. Ρυθμίσεις'!$C$9+(52-1)*7)))</f>
        <v/>
      </c>
    </row>
    <row r="11" ht="18" customHeight="1" s="55">
      <c r="A11" s="105">
        <f>IF('2. Εργαζόμενοι'!A11="","",'2. Εργαζόμενοι'!A11)</f>
        <v/>
      </c>
      <c r="B11" s="106">
        <f>IF($A11="","",COUNTIFS('3. Καταγραφή αδειών'!$A$5:$A$200,$A11,'3. Καταγραφή αδειών'!$F$5:$F$200,"Εγκρίθηκε",'3. Καταγραφή αδειών'!$C$5:$C$200,"&lt;="&amp;('1. Ρυθμίσεις'!$C$9+(1-1)*7+6),'3. Καταγραφή αδειών'!$D$5:$D$200,"&gt;="&amp;('1. Ρυθμίσεις'!$C$9+(1-1)*7)))</f>
        <v/>
      </c>
      <c r="C11" s="106">
        <f>IF($A11="","",COUNTIFS('3. Καταγραφή αδειών'!$A$5:$A$200,$A11,'3. Καταγραφή αδειών'!$F$5:$F$200,"Εγκρίθηκε",'3. Καταγραφή αδειών'!$C$5:$C$200,"&lt;="&amp;('1. Ρυθμίσεις'!$C$9+(2-1)*7+6),'3. Καταγραφή αδειών'!$D$5:$D$200,"&gt;="&amp;('1. Ρυθμίσεις'!$C$9+(2-1)*7)))</f>
        <v/>
      </c>
      <c r="D11" s="106">
        <f>IF($A11="","",COUNTIFS('3. Καταγραφή αδειών'!$A$5:$A$200,$A11,'3. Καταγραφή αδειών'!$F$5:$F$200,"Εγκρίθηκε",'3. Καταγραφή αδειών'!$C$5:$C$200,"&lt;="&amp;('1. Ρυθμίσεις'!$C$9+(3-1)*7+6),'3. Καταγραφή αδειών'!$D$5:$D$200,"&gt;="&amp;('1. Ρυθμίσεις'!$C$9+(3-1)*7)))</f>
        <v/>
      </c>
      <c r="E11" s="106">
        <f>IF($A11="","",COUNTIFS('3. Καταγραφή αδειών'!$A$5:$A$200,$A11,'3. Καταγραφή αδειών'!$F$5:$F$200,"Εγκρίθηκε",'3. Καταγραφή αδειών'!$C$5:$C$200,"&lt;="&amp;('1. Ρυθμίσεις'!$C$9+(4-1)*7+6),'3. Καταγραφή αδειών'!$D$5:$D$200,"&gt;="&amp;('1. Ρυθμίσεις'!$C$9+(4-1)*7)))</f>
        <v/>
      </c>
      <c r="F11" s="106">
        <f>IF($A11="","",COUNTIFS('3. Καταγραφή αδειών'!$A$5:$A$200,$A11,'3. Καταγραφή αδειών'!$F$5:$F$200,"Εγκρίθηκε",'3. Καταγραφή αδειών'!$C$5:$C$200,"&lt;="&amp;('1. Ρυθμίσεις'!$C$9+(5-1)*7+6),'3. Καταγραφή αδειών'!$D$5:$D$200,"&gt;="&amp;('1. Ρυθμίσεις'!$C$9+(5-1)*7)))</f>
        <v/>
      </c>
      <c r="G11" s="106">
        <f>IF($A11="","",COUNTIFS('3. Καταγραφή αδειών'!$A$5:$A$200,$A11,'3. Καταγραφή αδειών'!$F$5:$F$200,"Εγκρίθηκε",'3. Καταγραφή αδειών'!$C$5:$C$200,"&lt;="&amp;('1. Ρυθμίσεις'!$C$9+(6-1)*7+6),'3. Καταγραφή αδειών'!$D$5:$D$200,"&gt;="&amp;('1. Ρυθμίσεις'!$C$9+(6-1)*7)))</f>
        <v/>
      </c>
      <c r="H11" s="106">
        <f>IF($A11="","",COUNTIFS('3. Καταγραφή αδειών'!$A$5:$A$200,$A11,'3. Καταγραφή αδειών'!$F$5:$F$200,"Εγκρίθηκε",'3. Καταγραφή αδειών'!$C$5:$C$200,"&lt;="&amp;('1. Ρυθμίσεις'!$C$9+(7-1)*7+6),'3. Καταγραφή αδειών'!$D$5:$D$200,"&gt;="&amp;('1. Ρυθμίσεις'!$C$9+(7-1)*7)))</f>
        <v/>
      </c>
      <c r="I11" s="106">
        <f>IF($A11="","",COUNTIFS('3. Καταγραφή αδειών'!$A$5:$A$200,$A11,'3. Καταγραφή αδειών'!$F$5:$F$200,"Εγκρίθηκε",'3. Καταγραφή αδειών'!$C$5:$C$200,"&lt;="&amp;('1. Ρυθμίσεις'!$C$9+(8-1)*7+6),'3. Καταγραφή αδειών'!$D$5:$D$200,"&gt;="&amp;('1. Ρυθμίσεις'!$C$9+(8-1)*7)))</f>
        <v/>
      </c>
      <c r="J11" s="106">
        <f>IF($A11="","",COUNTIFS('3. Καταγραφή αδειών'!$A$5:$A$200,$A11,'3. Καταγραφή αδειών'!$F$5:$F$200,"Εγκρίθηκε",'3. Καταγραφή αδειών'!$C$5:$C$200,"&lt;="&amp;('1. Ρυθμίσεις'!$C$9+(9-1)*7+6),'3. Καταγραφή αδειών'!$D$5:$D$200,"&gt;="&amp;('1. Ρυθμίσεις'!$C$9+(9-1)*7)))</f>
        <v/>
      </c>
      <c r="K11" s="106">
        <f>IF($A11="","",COUNTIFS('3. Καταγραφή αδειών'!$A$5:$A$200,$A11,'3. Καταγραφή αδειών'!$F$5:$F$200,"Εγκρίθηκε",'3. Καταγραφή αδειών'!$C$5:$C$200,"&lt;="&amp;('1. Ρυθμίσεις'!$C$9+(10-1)*7+6),'3. Καταγραφή αδειών'!$D$5:$D$200,"&gt;="&amp;('1. Ρυθμίσεις'!$C$9+(10-1)*7)))</f>
        <v/>
      </c>
      <c r="L11" s="106">
        <f>IF($A11="","",COUNTIFS('3. Καταγραφή αδειών'!$A$5:$A$200,$A11,'3. Καταγραφή αδειών'!$F$5:$F$200,"Εγκρίθηκε",'3. Καταγραφή αδειών'!$C$5:$C$200,"&lt;="&amp;('1. Ρυθμίσεις'!$C$9+(11-1)*7+6),'3. Καταγραφή αδειών'!$D$5:$D$200,"&gt;="&amp;('1. Ρυθμίσεις'!$C$9+(11-1)*7)))</f>
        <v/>
      </c>
      <c r="M11" s="106">
        <f>IF($A11="","",COUNTIFS('3. Καταγραφή αδειών'!$A$5:$A$200,$A11,'3. Καταγραφή αδειών'!$F$5:$F$200,"Εγκρίθηκε",'3. Καταγραφή αδειών'!$C$5:$C$200,"&lt;="&amp;('1. Ρυθμίσεις'!$C$9+(12-1)*7+6),'3. Καταγραφή αδειών'!$D$5:$D$200,"&gt;="&amp;('1. Ρυθμίσεις'!$C$9+(12-1)*7)))</f>
        <v/>
      </c>
      <c r="N11" s="106">
        <f>IF($A11="","",COUNTIFS('3. Καταγραφή αδειών'!$A$5:$A$200,$A11,'3. Καταγραφή αδειών'!$F$5:$F$200,"Εγκρίθηκε",'3. Καταγραφή αδειών'!$C$5:$C$200,"&lt;="&amp;('1. Ρυθμίσεις'!$C$9+(13-1)*7+6),'3. Καταγραφή αδειών'!$D$5:$D$200,"&gt;="&amp;('1. Ρυθμίσεις'!$C$9+(13-1)*7)))</f>
        <v/>
      </c>
      <c r="O11" s="106">
        <f>IF($A11="","",COUNTIFS('3. Καταγραφή αδειών'!$A$5:$A$200,$A11,'3. Καταγραφή αδειών'!$F$5:$F$200,"Εγκρίθηκε",'3. Καταγραφή αδειών'!$C$5:$C$200,"&lt;="&amp;('1. Ρυθμίσεις'!$C$9+(14-1)*7+6),'3. Καταγραφή αδειών'!$D$5:$D$200,"&gt;="&amp;('1. Ρυθμίσεις'!$C$9+(14-1)*7)))</f>
        <v/>
      </c>
      <c r="P11" s="106">
        <f>IF($A11="","",COUNTIFS('3. Καταγραφή αδειών'!$A$5:$A$200,$A11,'3. Καταγραφή αδειών'!$F$5:$F$200,"Εγκρίθηκε",'3. Καταγραφή αδειών'!$C$5:$C$200,"&lt;="&amp;('1. Ρυθμίσεις'!$C$9+(15-1)*7+6),'3. Καταγραφή αδειών'!$D$5:$D$200,"&gt;="&amp;('1. Ρυθμίσεις'!$C$9+(15-1)*7)))</f>
        <v/>
      </c>
      <c r="Q11" s="106">
        <f>IF($A11="","",COUNTIFS('3. Καταγραφή αδειών'!$A$5:$A$200,$A11,'3. Καταγραφή αδειών'!$F$5:$F$200,"Εγκρίθηκε",'3. Καταγραφή αδειών'!$C$5:$C$200,"&lt;="&amp;('1. Ρυθμίσεις'!$C$9+(16-1)*7+6),'3. Καταγραφή αδειών'!$D$5:$D$200,"&gt;="&amp;('1. Ρυθμίσεις'!$C$9+(16-1)*7)))</f>
        <v/>
      </c>
      <c r="R11" s="106">
        <f>IF($A11="","",COUNTIFS('3. Καταγραφή αδειών'!$A$5:$A$200,$A11,'3. Καταγραφή αδειών'!$F$5:$F$200,"Εγκρίθηκε",'3. Καταγραφή αδειών'!$C$5:$C$200,"&lt;="&amp;('1. Ρυθμίσεις'!$C$9+(17-1)*7+6),'3. Καταγραφή αδειών'!$D$5:$D$200,"&gt;="&amp;('1. Ρυθμίσεις'!$C$9+(17-1)*7)))</f>
        <v/>
      </c>
      <c r="S11" s="106">
        <f>IF($A11="","",COUNTIFS('3. Καταγραφή αδειών'!$A$5:$A$200,$A11,'3. Καταγραφή αδειών'!$F$5:$F$200,"Εγκρίθηκε",'3. Καταγραφή αδειών'!$C$5:$C$200,"&lt;="&amp;('1. Ρυθμίσεις'!$C$9+(18-1)*7+6),'3. Καταγραφή αδειών'!$D$5:$D$200,"&gt;="&amp;('1. Ρυθμίσεις'!$C$9+(18-1)*7)))</f>
        <v/>
      </c>
      <c r="T11" s="106">
        <f>IF($A11="","",COUNTIFS('3. Καταγραφή αδειών'!$A$5:$A$200,$A11,'3. Καταγραφή αδειών'!$F$5:$F$200,"Εγκρίθηκε",'3. Καταγραφή αδειών'!$C$5:$C$200,"&lt;="&amp;('1. Ρυθμίσεις'!$C$9+(19-1)*7+6),'3. Καταγραφή αδειών'!$D$5:$D$200,"&gt;="&amp;('1. Ρυθμίσεις'!$C$9+(19-1)*7)))</f>
        <v/>
      </c>
      <c r="U11" s="106">
        <f>IF($A11="","",COUNTIFS('3. Καταγραφή αδειών'!$A$5:$A$200,$A11,'3. Καταγραφή αδειών'!$F$5:$F$200,"Εγκρίθηκε",'3. Καταγραφή αδειών'!$C$5:$C$200,"&lt;="&amp;('1. Ρυθμίσεις'!$C$9+(20-1)*7+6),'3. Καταγραφή αδειών'!$D$5:$D$200,"&gt;="&amp;('1. Ρυθμίσεις'!$C$9+(20-1)*7)))</f>
        <v/>
      </c>
      <c r="V11" s="106">
        <f>IF($A11="","",COUNTIFS('3. Καταγραφή αδειών'!$A$5:$A$200,$A11,'3. Καταγραφή αδειών'!$F$5:$F$200,"Εγκρίθηκε",'3. Καταγραφή αδειών'!$C$5:$C$200,"&lt;="&amp;('1. Ρυθμίσεις'!$C$9+(21-1)*7+6),'3. Καταγραφή αδειών'!$D$5:$D$200,"&gt;="&amp;('1. Ρυθμίσεις'!$C$9+(21-1)*7)))</f>
        <v/>
      </c>
      <c r="W11" s="106">
        <f>IF($A11="","",COUNTIFS('3. Καταγραφή αδειών'!$A$5:$A$200,$A11,'3. Καταγραφή αδειών'!$F$5:$F$200,"Εγκρίθηκε",'3. Καταγραφή αδειών'!$C$5:$C$200,"&lt;="&amp;('1. Ρυθμίσεις'!$C$9+(22-1)*7+6),'3. Καταγραφή αδειών'!$D$5:$D$200,"&gt;="&amp;('1. Ρυθμίσεις'!$C$9+(22-1)*7)))</f>
        <v/>
      </c>
      <c r="X11" s="106">
        <f>IF($A11="","",COUNTIFS('3. Καταγραφή αδειών'!$A$5:$A$200,$A11,'3. Καταγραφή αδειών'!$F$5:$F$200,"Εγκρίθηκε",'3. Καταγραφή αδειών'!$C$5:$C$200,"&lt;="&amp;('1. Ρυθμίσεις'!$C$9+(23-1)*7+6),'3. Καταγραφή αδειών'!$D$5:$D$200,"&gt;="&amp;('1. Ρυθμίσεις'!$C$9+(23-1)*7)))</f>
        <v/>
      </c>
      <c r="Y11" s="106">
        <f>IF($A11="","",COUNTIFS('3. Καταγραφή αδειών'!$A$5:$A$200,$A11,'3. Καταγραφή αδειών'!$F$5:$F$200,"Εγκρίθηκε",'3. Καταγραφή αδειών'!$C$5:$C$200,"&lt;="&amp;('1. Ρυθμίσεις'!$C$9+(24-1)*7+6),'3. Καταγραφή αδειών'!$D$5:$D$200,"&gt;="&amp;('1. Ρυθμίσεις'!$C$9+(24-1)*7)))</f>
        <v/>
      </c>
      <c r="Z11" s="106">
        <f>IF($A11="","",COUNTIFS('3. Καταγραφή αδειών'!$A$5:$A$200,$A11,'3. Καταγραφή αδειών'!$F$5:$F$200,"Εγκρίθηκε",'3. Καταγραφή αδειών'!$C$5:$C$200,"&lt;="&amp;('1. Ρυθμίσεις'!$C$9+(25-1)*7+6),'3. Καταγραφή αδειών'!$D$5:$D$200,"&gt;="&amp;('1. Ρυθμίσεις'!$C$9+(25-1)*7)))</f>
        <v/>
      </c>
      <c r="AA11" s="106">
        <f>IF($A11="","",COUNTIFS('3. Καταγραφή αδειών'!$A$5:$A$200,$A11,'3. Καταγραφή αδειών'!$F$5:$F$200,"Εγκρίθηκε",'3. Καταγραφή αδειών'!$C$5:$C$200,"&lt;="&amp;('1. Ρυθμίσεις'!$C$9+(26-1)*7+6),'3. Καταγραφή αδειών'!$D$5:$D$200,"&gt;="&amp;('1. Ρυθμίσεις'!$C$9+(26-1)*7)))</f>
        <v/>
      </c>
      <c r="AB11" s="106">
        <f>IF($A11="","",COUNTIFS('3. Καταγραφή αδειών'!$A$5:$A$200,$A11,'3. Καταγραφή αδειών'!$F$5:$F$200,"Εγκρίθηκε",'3. Καταγραφή αδειών'!$C$5:$C$200,"&lt;="&amp;('1. Ρυθμίσεις'!$C$9+(27-1)*7+6),'3. Καταγραφή αδειών'!$D$5:$D$200,"&gt;="&amp;('1. Ρυθμίσεις'!$C$9+(27-1)*7)))</f>
        <v/>
      </c>
      <c r="AC11" s="106">
        <f>IF($A11="","",COUNTIFS('3. Καταγραφή αδειών'!$A$5:$A$200,$A11,'3. Καταγραφή αδειών'!$F$5:$F$200,"Εγκρίθηκε",'3. Καταγραφή αδειών'!$C$5:$C$200,"&lt;="&amp;('1. Ρυθμίσεις'!$C$9+(28-1)*7+6),'3. Καταγραφή αδειών'!$D$5:$D$200,"&gt;="&amp;('1. Ρυθμίσεις'!$C$9+(28-1)*7)))</f>
        <v/>
      </c>
      <c r="AD11" s="106">
        <f>IF($A11="","",COUNTIFS('3. Καταγραφή αδειών'!$A$5:$A$200,$A11,'3. Καταγραφή αδειών'!$F$5:$F$200,"Εγκρίθηκε",'3. Καταγραφή αδειών'!$C$5:$C$200,"&lt;="&amp;('1. Ρυθμίσεις'!$C$9+(29-1)*7+6),'3. Καταγραφή αδειών'!$D$5:$D$200,"&gt;="&amp;('1. Ρυθμίσεις'!$C$9+(29-1)*7)))</f>
        <v/>
      </c>
      <c r="AE11" s="106">
        <f>IF($A11="","",COUNTIFS('3. Καταγραφή αδειών'!$A$5:$A$200,$A11,'3. Καταγραφή αδειών'!$F$5:$F$200,"Εγκρίθηκε",'3. Καταγραφή αδειών'!$C$5:$C$200,"&lt;="&amp;('1. Ρυθμίσεις'!$C$9+(30-1)*7+6),'3. Καταγραφή αδειών'!$D$5:$D$200,"&gt;="&amp;('1. Ρυθμίσεις'!$C$9+(30-1)*7)))</f>
        <v/>
      </c>
      <c r="AF11" s="106">
        <f>IF($A11="","",COUNTIFS('3. Καταγραφή αδειών'!$A$5:$A$200,$A11,'3. Καταγραφή αδειών'!$F$5:$F$200,"Εγκρίθηκε",'3. Καταγραφή αδειών'!$C$5:$C$200,"&lt;="&amp;('1. Ρυθμίσεις'!$C$9+(31-1)*7+6),'3. Καταγραφή αδειών'!$D$5:$D$200,"&gt;="&amp;('1. Ρυθμίσεις'!$C$9+(31-1)*7)))</f>
        <v/>
      </c>
      <c r="AG11" s="106">
        <f>IF($A11="","",COUNTIFS('3. Καταγραφή αδειών'!$A$5:$A$200,$A11,'3. Καταγραφή αδειών'!$F$5:$F$200,"Εγκρίθηκε",'3. Καταγραφή αδειών'!$C$5:$C$200,"&lt;="&amp;('1. Ρυθμίσεις'!$C$9+(32-1)*7+6),'3. Καταγραφή αδειών'!$D$5:$D$200,"&gt;="&amp;('1. Ρυθμίσεις'!$C$9+(32-1)*7)))</f>
        <v/>
      </c>
      <c r="AH11" s="106">
        <f>IF($A11="","",COUNTIFS('3. Καταγραφή αδειών'!$A$5:$A$200,$A11,'3. Καταγραφή αδειών'!$F$5:$F$200,"Εγκρίθηκε",'3. Καταγραφή αδειών'!$C$5:$C$200,"&lt;="&amp;('1. Ρυθμίσεις'!$C$9+(33-1)*7+6),'3. Καταγραφή αδειών'!$D$5:$D$200,"&gt;="&amp;('1. Ρυθμίσεις'!$C$9+(33-1)*7)))</f>
        <v/>
      </c>
      <c r="AI11" s="106">
        <f>IF($A11="","",COUNTIFS('3. Καταγραφή αδειών'!$A$5:$A$200,$A11,'3. Καταγραφή αδειών'!$F$5:$F$200,"Εγκρίθηκε",'3. Καταγραφή αδειών'!$C$5:$C$200,"&lt;="&amp;('1. Ρυθμίσεις'!$C$9+(34-1)*7+6),'3. Καταγραφή αδειών'!$D$5:$D$200,"&gt;="&amp;('1. Ρυθμίσεις'!$C$9+(34-1)*7)))</f>
        <v/>
      </c>
      <c r="AJ11" s="106">
        <f>IF($A11="","",COUNTIFS('3. Καταγραφή αδειών'!$A$5:$A$200,$A11,'3. Καταγραφή αδειών'!$F$5:$F$200,"Εγκρίθηκε",'3. Καταγραφή αδειών'!$C$5:$C$200,"&lt;="&amp;('1. Ρυθμίσεις'!$C$9+(35-1)*7+6),'3. Καταγραφή αδειών'!$D$5:$D$200,"&gt;="&amp;('1. Ρυθμίσεις'!$C$9+(35-1)*7)))</f>
        <v/>
      </c>
      <c r="AK11" s="106">
        <f>IF($A11="","",COUNTIFS('3. Καταγραφή αδειών'!$A$5:$A$200,$A11,'3. Καταγραφή αδειών'!$F$5:$F$200,"Εγκρίθηκε",'3. Καταγραφή αδειών'!$C$5:$C$200,"&lt;="&amp;('1. Ρυθμίσεις'!$C$9+(36-1)*7+6),'3. Καταγραφή αδειών'!$D$5:$D$200,"&gt;="&amp;('1. Ρυθμίσεις'!$C$9+(36-1)*7)))</f>
        <v/>
      </c>
      <c r="AL11" s="106">
        <f>IF($A11="","",COUNTIFS('3. Καταγραφή αδειών'!$A$5:$A$200,$A11,'3. Καταγραφή αδειών'!$F$5:$F$200,"Εγκρίθηκε",'3. Καταγραφή αδειών'!$C$5:$C$200,"&lt;="&amp;('1. Ρυθμίσεις'!$C$9+(37-1)*7+6),'3. Καταγραφή αδειών'!$D$5:$D$200,"&gt;="&amp;('1. Ρυθμίσεις'!$C$9+(37-1)*7)))</f>
        <v/>
      </c>
      <c r="AM11" s="106">
        <f>IF($A11="","",COUNTIFS('3. Καταγραφή αδειών'!$A$5:$A$200,$A11,'3. Καταγραφή αδειών'!$F$5:$F$200,"Εγκρίθηκε",'3. Καταγραφή αδειών'!$C$5:$C$200,"&lt;="&amp;('1. Ρυθμίσεις'!$C$9+(38-1)*7+6),'3. Καταγραφή αδειών'!$D$5:$D$200,"&gt;="&amp;('1. Ρυθμίσεις'!$C$9+(38-1)*7)))</f>
        <v/>
      </c>
      <c r="AN11" s="106">
        <f>IF($A11="","",COUNTIFS('3. Καταγραφή αδειών'!$A$5:$A$200,$A11,'3. Καταγραφή αδειών'!$F$5:$F$200,"Εγκρίθηκε",'3. Καταγραφή αδειών'!$C$5:$C$200,"&lt;="&amp;('1. Ρυθμίσεις'!$C$9+(39-1)*7+6),'3. Καταγραφή αδειών'!$D$5:$D$200,"&gt;="&amp;('1. Ρυθμίσεις'!$C$9+(39-1)*7)))</f>
        <v/>
      </c>
      <c r="AO11" s="106">
        <f>IF($A11="","",COUNTIFS('3. Καταγραφή αδειών'!$A$5:$A$200,$A11,'3. Καταγραφή αδειών'!$F$5:$F$200,"Εγκρίθηκε",'3. Καταγραφή αδειών'!$C$5:$C$200,"&lt;="&amp;('1. Ρυθμίσεις'!$C$9+(40-1)*7+6),'3. Καταγραφή αδειών'!$D$5:$D$200,"&gt;="&amp;('1. Ρυθμίσεις'!$C$9+(40-1)*7)))</f>
        <v/>
      </c>
      <c r="AP11" s="106">
        <f>IF($A11="","",COUNTIFS('3. Καταγραφή αδειών'!$A$5:$A$200,$A11,'3. Καταγραφή αδειών'!$F$5:$F$200,"Εγκρίθηκε",'3. Καταγραφή αδειών'!$C$5:$C$200,"&lt;="&amp;('1. Ρυθμίσεις'!$C$9+(41-1)*7+6),'3. Καταγραφή αδειών'!$D$5:$D$200,"&gt;="&amp;('1. Ρυθμίσεις'!$C$9+(41-1)*7)))</f>
        <v/>
      </c>
      <c r="AQ11" s="106">
        <f>IF($A11="","",COUNTIFS('3. Καταγραφή αδειών'!$A$5:$A$200,$A11,'3. Καταγραφή αδειών'!$F$5:$F$200,"Εγκρίθηκε",'3. Καταγραφή αδειών'!$C$5:$C$200,"&lt;="&amp;('1. Ρυθμίσεις'!$C$9+(42-1)*7+6),'3. Καταγραφή αδειών'!$D$5:$D$200,"&gt;="&amp;('1. Ρυθμίσεις'!$C$9+(42-1)*7)))</f>
        <v/>
      </c>
      <c r="AR11" s="106">
        <f>IF($A11="","",COUNTIFS('3. Καταγραφή αδειών'!$A$5:$A$200,$A11,'3. Καταγραφή αδειών'!$F$5:$F$200,"Εγκρίθηκε",'3. Καταγραφή αδειών'!$C$5:$C$200,"&lt;="&amp;('1. Ρυθμίσεις'!$C$9+(43-1)*7+6),'3. Καταγραφή αδειών'!$D$5:$D$200,"&gt;="&amp;('1. Ρυθμίσεις'!$C$9+(43-1)*7)))</f>
        <v/>
      </c>
      <c r="AS11" s="106">
        <f>IF($A11="","",COUNTIFS('3. Καταγραφή αδειών'!$A$5:$A$200,$A11,'3. Καταγραφή αδειών'!$F$5:$F$200,"Εγκρίθηκε",'3. Καταγραφή αδειών'!$C$5:$C$200,"&lt;="&amp;('1. Ρυθμίσεις'!$C$9+(44-1)*7+6),'3. Καταγραφή αδειών'!$D$5:$D$200,"&gt;="&amp;('1. Ρυθμίσεις'!$C$9+(44-1)*7)))</f>
        <v/>
      </c>
      <c r="AT11" s="106">
        <f>IF($A11="","",COUNTIFS('3. Καταγραφή αδειών'!$A$5:$A$200,$A11,'3. Καταγραφή αδειών'!$F$5:$F$200,"Εγκρίθηκε",'3. Καταγραφή αδειών'!$C$5:$C$200,"&lt;="&amp;('1. Ρυθμίσεις'!$C$9+(45-1)*7+6),'3. Καταγραφή αδειών'!$D$5:$D$200,"&gt;="&amp;('1. Ρυθμίσεις'!$C$9+(45-1)*7)))</f>
        <v/>
      </c>
      <c r="AU11" s="106">
        <f>IF($A11="","",COUNTIFS('3. Καταγραφή αδειών'!$A$5:$A$200,$A11,'3. Καταγραφή αδειών'!$F$5:$F$200,"Εγκρίθηκε",'3. Καταγραφή αδειών'!$C$5:$C$200,"&lt;="&amp;('1. Ρυθμίσεις'!$C$9+(46-1)*7+6),'3. Καταγραφή αδειών'!$D$5:$D$200,"&gt;="&amp;('1. Ρυθμίσεις'!$C$9+(46-1)*7)))</f>
        <v/>
      </c>
      <c r="AV11" s="106">
        <f>IF($A11="","",COUNTIFS('3. Καταγραφή αδειών'!$A$5:$A$200,$A11,'3. Καταγραφή αδειών'!$F$5:$F$200,"Εγκρίθηκε",'3. Καταγραφή αδειών'!$C$5:$C$200,"&lt;="&amp;('1. Ρυθμίσεις'!$C$9+(47-1)*7+6),'3. Καταγραφή αδειών'!$D$5:$D$200,"&gt;="&amp;('1. Ρυθμίσεις'!$C$9+(47-1)*7)))</f>
        <v/>
      </c>
      <c r="AW11" s="106">
        <f>IF($A11="","",COUNTIFS('3. Καταγραφή αδειών'!$A$5:$A$200,$A11,'3. Καταγραφή αδειών'!$F$5:$F$200,"Εγκρίθηκε",'3. Καταγραφή αδειών'!$C$5:$C$200,"&lt;="&amp;('1. Ρυθμίσεις'!$C$9+(48-1)*7+6),'3. Καταγραφή αδειών'!$D$5:$D$200,"&gt;="&amp;('1. Ρυθμίσεις'!$C$9+(48-1)*7)))</f>
        <v/>
      </c>
      <c r="AX11" s="106">
        <f>IF($A11="","",COUNTIFS('3. Καταγραφή αδειών'!$A$5:$A$200,$A11,'3. Καταγραφή αδειών'!$F$5:$F$200,"Εγκρίθηκε",'3. Καταγραφή αδειών'!$C$5:$C$200,"&lt;="&amp;('1. Ρυθμίσεις'!$C$9+(49-1)*7+6),'3. Καταγραφή αδειών'!$D$5:$D$200,"&gt;="&amp;('1. Ρυθμίσεις'!$C$9+(49-1)*7)))</f>
        <v/>
      </c>
      <c r="AY11" s="106">
        <f>IF($A11="","",COUNTIFS('3. Καταγραφή αδειών'!$A$5:$A$200,$A11,'3. Καταγραφή αδειών'!$F$5:$F$200,"Εγκρίθηκε",'3. Καταγραφή αδειών'!$C$5:$C$200,"&lt;="&amp;('1. Ρυθμίσεις'!$C$9+(50-1)*7+6),'3. Καταγραφή αδειών'!$D$5:$D$200,"&gt;="&amp;('1. Ρυθμίσεις'!$C$9+(50-1)*7)))</f>
        <v/>
      </c>
      <c r="AZ11" s="106">
        <f>IF($A11="","",COUNTIFS('3. Καταγραφή αδειών'!$A$5:$A$200,$A11,'3. Καταγραφή αδειών'!$F$5:$F$200,"Εγκρίθηκε",'3. Καταγραφή αδειών'!$C$5:$C$200,"&lt;="&amp;('1. Ρυθμίσεις'!$C$9+(51-1)*7+6),'3. Καταγραφή αδειών'!$D$5:$D$200,"&gt;="&amp;('1. Ρυθμίσεις'!$C$9+(51-1)*7)))</f>
        <v/>
      </c>
      <c r="BA11" s="106">
        <f>IF($A11="","",COUNTIFS('3. Καταγραφή αδειών'!$A$5:$A$200,$A11,'3. Καταγραφή αδειών'!$F$5:$F$200,"Εγκρίθηκε",'3. Καταγραφή αδειών'!$C$5:$C$200,"&lt;="&amp;('1. Ρυθμίσεις'!$C$9+(52-1)*7+6),'3. Καταγραφή αδειών'!$D$5:$D$200,"&gt;="&amp;('1. Ρυθμίσεις'!$C$9+(52-1)*7)))</f>
        <v/>
      </c>
    </row>
    <row r="12" ht="18" customHeight="1" s="55">
      <c r="A12" s="105">
        <f>IF('2. Εργαζόμενοι'!A12="","",'2. Εργαζόμενοι'!A12)</f>
        <v/>
      </c>
      <c r="B12" s="106">
        <f>IF($A12="","",COUNTIFS('3. Καταγραφή αδειών'!$A$5:$A$200,$A12,'3. Καταγραφή αδειών'!$F$5:$F$200,"Εγκρίθηκε",'3. Καταγραφή αδειών'!$C$5:$C$200,"&lt;="&amp;('1. Ρυθμίσεις'!$C$9+(1-1)*7+6),'3. Καταγραφή αδειών'!$D$5:$D$200,"&gt;="&amp;('1. Ρυθμίσεις'!$C$9+(1-1)*7)))</f>
        <v/>
      </c>
      <c r="C12" s="106">
        <f>IF($A12="","",COUNTIFS('3. Καταγραφή αδειών'!$A$5:$A$200,$A12,'3. Καταγραφή αδειών'!$F$5:$F$200,"Εγκρίθηκε",'3. Καταγραφή αδειών'!$C$5:$C$200,"&lt;="&amp;('1. Ρυθμίσεις'!$C$9+(2-1)*7+6),'3. Καταγραφή αδειών'!$D$5:$D$200,"&gt;="&amp;('1. Ρυθμίσεις'!$C$9+(2-1)*7)))</f>
        <v/>
      </c>
      <c r="D12" s="106">
        <f>IF($A12="","",COUNTIFS('3. Καταγραφή αδειών'!$A$5:$A$200,$A12,'3. Καταγραφή αδειών'!$F$5:$F$200,"Εγκρίθηκε",'3. Καταγραφή αδειών'!$C$5:$C$200,"&lt;="&amp;('1. Ρυθμίσεις'!$C$9+(3-1)*7+6),'3. Καταγραφή αδειών'!$D$5:$D$200,"&gt;="&amp;('1. Ρυθμίσεις'!$C$9+(3-1)*7)))</f>
        <v/>
      </c>
      <c r="E12" s="106">
        <f>IF($A12="","",COUNTIFS('3. Καταγραφή αδειών'!$A$5:$A$200,$A12,'3. Καταγραφή αδειών'!$F$5:$F$200,"Εγκρίθηκε",'3. Καταγραφή αδειών'!$C$5:$C$200,"&lt;="&amp;('1. Ρυθμίσεις'!$C$9+(4-1)*7+6),'3. Καταγραφή αδειών'!$D$5:$D$200,"&gt;="&amp;('1. Ρυθμίσεις'!$C$9+(4-1)*7)))</f>
        <v/>
      </c>
      <c r="F12" s="106">
        <f>IF($A12="","",COUNTIFS('3. Καταγραφή αδειών'!$A$5:$A$200,$A12,'3. Καταγραφή αδειών'!$F$5:$F$200,"Εγκρίθηκε",'3. Καταγραφή αδειών'!$C$5:$C$200,"&lt;="&amp;('1. Ρυθμίσεις'!$C$9+(5-1)*7+6),'3. Καταγραφή αδειών'!$D$5:$D$200,"&gt;="&amp;('1. Ρυθμίσεις'!$C$9+(5-1)*7)))</f>
        <v/>
      </c>
      <c r="G12" s="106">
        <f>IF($A12="","",COUNTIFS('3. Καταγραφή αδειών'!$A$5:$A$200,$A12,'3. Καταγραφή αδειών'!$F$5:$F$200,"Εγκρίθηκε",'3. Καταγραφή αδειών'!$C$5:$C$200,"&lt;="&amp;('1. Ρυθμίσεις'!$C$9+(6-1)*7+6),'3. Καταγραφή αδειών'!$D$5:$D$200,"&gt;="&amp;('1. Ρυθμίσεις'!$C$9+(6-1)*7)))</f>
        <v/>
      </c>
      <c r="H12" s="106">
        <f>IF($A12="","",COUNTIFS('3. Καταγραφή αδειών'!$A$5:$A$200,$A12,'3. Καταγραφή αδειών'!$F$5:$F$200,"Εγκρίθηκε",'3. Καταγραφή αδειών'!$C$5:$C$200,"&lt;="&amp;('1. Ρυθμίσεις'!$C$9+(7-1)*7+6),'3. Καταγραφή αδειών'!$D$5:$D$200,"&gt;="&amp;('1. Ρυθμίσεις'!$C$9+(7-1)*7)))</f>
        <v/>
      </c>
      <c r="I12" s="106">
        <f>IF($A12="","",COUNTIFS('3. Καταγραφή αδειών'!$A$5:$A$200,$A12,'3. Καταγραφή αδειών'!$F$5:$F$200,"Εγκρίθηκε",'3. Καταγραφή αδειών'!$C$5:$C$200,"&lt;="&amp;('1. Ρυθμίσεις'!$C$9+(8-1)*7+6),'3. Καταγραφή αδειών'!$D$5:$D$200,"&gt;="&amp;('1. Ρυθμίσεις'!$C$9+(8-1)*7)))</f>
        <v/>
      </c>
      <c r="J12" s="106">
        <f>IF($A12="","",COUNTIFS('3. Καταγραφή αδειών'!$A$5:$A$200,$A12,'3. Καταγραφή αδειών'!$F$5:$F$200,"Εγκρίθηκε",'3. Καταγραφή αδειών'!$C$5:$C$200,"&lt;="&amp;('1. Ρυθμίσεις'!$C$9+(9-1)*7+6),'3. Καταγραφή αδειών'!$D$5:$D$200,"&gt;="&amp;('1. Ρυθμίσεις'!$C$9+(9-1)*7)))</f>
        <v/>
      </c>
      <c r="K12" s="106">
        <f>IF($A12="","",COUNTIFS('3. Καταγραφή αδειών'!$A$5:$A$200,$A12,'3. Καταγραφή αδειών'!$F$5:$F$200,"Εγκρίθηκε",'3. Καταγραφή αδειών'!$C$5:$C$200,"&lt;="&amp;('1. Ρυθμίσεις'!$C$9+(10-1)*7+6),'3. Καταγραφή αδειών'!$D$5:$D$200,"&gt;="&amp;('1. Ρυθμίσεις'!$C$9+(10-1)*7)))</f>
        <v/>
      </c>
      <c r="L12" s="106">
        <f>IF($A12="","",COUNTIFS('3. Καταγραφή αδειών'!$A$5:$A$200,$A12,'3. Καταγραφή αδειών'!$F$5:$F$200,"Εγκρίθηκε",'3. Καταγραφή αδειών'!$C$5:$C$200,"&lt;="&amp;('1. Ρυθμίσεις'!$C$9+(11-1)*7+6),'3. Καταγραφή αδειών'!$D$5:$D$200,"&gt;="&amp;('1. Ρυθμίσεις'!$C$9+(11-1)*7)))</f>
        <v/>
      </c>
      <c r="M12" s="106">
        <f>IF($A12="","",COUNTIFS('3. Καταγραφή αδειών'!$A$5:$A$200,$A12,'3. Καταγραφή αδειών'!$F$5:$F$200,"Εγκρίθηκε",'3. Καταγραφή αδειών'!$C$5:$C$200,"&lt;="&amp;('1. Ρυθμίσεις'!$C$9+(12-1)*7+6),'3. Καταγραφή αδειών'!$D$5:$D$200,"&gt;="&amp;('1. Ρυθμίσεις'!$C$9+(12-1)*7)))</f>
        <v/>
      </c>
      <c r="N12" s="106">
        <f>IF($A12="","",COUNTIFS('3. Καταγραφή αδειών'!$A$5:$A$200,$A12,'3. Καταγραφή αδειών'!$F$5:$F$200,"Εγκρίθηκε",'3. Καταγραφή αδειών'!$C$5:$C$200,"&lt;="&amp;('1. Ρυθμίσεις'!$C$9+(13-1)*7+6),'3. Καταγραφή αδειών'!$D$5:$D$200,"&gt;="&amp;('1. Ρυθμίσεις'!$C$9+(13-1)*7)))</f>
        <v/>
      </c>
      <c r="O12" s="106">
        <f>IF($A12="","",COUNTIFS('3. Καταγραφή αδειών'!$A$5:$A$200,$A12,'3. Καταγραφή αδειών'!$F$5:$F$200,"Εγκρίθηκε",'3. Καταγραφή αδειών'!$C$5:$C$200,"&lt;="&amp;('1. Ρυθμίσεις'!$C$9+(14-1)*7+6),'3. Καταγραφή αδειών'!$D$5:$D$200,"&gt;="&amp;('1. Ρυθμίσεις'!$C$9+(14-1)*7)))</f>
        <v/>
      </c>
      <c r="P12" s="106">
        <f>IF($A12="","",COUNTIFS('3. Καταγραφή αδειών'!$A$5:$A$200,$A12,'3. Καταγραφή αδειών'!$F$5:$F$200,"Εγκρίθηκε",'3. Καταγραφή αδειών'!$C$5:$C$200,"&lt;="&amp;('1. Ρυθμίσεις'!$C$9+(15-1)*7+6),'3. Καταγραφή αδειών'!$D$5:$D$200,"&gt;="&amp;('1. Ρυθμίσεις'!$C$9+(15-1)*7)))</f>
        <v/>
      </c>
      <c r="Q12" s="106">
        <f>IF($A12="","",COUNTIFS('3. Καταγραφή αδειών'!$A$5:$A$200,$A12,'3. Καταγραφή αδειών'!$F$5:$F$200,"Εγκρίθηκε",'3. Καταγραφή αδειών'!$C$5:$C$200,"&lt;="&amp;('1. Ρυθμίσεις'!$C$9+(16-1)*7+6),'3. Καταγραφή αδειών'!$D$5:$D$200,"&gt;="&amp;('1. Ρυθμίσεις'!$C$9+(16-1)*7)))</f>
        <v/>
      </c>
      <c r="R12" s="106">
        <f>IF($A12="","",COUNTIFS('3. Καταγραφή αδειών'!$A$5:$A$200,$A12,'3. Καταγραφή αδειών'!$F$5:$F$200,"Εγκρίθηκε",'3. Καταγραφή αδειών'!$C$5:$C$200,"&lt;="&amp;('1. Ρυθμίσεις'!$C$9+(17-1)*7+6),'3. Καταγραφή αδειών'!$D$5:$D$200,"&gt;="&amp;('1. Ρυθμίσεις'!$C$9+(17-1)*7)))</f>
        <v/>
      </c>
      <c r="S12" s="106">
        <f>IF($A12="","",COUNTIFS('3. Καταγραφή αδειών'!$A$5:$A$200,$A12,'3. Καταγραφή αδειών'!$F$5:$F$200,"Εγκρίθηκε",'3. Καταγραφή αδειών'!$C$5:$C$200,"&lt;="&amp;('1. Ρυθμίσεις'!$C$9+(18-1)*7+6),'3. Καταγραφή αδειών'!$D$5:$D$200,"&gt;="&amp;('1. Ρυθμίσεις'!$C$9+(18-1)*7)))</f>
        <v/>
      </c>
      <c r="T12" s="106">
        <f>IF($A12="","",COUNTIFS('3. Καταγραφή αδειών'!$A$5:$A$200,$A12,'3. Καταγραφή αδειών'!$F$5:$F$200,"Εγκρίθηκε",'3. Καταγραφή αδειών'!$C$5:$C$200,"&lt;="&amp;('1. Ρυθμίσεις'!$C$9+(19-1)*7+6),'3. Καταγραφή αδειών'!$D$5:$D$200,"&gt;="&amp;('1. Ρυθμίσεις'!$C$9+(19-1)*7)))</f>
        <v/>
      </c>
      <c r="U12" s="106">
        <f>IF($A12="","",COUNTIFS('3. Καταγραφή αδειών'!$A$5:$A$200,$A12,'3. Καταγραφή αδειών'!$F$5:$F$200,"Εγκρίθηκε",'3. Καταγραφή αδειών'!$C$5:$C$200,"&lt;="&amp;('1. Ρυθμίσεις'!$C$9+(20-1)*7+6),'3. Καταγραφή αδειών'!$D$5:$D$200,"&gt;="&amp;('1. Ρυθμίσεις'!$C$9+(20-1)*7)))</f>
        <v/>
      </c>
      <c r="V12" s="106">
        <f>IF($A12="","",COUNTIFS('3. Καταγραφή αδειών'!$A$5:$A$200,$A12,'3. Καταγραφή αδειών'!$F$5:$F$200,"Εγκρίθηκε",'3. Καταγραφή αδειών'!$C$5:$C$200,"&lt;="&amp;('1. Ρυθμίσεις'!$C$9+(21-1)*7+6),'3. Καταγραφή αδειών'!$D$5:$D$200,"&gt;="&amp;('1. Ρυθμίσεις'!$C$9+(21-1)*7)))</f>
        <v/>
      </c>
      <c r="W12" s="106">
        <f>IF($A12="","",COUNTIFS('3. Καταγραφή αδειών'!$A$5:$A$200,$A12,'3. Καταγραφή αδειών'!$F$5:$F$200,"Εγκρίθηκε",'3. Καταγραφή αδειών'!$C$5:$C$200,"&lt;="&amp;('1. Ρυθμίσεις'!$C$9+(22-1)*7+6),'3. Καταγραφή αδειών'!$D$5:$D$200,"&gt;="&amp;('1. Ρυθμίσεις'!$C$9+(22-1)*7)))</f>
        <v/>
      </c>
      <c r="X12" s="106">
        <f>IF($A12="","",COUNTIFS('3. Καταγραφή αδειών'!$A$5:$A$200,$A12,'3. Καταγραφή αδειών'!$F$5:$F$200,"Εγκρίθηκε",'3. Καταγραφή αδειών'!$C$5:$C$200,"&lt;="&amp;('1. Ρυθμίσεις'!$C$9+(23-1)*7+6),'3. Καταγραφή αδειών'!$D$5:$D$200,"&gt;="&amp;('1. Ρυθμίσεις'!$C$9+(23-1)*7)))</f>
        <v/>
      </c>
      <c r="Y12" s="106">
        <f>IF($A12="","",COUNTIFS('3. Καταγραφή αδειών'!$A$5:$A$200,$A12,'3. Καταγραφή αδειών'!$F$5:$F$200,"Εγκρίθηκε",'3. Καταγραφή αδειών'!$C$5:$C$200,"&lt;="&amp;('1. Ρυθμίσεις'!$C$9+(24-1)*7+6),'3. Καταγραφή αδειών'!$D$5:$D$200,"&gt;="&amp;('1. Ρυθμίσεις'!$C$9+(24-1)*7)))</f>
        <v/>
      </c>
      <c r="Z12" s="106">
        <f>IF($A12="","",COUNTIFS('3. Καταγραφή αδειών'!$A$5:$A$200,$A12,'3. Καταγραφή αδειών'!$F$5:$F$200,"Εγκρίθηκε",'3. Καταγραφή αδειών'!$C$5:$C$200,"&lt;="&amp;('1. Ρυθμίσεις'!$C$9+(25-1)*7+6),'3. Καταγραφή αδειών'!$D$5:$D$200,"&gt;="&amp;('1. Ρυθμίσεις'!$C$9+(25-1)*7)))</f>
        <v/>
      </c>
      <c r="AA12" s="106">
        <f>IF($A12="","",COUNTIFS('3. Καταγραφή αδειών'!$A$5:$A$200,$A12,'3. Καταγραφή αδειών'!$F$5:$F$200,"Εγκρίθηκε",'3. Καταγραφή αδειών'!$C$5:$C$200,"&lt;="&amp;('1. Ρυθμίσεις'!$C$9+(26-1)*7+6),'3. Καταγραφή αδειών'!$D$5:$D$200,"&gt;="&amp;('1. Ρυθμίσεις'!$C$9+(26-1)*7)))</f>
        <v/>
      </c>
      <c r="AB12" s="106">
        <f>IF($A12="","",COUNTIFS('3. Καταγραφή αδειών'!$A$5:$A$200,$A12,'3. Καταγραφή αδειών'!$F$5:$F$200,"Εγκρίθηκε",'3. Καταγραφή αδειών'!$C$5:$C$200,"&lt;="&amp;('1. Ρυθμίσεις'!$C$9+(27-1)*7+6),'3. Καταγραφή αδειών'!$D$5:$D$200,"&gt;="&amp;('1. Ρυθμίσεις'!$C$9+(27-1)*7)))</f>
        <v/>
      </c>
      <c r="AC12" s="106">
        <f>IF($A12="","",COUNTIFS('3. Καταγραφή αδειών'!$A$5:$A$200,$A12,'3. Καταγραφή αδειών'!$F$5:$F$200,"Εγκρίθηκε",'3. Καταγραφή αδειών'!$C$5:$C$200,"&lt;="&amp;('1. Ρυθμίσεις'!$C$9+(28-1)*7+6),'3. Καταγραφή αδειών'!$D$5:$D$200,"&gt;="&amp;('1. Ρυθμίσεις'!$C$9+(28-1)*7)))</f>
        <v/>
      </c>
      <c r="AD12" s="106">
        <f>IF($A12="","",COUNTIFS('3. Καταγραφή αδειών'!$A$5:$A$200,$A12,'3. Καταγραφή αδειών'!$F$5:$F$200,"Εγκρίθηκε",'3. Καταγραφή αδειών'!$C$5:$C$200,"&lt;="&amp;('1. Ρυθμίσεις'!$C$9+(29-1)*7+6),'3. Καταγραφή αδειών'!$D$5:$D$200,"&gt;="&amp;('1. Ρυθμίσεις'!$C$9+(29-1)*7)))</f>
        <v/>
      </c>
      <c r="AE12" s="106">
        <f>IF($A12="","",COUNTIFS('3. Καταγραφή αδειών'!$A$5:$A$200,$A12,'3. Καταγραφή αδειών'!$F$5:$F$200,"Εγκρίθηκε",'3. Καταγραφή αδειών'!$C$5:$C$200,"&lt;="&amp;('1. Ρυθμίσεις'!$C$9+(30-1)*7+6),'3. Καταγραφή αδειών'!$D$5:$D$200,"&gt;="&amp;('1. Ρυθμίσεις'!$C$9+(30-1)*7)))</f>
        <v/>
      </c>
      <c r="AF12" s="106">
        <f>IF($A12="","",COUNTIFS('3. Καταγραφή αδειών'!$A$5:$A$200,$A12,'3. Καταγραφή αδειών'!$F$5:$F$200,"Εγκρίθηκε",'3. Καταγραφή αδειών'!$C$5:$C$200,"&lt;="&amp;('1. Ρυθμίσεις'!$C$9+(31-1)*7+6),'3. Καταγραφή αδειών'!$D$5:$D$200,"&gt;="&amp;('1. Ρυθμίσεις'!$C$9+(31-1)*7)))</f>
        <v/>
      </c>
      <c r="AG12" s="106">
        <f>IF($A12="","",COUNTIFS('3. Καταγραφή αδειών'!$A$5:$A$200,$A12,'3. Καταγραφή αδειών'!$F$5:$F$200,"Εγκρίθηκε",'3. Καταγραφή αδειών'!$C$5:$C$200,"&lt;="&amp;('1. Ρυθμίσεις'!$C$9+(32-1)*7+6),'3. Καταγραφή αδειών'!$D$5:$D$200,"&gt;="&amp;('1. Ρυθμίσεις'!$C$9+(32-1)*7)))</f>
        <v/>
      </c>
      <c r="AH12" s="106">
        <f>IF($A12="","",COUNTIFS('3. Καταγραφή αδειών'!$A$5:$A$200,$A12,'3. Καταγραφή αδειών'!$F$5:$F$200,"Εγκρίθηκε",'3. Καταγραφή αδειών'!$C$5:$C$200,"&lt;="&amp;('1. Ρυθμίσεις'!$C$9+(33-1)*7+6),'3. Καταγραφή αδειών'!$D$5:$D$200,"&gt;="&amp;('1. Ρυθμίσεις'!$C$9+(33-1)*7)))</f>
        <v/>
      </c>
      <c r="AI12" s="106">
        <f>IF($A12="","",COUNTIFS('3. Καταγραφή αδειών'!$A$5:$A$200,$A12,'3. Καταγραφή αδειών'!$F$5:$F$200,"Εγκρίθηκε",'3. Καταγραφή αδειών'!$C$5:$C$200,"&lt;="&amp;('1. Ρυθμίσεις'!$C$9+(34-1)*7+6),'3. Καταγραφή αδειών'!$D$5:$D$200,"&gt;="&amp;('1. Ρυθμίσεις'!$C$9+(34-1)*7)))</f>
        <v/>
      </c>
      <c r="AJ12" s="106">
        <f>IF($A12="","",COUNTIFS('3. Καταγραφή αδειών'!$A$5:$A$200,$A12,'3. Καταγραφή αδειών'!$F$5:$F$200,"Εγκρίθηκε",'3. Καταγραφή αδειών'!$C$5:$C$200,"&lt;="&amp;('1. Ρυθμίσεις'!$C$9+(35-1)*7+6),'3. Καταγραφή αδειών'!$D$5:$D$200,"&gt;="&amp;('1. Ρυθμίσεις'!$C$9+(35-1)*7)))</f>
        <v/>
      </c>
      <c r="AK12" s="106">
        <f>IF($A12="","",COUNTIFS('3. Καταγραφή αδειών'!$A$5:$A$200,$A12,'3. Καταγραφή αδειών'!$F$5:$F$200,"Εγκρίθηκε",'3. Καταγραφή αδειών'!$C$5:$C$200,"&lt;="&amp;('1. Ρυθμίσεις'!$C$9+(36-1)*7+6),'3. Καταγραφή αδειών'!$D$5:$D$200,"&gt;="&amp;('1. Ρυθμίσεις'!$C$9+(36-1)*7)))</f>
        <v/>
      </c>
      <c r="AL12" s="106">
        <f>IF($A12="","",COUNTIFS('3. Καταγραφή αδειών'!$A$5:$A$200,$A12,'3. Καταγραφή αδειών'!$F$5:$F$200,"Εγκρίθηκε",'3. Καταγραφή αδειών'!$C$5:$C$200,"&lt;="&amp;('1. Ρυθμίσεις'!$C$9+(37-1)*7+6),'3. Καταγραφή αδειών'!$D$5:$D$200,"&gt;="&amp;('1. Ρυθμίσεις'!$C$9+(37-1)*7)))</f>
        <v/>
      </c>
      <c r="AM12" s="106">
        <f>IF($A12="","",COUNTIFS('3. Καταγραφή αδειών'!$A$5:$A$200,$A12,'3. Καταγραφή αδειών'!$F$5:$F$200,"Εγκρίθηκε",'3. Καταγραφή αδειών'!$C$5:$C$200,"&lt;="&amp;('1. Ρυθμίσεις'!$C$9+(38-1)*7+6),'3. Καταγραφή αδειών'!$D$5:$D$200,"&gt;="&amp;('1. Ρυθμίσεις'!$C$9+(38-1)*7)))</f>
        <v/>
      </c>
      <c r="AN12" s="106">
        <f>IF($A12="","",COUNTIFS('3. Καταγραφή αδειών'!$A$5:$A$200,$A12,'3. Καταγραφή αδειών'!$F$5:$F$200,"Εγκρίθηκε",'3. Καταγραφή αδειών'!$C$5:$C$200,"&lt;="&amp;('1. Ρυθμίσεις'!$C$9+(39-1)*7+6),'3. Καταγραφή αδειών'!$D$5:$D$200,"&gt;="&amp;('1. Ρυθμίσεις'!$C$9+(39-1)*7)))</f>
        <v/>
      </c>
      <c r="AO12" s="106">
        <f>IF($A12="","",COUNTIFS('3. Καταγραφή αδειών'!$A$5:$A$200,$A12,'3. Καταγραφή αδειών'!$F$5:$F$200,"Εγκρίθηκε",'3. Καταγραφή αδειών'!$C$5:$C$200,"&lt;="&amp;('1. Ρυθμίσεις'!$C$9+(40-1)*7+6),'3. Καταγραφή αδειών'!$D$5:$D$200,"&gt;="&amp;('1. Ρυθμίσεις'!$C$9+(40-1)*7)))</f>
        <v/>
      </c>
      <c r="AP12" s="106">
        <f>IF($A12="","",COUNTIFS('3. Καταγραφή αδειών'!$A$5:$A$200,$A12,'3. Καταγραφή αδειών'!$F$5:$F$200,"Εγκρίθηκε",'3. Καταγραφή αδειών'!$C$5:$C$200,"&lt;="&amp;('1. Ρυθμίσεις'!$C$9+(41-1)*7+6),'3. Καταγραφή αδειών'!$D$5:$D$200,"&gt;="&amp;('1. Ρυθμίσεις'!$C$9+(41-1)*7)))</f>
        <v/>
      </c>
      <c r="AQ12" s="106">
        <f>IF($A12="","",COUNTIFS('3. Καταγραφή αδειών'!$A$5:$A$200,$A12,'3. Καταγραφή αδειών'!$F$5:$F$200,"Εγκρίθηκε",'3. Καταγραφή αδειών'!$C$5:$C$200,"&lt;="&amp;('1. Ρυθμίσεις'!$C$9+(42-1)*7+6),'3. Καταγραφή αδειών'!$D$5:$D$200,"&gt;="&amp;('1. Ρυθμίσεις'!$C$9+(42-1)*7)))</f>
        <v/>
      </c>
      <c r="AR12" s="106">
        <f>IF($A12="","",COUNTIFS('3. Καταγραφή αδειών'!$A$5:$A$200,$A12,'3. Καταγραφή αδειών'!$F$5:$F$200,"Εγκρίθηκε",'3. Καταγραφή αδειών'!$C$5:$C$200,"&lt;="&amp;('1. Ρυθμίσεις'!$C$9+(43-1)*7+6),'3. Καταγραφή αδειών'!$D$5:$D$200,"&gt;="&amp;('1. Ρυθμίσεις'!$C$9+(43-1)*7)))</f>
        <v/>
      </c>
      <c r="AS12" s="106">
        <f>IF($A12="","",COUNTIFS('3. Καταγραφή αδειών'!$A$5:$A$200,$A12,'3. Καταγραφή αδειών'!$F$5:$F$200,"Εγκρίθηκε",'3. Καταγραφή αδειών'!$C$5:$C$200,"&lt;="&amp;('1. Ρυθμίσεις'!$C$9+(44-1)*7+6),'3. Καταγραφή αδειών'!$D$5:$D$200,"&gt;="&amp;('1. Ρυθμίσεις'!$C$9+(44-1)*7)))</f>
        <v/>
      </c>
      <c r="AT12" s="106">
        <f>IF($A12="","",COUNTIFS('3. Καταγραφή αδειών'!$A$5:$A$200,$A12,'3. Καταγραφή αδειών'!$F$5:$F$200,"Εγκρίθηκε",'3. Καταγραφή αδειών'!$C$5:$C$200,"&lt;="&amp;('1. Ρυθμίσεις'!$C$9+(45-1)*7+6),'3. Καταγραφή αδειών'!$D$5:$D$200,"&gt;="&amp;('1. Ρυθμίσεις'!$C$9+(45-1)*7)))</f>
        <v/>
      </c>
      <c r="AU12" s="106">
        <f>IF($A12="","",COUNTIFS('3. Καταγραφή αδειών'!$A$5:$A$200,$A12,'3. Καταγραφή αδειών'!$F$5:$F$200,"Εγκρίθηκε",'3. Καταγραφή αδειών'!$C$5:$C$200,"&lt;="&amp;('1. Ρυθμίσεις'!$C$9+(46-1)*7+6),'3. Καταγραφή αδειών'!$D$5:$D$200,"&gt;="&amp;('1. Ρυθμίσεις'!$C$9+(46-1)*7)))</f>
        <v/>
      </c>
      <c r="AV12" s="106">
        <f>IF($A12="","",COUNTIFS('3. Καταγραφή αδειών'!$A$5:$A$200,$A12,'3. Καταγραφή αδειών'!$F$5:$F$200,"Εγκρίθηκε",'3. Καταγραφή αδειών'!$C$5:$C$200,"&lt;="&amp;('1. Ρυθμίσεις'!$C$9+(47-1)*7+6),'3. Καταγραφή αδειών'!$D$5:$D$200,"&gt;="&amp;('1. Ρυθμίσεις'!$C$9+(47-1)*7)))</f>
        <v/>
      </c>
      <c r="AW12" s="106">
        <f>IF($A12="","",COUNTIFS('3. Καταγραφή αδειών'!$A$5:$A$200,$A12,'3. Καταγραφή αδειών'!$F$5:$F$200,"Εγκρίθηκε",'3. Καταγραφή αδειών'!$C$5:$C$200,"&lt;="&amp;('1. Ρυθμίσεις'!$C$9+(48-1)*7+6),'3. Καταγραφή αδειών'!$D$5:$D$200,"&gt;="&amp;('1. Ρυθμίσεις'!$C$9+(48-1)*7)))</f>
        <v/>
      </c>
      <c r="AX12" s="106">
        <f>IF($A12="","",COUNTIFS('3. Καταγραφή αδειών'!$A$5:$A$200,$A12,'3. Καταγραφή αδειών'!$F$5:$F$200,"Εγκρίθηκε",'3. Καταγραφή αδειών'!$C$5:$C$200,"&lt;="&amp;('1. Ρυθμίσεις'!$C$9+(49-1)*7+6),'3. Καταγραφή αδειών'!$D$5:$D$200,"&gt;="&amp;('1. Ρυθμίσεις'!$C$9+(49-1)*7)))</f>
        <v/>
      </c>
      <c r="AY12" s="106">
        <f>IF($A12="","",COUNTIFS('3. Καταγραφή αδειών'!$A$5:$A$200,$A12,'3. Καταγραφή αδειών'!$F$5:$F$200,"Εγκρίθηκε",'3. Καταγραφή αδειών'!$C$5:$C$200,"&lt;="&amp;('1. Ρυθμίσεις'!$C$9+(50-1)*7+6),'3. Καταγραφή αδειών'!$D$5:$D$200,"&gt;="&amp;('1. Ρυθμίσεις'!$C$9+(50-1)*7)))</f>
        <v/>
      </c>
      <c r="AZ12" s="106">
        <f>IF($A12="","",COUNTIFS('3. Καταγραφή αδειών'!$A$5:$A$200,$A12,'3. Καταγραφή αδειών'!$F$5:$F$200,"Εγκρίθηκε",'3. Καταγραφή αδειών'!$C$5:$C$200,"&lt;="&amp;('1. Ρυθμίσεις'!$C$9+(51-1)*7+6),'3. Καταγραφή αδειών'!$D$5:$D$200,"&gt;="&amp;('1. Ρυθμίσεις'!$C$9+(51-1)*7)))</f>
        <v/>
      </c>
      <c r="BA12" s="106">
        <f>IF($A12="","",COUNTIFS('3. Καταγραφή αδειών'!$A$5:$A$200,$A12,'3. Καταγραφή αδειών'!$F$5:$F$200,"Εγκρίθηκε",'3. Καταγραφή αδειών'!$C$5:$C$200,"&lt;="&amp;('1. Ρυθμίσεις'!$C$9+(52-1)*7+6),'3. Καταγραφή αδειών'!$D$5:$D$200,"&gt;="&amp;('1. Ρυθμίσεις'!$C$9+(52-1)*7)))</f>
        <v/>
      </c>
    </row>
    <row r="13" ht="18" customHeight="1" s="55">
      <c r="A13" s="105">
        <f>IF('2. Εργαζόμενοι'!A13="","",'2. Εργαζόμενοι'!A13)</f>
        <v/>
      </c>
      <c r="B13" s="106">
        <f>IF($A13="","",COUNTIFS('3. Καταγραφή αδειών'!$A$5:$A$200,$A13,'3. Καταγραφή αδειών'!$F$5:$F$200,"Εγκρίθηκε",'3. Καταγραφή αδειών'!$C$5:$C$200,"&lt;="&amp;('1. Ρυθμίσεις'!$C$9+(1-1)*7+6),'3. Καταγραφή αδειών'!$D$5:$D$200,"&gt;="&amp;('1. Ρυθμίσεις'!$C$9+(1-1)*7)))</f>
        <v/>
      </c>
      <c r="C13" s="106">
        <f>IF($A13="","",COUNTIFS('3. Καταγραφή αδειών'!$A$5:$A$200,$A13,'3. Καταγραφή αδειών'!$F$5:$F$200,"Εγκρίθηκε",'3. Καταγραφή αδειών'!$C$5:$C$200,"&lt;="&amp;('1. Ρυθμίσεις'!$C$9+(2-1)*7+6),'3. Καταγραφή αδειών'!$D$5:$D$200,"&gt;="&amp;('1. Ρυθμίσεις'!$C$9+(2-1)*7)))</f>
        <v/>
      </c>
      <c r="D13" s="106">
        <f>IF($A13="","",COUNTIFS('3. Καταγραφή αδειών'!$A$5:$A$200,$A13,'3. Καταγραφή αδειών'!$F$5:$F$200,"Εγκρίθηκε",'3. Καταγραφή αδειών'!$C$5:$C$200,"&lt;="&amp;('1. Ρυθμίσεις'!$C$9+(3-1)*7+6),'3. Καταγραφή αδειών'!$D$5:$D$200,"&gt;="&amp;('1. Ρυθμίσεις'!$C$9+(3-1)*7)))</f>
        <v/>
      </c>
      <c r="E13" s="106">
        <f>IF($A13="","",COUNTIFS('3. Καταγραφή αδειών'!$A$5:$A$200,$A13,'3. Καταγραφή αδειών'!$F$5:$F$200,"Εγκρίθηκε",'3. Καταγραφή αδειών'!$C$5:$C$200,"&lt;="&amp;('1. Ρυθμίσεις'!$C$9+(4-1)*7+6),'3. Καταγραφή αδειών'!$D$5:$D$200,"&gt;="&amp;('1. Ρυθμίσεις'!$C$9+(4-1)*7)))</f>
        <v/>
      </c>
      <c r="F13" s="106">
        <f>IF($A13="","",COUNTIFS('3. Καταγραφή αδειών'!$A$5:$A$200,$A13,'3. Καταγραφή αδειών'!$F$5:$F$200,"Εγκρίθηκε",'3. Καταγραφή αδειών'!$C$5:$C$200,"&lt;="&amp;('1. Ρυθμίσεις'!$C$9+(5-1)*7+6),'3. Καταγραφή αδειών'!$D$5:$D$200,"&gt;="&amp;('1. Ρυθμίσεις'!$C$9+(5-1)*7)))</f>
        <v/>
      </c>
      <c r="G13" s="106">
        <f>IF($A13="","",COUNTIFS('3. Καταγραφή αδειών'!$A$5:$A$200,$A13,'3. Καταγραφή αδειών'!$F$5:$F$200,"Εγκρίθηκε",'3. Καταγραφή αδειών'!$C$5:$C$200,"&lt;="&amp;('1. Ρυθμίσεις'!$C$9+(6-1)*7+6),'3. Καταγραφή αδειών'!$D$5:$D$200,"&gt;="&amp;('1. Ρυθμίσεις'!$C$9+(6-1)*7)))</f>
        <v/>
      </c>
      <c r="H13" s="106">
        <f>IF($A13="","",COUNTIFS('3. Καταγραφή αδειών'!$A$5:$A$200,$A13,'3. Καταγραφή αδειών'!$F$5:$F$200,"Εγκρίθηκε",'3. Καταγραφή αδειών'!$C$5:$C$200,"&lt;="&amp;('1. Ρυθμίσεις'!$C$9+(7-1)*7+6),'3. Καταγραφή αδειών'!$D$5:$D$200,"&gt;="&amp;('1. Ρυθμίσεις'!$C$9+(7-1)*7)))</f>
        <v/>
      </c>
      <c r="I13" s="106">
        <f>IF($A13="","",COUNTIFS('3. Καταγραφή αδειών'!$A$5:$A$200,$A13,'3. Καταγραφή αδειών'!$F$5:$F$200,"Εγκρίθηκε",'3. Καταγραφή αδειών'!$C$5:$C$200,"&lt;="&amp;('1. Ρυθμίσεις'!$C$9+(8-1)*7+6),'3. Καταγραφή αδειών'!$D$5:$D$200,"&gt;="&amp;('1. Ρυθμίσεις'!$C$9+(8-1)*7)))</f>
        <v/>
      </c>
      <c r="J13" s="106">
        <f>IF($A13="","",COUNTIFS('3. Καταγραφή αδειών'!$A$5:$A$200,$A13,'3. Καταγραφή αδειών'!$F$5:$F$200,"Εγκρίθηκε",'3. Καταγραφή αδειών'!$C$5:$C$200,"&lt;="&amp;('1. Ρυθμίσεις'!$C$9+(9-1)*7+6),'3. Καταγραφή αδειών'!$D$5:$D$200,"&gt;="&amp;('1. Ρυθμίσεις'!$C$9+(9-1)*7)))</f>
        <v/>
      </c>
      <c r="K13" s="106">
        <f>IF($A13="","",COUNTIFS('3. Καταγραφή αδειών'!$A$5:$A$200,$A13,'3. Καταγραφή αδειών'!$F$5:$F$200,"Εγκρίθηκε",'3. Καταγραφή αδειών'!$C$5:$C$200,"&lt;="&amp;('1. Ρυθμίσεις'!$C$9+(10-1)*7+6),'3. Καταγραφή αδειών'!$D$5:$D$200,"&gt;="&amp;('1. Ρυθμίσεις'!$C$9+(10-1)*7)))</f>
        <v/>
      </c>
      <c r="L13" s="106">
        <f>IF($A13="","",COUNTIFS('3. Καταγραφή αδειών'!$A$5:$A$200,$A13,'3. Καταγραφή αδειών'!$F$5:$F$200,"Εγκρίθηκε",'3. Καταγραφή αδειών'!$C$5:$C$200,"&lt;="&amp;('1. Ρυθμίσεις'!$C$9+(11-1)*7+6),'3. Καταγραφή αδειών'!$D$5:$D$200,"&gt;="&amp;('1. Ρυθμίσεις'!$C$9+(11-1)*7)))</f>
        <v/>
      </c>
      <c r="M13" s="106">
        <f>IF($A13="","",COUNTIFS('3. Καταγραφή αδειών'!$A$5:$A$200,$A13,'3. Καταγραφή αδειών'!$F$5:$F$200,"Εγκρίθηκε",'3. Καταγραφή αδειών'!$C$5:$C$200,"&lt;="&amp;('1. Ρυθμίσεις'!$C$9+(12-1)*7+6),'3. Καταγραφή αδειών'!$D$5:$D$200,"&gt;="&amp;('1. Ρυθμίσεις'!$C$9+(12-1)*7)))</f>
        <v/>
      </c>
      <c r="N13" s="106">
        <f>IF($A13="","",COUNTIFS('3. Καταγραφή αδειών'!$A$5:$A$200,$A13,'3. Καταγραφή αδειών'!$F$5:$F$200,"Εγκρίθηκε",'3. Καταγραφή αδειών'!$C$5:$C$200,"&lt;="&amp;('1. Ρυθμίσεις'!$C$9+(13-1)*7+6),'3. Καταγραφή αδειών'!$D$5:$D$200,"&gt;="&amp;('1. Ρυθμίσεις'!$C$9+(13-1)*7)))</f>
        <v/>
      </c>
      <c r="O13" s="106">
        <f>IF($A13="","",COUNTIFS('3. Καταγραφή αδειών'!$A$5:$A$200,$A13,'3. Καταγραφή αδειών'!$F$5:$F$200,"Εγκρίθηκε",'3. Καταγραφή αδειών'!$C$5:$C$200,"&lt;="&amp;('1. Ρυθμίσεις'!$C$9+(14-1)*7+6),'3. Καταγραφή αδειών'!$D$5:$D$200,"&gt;="&amp;('1. Ρυθμίσεις'!$C$9+(14-1)*7)))</f>
        <v/>
      </c>
      <c r="P13" s="106">
        <f>IF($A13="","",COUNTIFS('3. Καταγραφή αδειών'!$A$5:$A$200,$A13,'3. Καταγραφή αδειών'!$F$5:$F$200,"Εγκρίθηκε",'3. Καταγραφή αδειών'!$C$5:$C$200,"&lt;="&amp;('1. Ρυθμίσεις'!$C$9+(15-1)*7+6),'3. Καταγραφή αδειών'!$D$5:$D$200,"&gt;="&amp;('1. Ρυθμίσεις'!$C$9+(15-1)*7)))</f>
        <v/>
      </c>
      <c r="Q13" s="106">
        <f>IF($A13="","",COUNTIFS('3. Καταγραφή αδειών'!$A$5:$A$200,$A13,'3. Καταγραφή αδειών'!$F$5:$F$200,"Εγκρίθηκε",'3. Καταγραφή αδειών'!$C$5:$C$200,"&lt;="&amp;('1. Ρυθμίσεις'!$C$9+(16-1)*7+6),'3. Καταγραφή αδειών'!$D$5:$D$200,"&gt;="&amp;('1. Ρυθμίσεις'!$C$9+(16-1)*7)))</f>
        <v/>
      </c>
      <c r="R13" s="106">
        <f>IF($A13="","",COUNTIFS('3. Καταγραφή αδειών'!$A$5:$A$200,$A13,'3. Καταγραφή αδειών'!$F$5:$F$200,"Εγκρίθηκε",'3. Καταγραφή αδειών'!$C$5:$C$200,"&lt;="&amp;('1. Ρυθμίσεις'!$C$9+(17-1)*7+6),'3. Καταγραφή αδειών'!$D$5:$D$200,"&gt;="&amp;('1. Ρυθμίσεις'!$C$9+(17-1)*7)))</f>
        <v/>
      </c>
      <c r="S13" s="106">
        <f>IF($A13="","",COUNTIFS('3. Καταγραφή αδειών'!$A$5:$A$200,$A13,'3. Καταγραφή αδειών'!$F$5:$F$200,"Εγκρίθηκε",'3. Καταγραφή αδειών'!$C$5:$C$200,"&lt;="&amp;('1. Ρυθμίσεις'!$C$9+(18-1)*7+6),'3. Καταγραφή αδειών'!$D$5:$D$200,"&gt;="&amp;('1. Ρυθμίσεις'!$C$9+(18-1)*7)))</f>
        <v/>
      </c>
      <c r="T13" s="106">
        <f>IF($A13="","",COUNTIFS('3. Καταγραφή αδειών'!$A$5:$A$200,$A13,'3. Καταγραφή αδειών'!$F$5:$F$200,"Εγκρίθηκε",'3. Καταγραφή αδειών'!$C$5:$C$200,"&lt;="&amp;('1. Ρυθμίσεις'!$C$9+(19-1)*7+6),'3. Καταγραφή αδειών'!$D$5:$D$200,"&gt;="&amp;('1. Ρυθμίσεις'!$C$9+(19-1)*7)))</f>
        <v/>
      </c>
      <c r="U13" s="106">
        <f>IF($A13="","",COUNTIFS('3. Καταγραφή αδειών'!$A$5:$A$200,$A13,'3. Καταγραφή αδειών'!$F$5:$F$200,"Εγκρίθηκε",'3. Καταγραφή αδειών'!$C$5:$C$200,"&lt;="&amp;('1. Ρυθμίσεις'!$C$9+(20-1)*7+6),'3. Καταγραφή αδειών'!$D$5:$D$200,"&gt;="&amp;('1. Ρυθμίσεις'!$C$9+(20-1)*7)))</f>
        <v/>
      </c>
      <c r="V13" s="106">
        <f>IF($A13="","",COUNTIFS('3. Καταγραφή αδειών'!$A$5:$A$200,$A13,'3. Καταγραφή αδειών'!$F$5:$F$200,"Εγκρίθηκε",'3. Καταγραφή αδειών'!$C$5:$C$200,"&lt;="&amp;('1. Ρυθμίσεις'!$C$9+(21-1)*7+6),'3. Καταγραφή αδειών'!$D$5:$D$200,"&gt;="&amp;('1. Ρυθμίσεις'!$C$9+(21-1)*7)))</f>
        <v/>
      </c>
      <c r="W13" s="106">
        <f>IF($A13="","",COUNTIFS('3. Καταγραφή αδειών'!$A$5:$A$200,$A13,'3. Καταγραφή αδειών'!$F$5:$F$200,"Εγκρίθηκε",'3. Καταγραφή αδειών'!$C$5:$C$200,"&lt;="&amp;('1. Ρυθμίσεις'!$C$9+(22-1)*7+6),'3. Καταγραφή αδειών'!$D$5:$D$200,"&gt;="&amp;('1. Ρυθμίσεις'!$C$9+(22-1)*7)))</f>
        <v/>
      </c>
      <c r="X13" s="106">
        <f>IF($A13="","",COUNTIFS('3. Καταγραφή αδειών'!$A$5:$A$200,$A13,'3. Καταγραφή αδειών'!$F$5:$F$200,"Εγκρίθηκε",'3. Καταγραφή αδειών'!$C$5:$C$200,"&lt;="&amp;('1. Ρυθμίσεις'!$C$9+(23-1)*7+6),'3. Καταγραφή αδειών'!$D$5:$D$200,"&gt;="&amp;('1. Ρυθμίσεις'!$C$9+(23-1)*7)))</f>
        <v/>
      </c>
      <c r="Y13" s="106">
        <f>IF($A13="","",COUNTIFS('3. Καταγραφή αδειών'!$A$5:$A$200,$A13,'3. Καταγραφή αδειών'!$F$5:$F$200,"Εγκρίθηκε",'3. Καταγραφή αδειών'!$C$5:$C$200,"&lt;="&amp;('1. Ρυθμίσεις'!$C$9+(24-1)*7+6),'3. Καταγραφή αδειών'!$D$5:$D$200,"&gt;="&amp;('1. Ρυθμίσεις'!$C$9+(24-1)*7)))</f>
        <v/>
      </c>
      <c r="Z13" s="106">
        <f>IF($A13="","",COUNTIFS('3. Καταγραφή αδειών'!$A$5:$A$200,$A13,'3. Καταγραφή αδειών'!$F$5:$F$200,"Εγκρίθηκε",'3. Καταγραφή αδειών'!$C$5:$C$200,"&lt;="&amp;('1. Ρυθμίσεις'!$C$9+(25-1)*7+6),'3. Καταγραφή αδειών'!$D$5:$D$200,"&gt;="&amp;('1. Ρυθμίσεις'!$C$9+(25-1)*7)))</f>
        <v/>
      </c>
      <c r="AA13" s="106">
        <f>IF($A13="","",COUNTIFS('3. Καταγραφή αδειών'!$A$5:$A$200,$A13,'3. Καταγραφή αδειών'!$F$5:$F$200,"Εγκρίθηκε",'3. Καταγραφή αδειών'!$C$5:$C$200,"&lt;="&amp;('1. Ρυθμίσεις'!$C$9+(26-1)*7+6),'3. Καταγραφή αδειών'!$D$5:$D$200,"&gt;="&amp;('1. Ρυθμίσεις'!$C$9+(26-1)*7)))</f>
        <v/>
      </c>
      <c r="AB13" s="106">
        <f>IF($A13="","",COUNTIFS('3. Καταγραφή αδειών'!$A$5:$A$200,$A13,'3. Καταγραφή αδειών'!$F$5:$F$200,"Εγκρίθηκε",'3. Καταγραφή αδειών'!$C$5:$C$200,"&lt;="&amp;('1. Ρυθμίσεις'!$C$9+(27-1)*7+6),'3. Καταγραφή αδειών'!$D$5:$D$200,"&gt;="&amp;('1. Ρυθμίσεις'!$C$9+(27-1)*7)))</f>
        <v/>
      </c>
      <c r="AC13" s="106">
        <f>IF($A13="","",COUNTIFS('3. Καταγραφή αδειών'!$A$5:$A$200,$A13,'3. Καταγραφή αδειών'!$F$5:$F$200,"Εγκρίθηκε",'3. Καταγραφή αδειών'!$C$5:$C$200,"&lt;="&amp;('1. Ρυθμίσεις'!$C$9+(28-1)*7+6),'3. Καταγραφή αδειών'!$D$5:$D$200,"&gt;="&amp;('1. Ρυθμίσεις'!$C$9+(28-1)*7)))</f>
        <v/>
      </c>
      <c r="AD13" s="106">
        <f>IF($A13="","",COUNTIFS('3. Καταγραφή αδειών'!$A$5:$A$200,$A13,'3. Καταγραφή αδειών'!$F$5:$F$200,"Εγκρίθηκε",'3. Καταγραφή αδειών'!$C$5:$C$200,"&lt;="&amp;('1. Ρυθμίσεις'!$C$9+(29-1)*7+6),'3. Καταγραφή αδειών'!$D$5:$D$200,"&gt;="&amp;('1. Ρυθμίσεις'!$C$9+(29-1)*7)))</f>
        <v/>
      </c>
      <c r="AE13" s="106">
        <f>IF($A13="","",COUNTIFS('3. Καταγραφή αδειών'!$A$5:$A$200,$A13,'3. Καταγραφή αδειών'!$F$5:$F$200,"Εγκρίθηκε",'3. Καταγραφή αδειών'!$C$5:$C$200,"&lt;="&amp;('1. Ρυθμίσεις'!$C$9+(30-1)*7+6),'3. Καταγραφή αδειών'!$D$5:$D$200,"&gt;="&amp;('1. Ρυθμίσεις'!$C$9+(30-1)*7)))</f>
        <v/>
      </c>
      <c r="AF13" s="106">
        <f>IF($A13="","",COUNTIFS('3. Καταγραφή αδειών'!$A$5:$A$200,$A13,'3. Καταγραφή αδειών'!$F$5:$F$200,"Εγκρίθηκε",'3. Καταγραφή αδειών'!$C$5:$C$200,"&lt;="&amp;('1. Ρυθμίσεις'!$C$9+(31-1)*7+6),'3. Καταγραφή αδειών'!$D$5:$D$200,"&gt;="&amp;('1. Ρυθμίσεις'!$C$9+(31-1)*7)))</f>
        <v/>
      </c>
      <c r="AG13" s="106">
        <f>IF($A13="","",COUNTIFS('3. Καταγραφή αδειών'!$A$5:$A$200,$A13,'3. Καταγραφή αδειών'!$F$5:$F$200,"Εγκρίθηκε",'3. Καταγραφή αδειών'!$C$5:$C$200,"&lt;="&amp;('1. Ρυθμίσεις'!$C$9+(32-1)*7+6),'3. Καταγραφή αδειών'!$D$5:$D$200,"&gt;="&amp;('1. Ρυθμίσεις'!$C$9+(32-1)*7)))</f>
        <v/>
      </c>
      <c r="AH13" s="106">
        <f>IF($A13="","",COUNTIFS('3. Καταγραφή αδειών'!$A$5:$A$200,$A13,'3. Καταγραφή αδειών'!$F$5:$F$200,"Εγκρίθηκε",'3. Καταγραφή αδειών'!$C$5:$C$200,"&lt;="&amp;('1. Ρυθμίσεις'!$C$9+(33-1)*7+6),'3. Καταγραφή αδειών'!$D$5:$D$200,"&gt;="&amp;('1. Ρυθμίσεις'!$C$9+(33-1)*7)))</f>
        <v/>
      </c>
      <c r="AI13" s="106">
        <f>IF($A13="","",COUNTIFS('3. Καταγραφή αδειών'!$A$5:$A$200,$A13,'3. Καταγραφή αδειών'!$F$5:$F$200,"Εγκρίθηκε",'3. Καταγραφή αδειών'!$C$5:$C$200,"&lt;="&amp;('1. Ρυθμίσεις'!$C$9+(34-1)*7+6),'3. Καταγραφή αδειών'!$D$5:$D$200,"&gt;="&amp;('1. Ρυθμίσεις'!$C$9+(34-1)*7)))</f>
        <v/>
      </c>
      <c r="AJ13" s="106">
        <f>IF($A13="","",COUNTIFS('3. Καταγραφή αδειών'!$A$5:$A$200,$A13,'3. Καταγραφή αδειών'!$F$5:$F$200,"Εγκρίθηκε",'3. Καταγραφή αδειών'!$C$5:$C$200,"&lt;="&amp;('1. Ρυθμίσεις'!$C$9+(35-1)*7+6),'3. Καταγραφή αδειών'!$D$5:$D$200,"&gt;="&amp;('1. Ρυθμίσεις'!$C$9+(35-1)*7)))</f>
        <v/>
      </c>
      <c r="AK13" s="106">
        <f>IF($A13="","",COUNTIFS('3. Καταγραφή αδειών'!$A$5:$A$200,$A13,'3. Καταγραφή αδειών'!$F$5:$F$200,"Εγκρίθηκε",'3. Καταγραφή αδειών'!$C$5:$C$200,"&lt;="&amp;('1. Ρυθμίσεις'!$C$9+(36-1)*7+6),'3. Καταγραφή αδειών'!$D$5:$D$200,"&gt;="&amp;('1. Ρυθμίσεις'!$C$9+(36-1)*7)))</f>
        <v/>
      </c>
      <c r="AL13" s="106">
        <f>IF($A13="","",COUNTIFS('3. Καταγραφή αδειών'!$A$5:$A$200,$A13,'3. Καταγραφή αδειών'!$F$5:$F$200,"Εγκρίθηκε",'3. Καταγραφή αδειών'!$C$5:$C$200,"&lt;="&amp;('1. Ρυθμίσεις'!$C$9+(37-1)*7+6),'3. Καταγραφή αδειών'!$D$5:$D$200,"&gt;="&amp;('1. Ρυθμίσεις'!$C$9+(37-1)*7)))</f>
        <v/>
      </c>
      <c r="AM13" s="106">
        <f>IF($A13="","",COUNTIFS('3. Καταγραφή αδειών'!$A$5:$A$200,$A13,'3. Καταγραφή αδειών'!$F$5:$F$200,"Εγκρίθηκε",'3. Καταγραφή αδειών'!$C$5:$C$200,"&lt;="&amp;('1. Ρυθμίσεις'!$C$9+(38-1)*7+6),'3. Καταγραφή αδειών'!$D$5:$D$200,"&gt;="&amp;('1. Ρυθμίσεις'!$C$9+(38-1)*7)))</f>
        <v/>
      </c>
      <c r="AN13" s="106">
        <f>IF($A13="","",COUNTIFS('3. Καταγραφή αδειών'!$A$5:$A$200,$A13,'3. Καταγραφή αδειών'!$F$5:$F$200,"Εγκρίθηκε",'3. Καταγραφή αδειών'!$C$5:$C$200,"&lt;="&amp;('1. Ρυθμίσεις'!$C$9+(39-1)*7+6),'3. Καταγραφή αδειών'!$D$5:$D$200,"&gt;="&amp;('1. Ρυθμίσεις'!$C$9+(39-1)*7)))</f>
        <v/>
      </c>
      <c r="AO13" s="106">
        <f>IF($A13="","",COUNTIFS('3. Καταγραφή αδειών'!$A$5:$A$200,$A13,'3. Καταγραφή αδειών'!$F$5:$F$200,"Εγκρίθηκε",'3. Καταγραφή αδειών'!$C$5:$C$200,"&lt;="&amp;('1. Ρυθμίσεις'!$C$9+(40-1)*7+6),'3. Καταγραφή αδειών'!$D$5:$D$200,"&gt;="&amp;('1. Ρυθμίσεις'!$C$9+(40-1)*7)))</f>
        <v/>
      </c>
      <c r="AP13" s="106">
        <f>IF($A13="","",COUNTIFS('3. Καταγραφή αδειών'!$A$5:$A$200,$A13,'3. Καταγραφή αδειών'!$F$5:$F$200,"Εγκρίθηκε",'3. Καταγραφή αδειών'!$C$5:$C$200,"&lt;="&amp;('1. Ρυθμίσεις'!$C$9+(41-1)*7+6),'3. Καταγραφή αδειών'!$D$5:$D$200,"&gt;="&amp;('1. Ρυθμίσεις'!$C$9+(41-1)*7)))</f>
        <v/>
      </c>
      <c r="AQ13" s="106">
        <f>IF($A13="","",COUNTIFS('3. Καταγραφή αδειών'!$A$5:$A$200,$A13,'3. Καταγραφή αδειών'!$F$5:$F$200,"Εγκρίθηκε",'3. Καταγραφή αδειών'!$C$5:$C$200,"&lt;="&amp;('1. Ρυθμίσεις'!$C$9+(42-1)*7+6),'3. Καταγραφή αδειών'!$D$5:$D$200,"&gt;="&amp;('1. Ρυθμίσεις'!$C$9+(42-1)*7)))</f>
        <v/>
      </c>
      <c r="AR13" s="106">
        <f>IF($A13="","",COUNTIFS('3. Καταγραφή αδειών'!$A$5:$A$200,$A13,'3. Καταγραφή αδειών'!$F$5:$F$200,"Εγκρίθηκε",'3. Καταγραφή αδειών'!$C$5:$C$200,"&lt;="&amp;('1. Ρυθμίσεις'!$C$9+(43-1)*7+6),'3. Καταγραφή αδειών'!$D$5:$D$200,"&gt;="&amp;('1. Ρυθμίσεις'!$C$9+(43-1)*7)))</f>
        <v/>
      </c>
      <c r="AS13" s="106">
        <f>IF($A13="","",COUNTIFS('3. Καταγραφή αδειών'!$A$5:$A$200,$A13,'3. Καταγραφή αδειών'!$F$5:$F$200,"Εγκρίθηκε",'3. Καταγραφή αδειών'!$C$5:$C$200,"&lt;="&amp;('1. Ρυθμίσεις'!$C$9+(44-1)*7+6),'3. Καταγραφή αδειών'!$D$5:$D$200,"&gt;="&amp;('1. Ρυθμίσεις'!$C$9+(44-1)*7)))</f>
        <v/>
      </c>
      <c r="AT13" s="106">
        <f>IF($A13="","",COUNTIFS('3. Καταγραφή αδειών'!$A$5:$A$200,$A13,'3. Καταγραφή αδειών'!$F$5:$F$200,"Εγκρίθηκε",'3. Καταγραφή αδειών'!$C$5:$C$200,"&lt;="&amp;('1. Ρυθμίσεις'!$C$9+(45-1)*7+6),'3. Καταγραφή αδειών'!$D$5:$D$200,"&gt;="&amp;('1. Ρυθμίσεις'!$C$9+(45-1)*7)))</f>
        <v/>
      </c>
      <c r="AU13" s="106">
        <f>IF($A13="","",COUNTIFS('3. Καταγραφή αδειών'!$A$5:$A$200,$A13,'3. Καταγραφή αδειών'!$F$5:$F$200,"Εγκρίθηκε",'3. Καταγραφή αδειών'!$C$5:$C$200,"&lt;="&amp;('1. Ρυθμίσεις'!$C$9+(46-1)*7+6),'3. Καταγραφή αδειών'!$D$5:$D$200,"&gt;="&amp;('1. Ρυθμίσεις'!$C$9+(46-1)*7)))</f>
        <v/>
      </c>
      <c r="AV13" s="106">
        <f>IF($A13="","",COUNTIFS('3. Καταγραφή αδειών'!$A$5:$A$200,$A13,'3. Καταγραφή αδειών'!$F$5:$F$200,"Εγκρίθηκε",'3. Καταγραφή αδειών'!$C$5:$C$200,"&lt;="&amp;('1. Ρυθμίσεις'!$C$9+(47-1)*7+6),'3. Καταγραφή αδειών'!$D$5:$D$200,"&gt;="&amp;('1. Ρυθμίσεις'!$C$9+(47-1)*7)))</f>
        <v/>
      </c>
      <c r="AW13" s="106">
        <f>IF($A13="","",COUNTIFS('3. Καταγραφή αδειών'!$A$5:$A$200,$A13,'3. Καταγραφή αδειών'!$F$5:$F$200,"Εγκρίθηκε",'3. Καταγραφή αδειών'!$C$5:$C$200,"&lt;="&amp;('1. Ρυθμίσεις'!$C$9+(48-1)*7+6),'3. Καταγραφή αδειών'!$D$5:$D$200,"&gt;="&amp;('1. Ρυθμίσεις'!$C$9+(48-1)*7)))</f>
        <v/>
      </c>
      <c r="AX13" s="106">
        <f>IF($A13="","",COUNTIFS('3. Καταγραφή αδειών'!$A$5:$A$200,$A13,'3. Καταγραφή αδειών'!$F$5:$F$200,"Εγκρίθηκε",'3. Καταγραφή αδειών'!$C$5:$C$200,"&lt;="&amp;('1. Ρυθμίσεις'!$C$9+(49-1)*7+6),'3. Καταγραφή αδειών'!$D$5:$D$200,"&gt;="&amp;('1. Ρυθμίσεις'!$C$9+(49-1)*7)))</f>
        <v/>
      </c>
      <c r="AY13" s="106">
        <f>IF($A13="","",COUNTIFS('3. Καταγραφή αδειών'!$A$5:$A$200,$A13,'3. Καταγραφή αδειών'!$F$5:$F$200,"Εγκρίθηκε",'3. Καταγραφή αδειών'!$C$5:$C$200,"&lt;="&amp;('1. Ρυθμίσεις'!$C$9+(50-1)*7+6),'3. Καταγραφή αδειών'!$D$5:$D$200,"&gt;="&amp;('1. Ρυθμίσεις'!$C$9+(50-1)*7)))</f>
        <v/>
      </c>
      <c r="AZ13" s="106">
        <f>IF($A13="","",COUNTIFS('3. Καταγραφή αδειών'!$A$5:$A$200,$A13,'3. Καταγραφή αδειών'!$F$5:$F$200,"Εγκρίθηκε",'3. Καταγραφή αδειών'!$C$5:$C$200,"&lt;="&amp;('1. Ρυθμίσεις'!$C$9+(51-1)*7+6),'3. Καταγραφή αδειών'!$D$5:$D$200,"&gt;="&amp;('1. Ρυθμίσεις'!$C$9+(51-1)*7)))</f>
        <v/>
      </c>
      <c r="BA13" s="106">
        <f>IF($A13="","",COUNTIFS('3. Καταγραφή αδειών'!$A$5:$A$200,$A13,'3. Καταγραφή αδειών'!$F$5:$F$200,"Εγκρίθηκε",'3. Καταγραφή αδειών'!$C$5:$C$200,"&lt;="&amp;('1. Ρυθμίσεις'!$C$9+(52-1)*7+6),'3. Καταγραφή αδειών'!$D$5:$D$200,"&gt;="&amp;('1. Ρυθμίσεις'!$C$9+(52-1)*7)))</f>
        <v/>
      </c>
    </row>
    <row r="14" ht="18" customHeight="1" s="55">
      <c r="A14" s="105">
        <f>IF('2. Εργαζόμενοι'!A14="","",'2. Εργαζόμενοι'!A14)</f>
        <v/>
      </c>
      <c r="B14" s="106">
        <f>IF($A14="","",COUNTIFS('3. Καταγραφή αδειών'!$A$5:$A$200,$A14,'3. Καταγραφή αδειών'!$F$5:$F$200,"Εγκρίθηκε",'3. Καταγραφή αδειών'!$C$5:$C$200,"&lt;="&amp;('1. Ρυθμίσεις'!$C$9+(1-1)*7+6),'3. Καταγραφή αδειών'!$D$5:$D$200,"&gt;="&amp;('1. Ρυθμίσεις'!$C$9+(1-1)*7)))</f>
        <v/>
      </c>
      <c r="C14" s="106">
        <f>IF($A14="","",COUNTIFS('3. Καταγραφή αδειών'!$A$5:$A$200,$A14,'3. Καταγραφή αδειών'!$F$5:$F$200,"Εγκρίθηκε",'3. Καταγραφή αδειών'!$C$5:$C$200,"&lt;="&amp;('1. Ρυθμίσεις'!$C$9+(2-1)*7+6),'3. Καταγραφή αδειών'!$D$5:$D$200,"&gt;="&amp;('1. Ρυθμίσεις'!$C$9+(2-1)*7)))</f>
        <v/>
      </c>
      <c r="D14" s="106">
        <f>IF($A14="","",COUNTIFS('3. Καταγραφή αδειών'!$A$5:$A$200,$A14,'3. Καταγραφή αδειών'!$F$5:$F$200,"Εγκρίθηκε",'3. Καταγραφή αδειών'!$C$5:$C$200,"&lt;="&amp;('1. Ρυθμίσεις'!$C$9+(3-1)*7+6),'3. Καταγραφή αδειών'!$D$5:$D$200,"&gt;="&amp;('1. Ρυθμίσεις'!$C$9+(3-1)*7)))</f>
        <v/>
      </c>
      <c r="E14" s="106">
        <f>IF($A14="","",COUNTIFS('3. Καταγραφή αδειών'!$A$5:$A$200,$A14,'3. Καταγραφή αδειών'!$F$5:$F$200,"Εγκρίθηκε",'3. Καταγραφή αδειών'!$C$5:$C$200,"&lt;="&amp;('1. Ρυθμίσεις'!$C$9+(4-1)*7+6),'3. Καταγραφή αδειών'!$D$5:$D$200,"&gt;="&amp;('1. Ρυθμίσεις'!$C$9+(4-1)*7)))</f>
        <v/>
      </c>
      <c r="F14" s="106">
        <f>IF($A14="","",COUNTIFS('3. Καταγραφή αδειών'!$A$5:$A$200,$A14,'3. Καταγραφή αδειών'!$F$5:$F$200,"Εγκρίθηκε",'3. Καταγραφή αδειών'!$C$5:$C$200,"&lt;="&amp;('1. Ρυθμίσεις'!$C$9+(5-1)*7+6),'3. Καταγραφή αδειών'!$D$5:$D$200,"&gt;="&amp;('1. Ρυθμίσεις'!$C$9+(5-1)*7)))</f>
        <v/>
      </c>
      <c r="G14" s="106">
        <f>IF($A14="","",COUNTIFS('3. Καταγραφή αδειών'!$A$5:$A$200,$A14,'3. Καταγραφή αδειών'!$F$5:$F$200,"Εγκρίθηκε",'3. Καταγραφή αδειών'!$C$5:$C$200,"&lt;="&amp;('1. Ρυθμίσεις'!$C$9+(6-1)*7+6),'3. Καταγραφή αδειών'!$D$5:$D$200,"&gt;="&amp;('1. Ρυθμίσεις'!$C$9+(6-1)*7)))</f>
        <v/>
      </c>
      <c r="H14" s="106">
        <f>IF($A14="","",COUNTIFS('3. Καταγραφή αδειών'!$A$5:$A$200,$A14,'3. Καταγραφή αδειών'!$F$5:$F$200,"Εγκρίθηκε",'3. Καταγραφή αδειών'!$C$5:$C$200,"&lt;="&amp;('1. Ρυθμίσεις'!$C$9+(7-1)*7+6),'3. Καταγραφή αδειών'!$D$5:$D$200,"&gt;="&amp;('1. Ρυθμίσεις'!$C$9+(7-1)*7)))</f>
        <v/>
      </c>
      <c r="I14" s="106">
        <f>IF($A14="","",COUNTIFS('3. Καταγραφή αδειών'!$A$5:$A$200,$A14,'3. Καταγραφή αδειών'!$F$5:$F$200,"Εγκρίθηκε",'3. Καταγραφή αδειών'!$C$5:$C$200,"&lt;="&amp;('1. Ρυθμίσεις'!$C$9+(8-1)*7+6),'3. Καταγραφή αδειών'!$D$5:$D$200,"&gt;="&amp;('1. Ρυθμίσεις'!$C$9+(8-1)*7)))</f>
        <v/>
      </c>
      <c r="J14" s="106">
        <f>IF($A14="","",COUNTIFS('3. Καταγραφή αδειών'!$A$5:$A$200,$A14,'3. Καταγραφή αδειών'!$F$5:$F$200,"Εγκρίθηκε",'3. Καταγραφή αδειών'!$C$5:$C$200,"&lt;="&amp;('1. Ρυθμίσεις'!$C$9+(9-1)*7+6),'3. Καταγραφή αδειών'!$D$5:$D$200,"&gt;="&amp;('1. Ρυθμίσεις'!$C$9+(9-1)*7)))</f>
        <v/>
      </c>
      <c r="K14" s="106">
        <f>IF($A14="","",COUNTIFS('3. Καταγραφή αδειών'!$A$5:$A$200,$A14,'3. Καταγραφή αδειών'!$F$5:$F$200,"Εγκρίθηκε",'3. Καταγραφή αδειών'!$C$5:$C$200,"&lt;="&amp;('1. Ρυθμίσεις'!$C$9+(10-1)*7+6),'3. Καταγραφή αδειών'!$D$5:$D$200,"&gt;="&amp;('1. Ρυθμίσεις'!$C$9+(10-1)*7)))</f>
        <v/>
      </c>
      <c r="L14" s="106">
        <f>IF($A14="","",COUNTIFS('3. Καταγραφή αδειών'!$A$5:$A$200,$A14,'3. Καταγραφή αδειών'!$F$5:$F$200,"Εγκρίθηκε",'3. Καταγραφή αδειών'!$C$5:$C$200,"&lt;="&amp;('1. Ρυθμίσεις'!$C$9+(11-1)*7+6),'3. Καταγραφή αδειών'!$D$5:$D$200,"&gt;="&amp;('1. Ρυθμίσεις'!$C$9+(11-1)*7)))</f>
        <v/>
      </c>
      <c r="M14" s="106">
        <f>IF($A14="","",COUNTIFS('3. Καταγραφή αδειών'!$A$5:$A$200,$A14,'3. Καταγραφή αδειών'!$F$5:$F$200,"Εγκρίθηκε",'3. Καταγραφή αδειών'!$C$5:$C$200,"&lt;="&amp;('1. Ρυθμίσεις'!$C$9+(12-1)*7+6),'3. Καταγραφή αδειών'!$D$5:$D$200,"&gt;="&amp;('1. Ρυθμίσεις'!$C$9+(12-1)*7)))</f>
        <v/>
      </c>
      <c r="N14" s="106">
        <f>IF($A14="","",COUNTIFS('3. Καταγραφή αδειών'!$A$5:$A$200,$A14,'3. Καταγραφή αδειών'!$F$5:$F$200,"Εγκρίθηκε",'3. Καταγραφή αδειών'!$C$5:$C$200,"&lt;="&amp;('1. Ρυθμίσεις'!$C$9+(13-1)*7+6),'3. Καταγραφή αδειών'!$D$5:$D$200,"&gt;="&amp;('1. Ρυθμίσεις'!$C$9+(13-1)*7)))</f>
        <v/>
      </c>
      <c r="O14" s="106">
        <f>IF($A14="","",COUNTIFS('3. Καταγραφή αδειών'!$A$5:$A$200,$A14,'3. Καταγραφή αδειών'!$F$5:$F$200,"Εγκρίθηκε",'3. Καταγραφή αδειών'!$C$5:$C$200,"&lt;="&amp;('1. Ρυθμίσεις'!$C$9+(14-1)*7+6),'3. Καταγραφή αδειών'!$D$5:$D$200,"&gt;="&amp;('1. Ρυθμίσεις'!$C$9+(14-1)*7)))</f>
        <v/>
      </c>
      <c r="P14" s="106">
        <f>IF($A14="","",COUNTIFS('3. Καταγραφή αδειών'!$A$5:$A$200,$A14,'3. Καταγραφή αδειών'!$F$5:$F$200,"Εγκρίθηκε",'3. Καταγραφή αδειών'!$C$5:$C$200,"&lt;="&amp;('1. Ρυθμίσεις'!$C$9+(15-1)*7+6),'3. Καταγραφή αδειών'!$D$5:$D$200,"&gt;="&amp;('1. Ρυθμίσεις'!$C$9+(15-1)*7)))</f>
        <v/>
      </c>
      <c r="Q14" s="106">
        <f>IF($A14="","",COUNTIFS('3. Καταγραφή αδειών'!$A$5:$A$200,$A14,'3. Καταγραφή αδειών'!$F$5:$F$200,"Εγκρίθηκε",'3. Καταγραφή αδειών'!$C$5:$C$200,"&lt;="&amp;('1. Ρυθμίσεις'!$C$9+(16-1)*7+6),'3. Καταγραφή αδειών'!$D$5:$D$200,"&gt;="&amp;('1. Ρυθμίσεις'!$C$9+(16-1)*7)))</f>
        <v/>
      </c>
      <c r="R14" s="106">
        <f>IF($A14="","",COUNTIFS('3. Καταγραφή αδειών'!$A$5:$A$200,$A14,'3. Καταγραφή αδειών'!$F$5:$F$200,"Εγκρίθηκε",'3. Καταγραφή αδειών'!$C$5:$C$200,"&lt;="&amp;('1. Ρυθμίσεις'!$C$9+(17-1)*7+6),'3. Καταγραφή αδειών'!$D$5:$D$200,"&gt;="&amp;('1. Ρυθμίσεις'!$C$9+(17-1)*7)))</f>
        <v/>
      </c>
      <c r="S14" s="106">
        <f>IF($A14="","",COUNTIFS('3. Καταγραφή αδειών'!$A$5:$A$200,$A14,'3. Καταγραφή αδειών'!$F$5:$F$200,"Εγκρίθηκε",'3. Καταγραφή αδειών'!$C$5:$C$200,"&lt;="&amp;('1. Ρυθμίσεις'!$C$9+(18-1)*7+6),'3. Καταγραφή αδειών'!$D$5:$D$200,"&gt;="&amp;('1. Ρυθμίσεις'!$C$9+(18-1)*7)))</f>
        <v/>
      </c>
      <c r="T14" s="106">
        <f>IF($A14="","",COUNTIFS('3. Καταγραφή αδειών'!$A$5:$A$200,$A14,'3. Καταγραφή αδειών'!$F$5:$F$200,"Εγκρίθηκε",'3. Καταγραφή αδειών'!$C$5:$C$200,"&lt;="&amp;('1. Ρυθμίσεις'!$C$9+(19-1)*7+6),'3. Καταγραφή αδειών'!$D$5:$D$200,"&gt;="&amp;('1. Ρυθμίσεις'!$C$9+(19-1)*7)))</f>
        <v/>
      </c>
      <c r="U14" s="106">
        <f>IF($A14="","",COUNTIFS('3. Καταγραφή αδειών'!$A$5:$A$200,$A14,'3. Καταγραφή αδειών'!$F$5:$F$200,"Εγκρίθηκε",'3. Καταγραφή αδειών'!$C$5:$C$200,"&lt;="&amp;('1. Ρυθμίσεις'!$C$9+(20-1)*7+6),'3. Καταγραφή αδειών'!$D$5:$D$200,"&gt;="&amp;('1. Ρυθμίσεις'!$C$9+(20-1)*7)))</f>
        <v/>
      </c>
      <c r="V14" s="106">
        <f>IF($A14="","",COUNTIFS('3. Καταγραφή αδειών'!$A$5:$A$200,$A14,'3. Καταγραφή αδειών'!$F$5:$F$200,"Εγκρίθηκε",'3. Καταγραφή αδειών'!$C$5:$C$200,"&lt;="&amp;('1. Ρυθμίσεις'!$C$9+(21-1)*7+6),'3. Καταγραφή αδειών'!$D$5:$D$200,"&gt;="&amp;('1. Ρυθμίσεις'!$C$9+(21-1)*7)))</f>
        <v/>
      </c>
      <c r="W14" s="106">
        <f>IF($A14="","",COUNTIFS('3. Καταγραφή αδειών'!$A$5:$A$200,$A14,'3. Καταγραφή αδειών'!$F$5:$F$200,"Εγκρίθηκε",'3. Καταγραφή αδειών'!$C$5:$C$200,"&lt;="&amp;('1. Ρυθμίσεις'!$C$9+(22-1)*7+6),'3. Καταγραφή αδειών'!$D$5:$D$200,"&gt;="&amp;('1. Ρυθμίσεις'!$C$9+(22-1)*7)))</f>
        <v/>
      </c>
      <c r="X14" s="106">
        <f>IF($A14="","",COUNTIFS('3. Καταγραφή αδειών'!$A$5:$A$200,$A14,'3. Καταγραφή αδειών'!$F$5:$F$200,"Εγκρίθηκε",'3. Καταγραφή αδειών'!$C$5:$C$200,"&lt;="&amp;('1. Ρυθμίσεις'!$C$9+(23-1)*7+6),'3. Καταγραφή αδειών'!$D$5:$D$200,"&gt;="&amp;('1. Ρυθμίσεις'!$C$9+(23-1)*7)))</f>
        <v/>
      </c>
      <c r="Y14" s="106">
        <f>IF($A14="","",COUNTIFS('3. Καταγραφή αδειών'!$A$5:$A$200,$A14,'3. Καταγραφή αδειών'!$F$5:$F$200,"Εγκρίθηκε",'3. Καταγραφή αδειών'!$C$5:$C$200,"&lt;="&amp;('1. Ρυθμίσεις'!$C$9+(24-1)*7+6),'3. Καταγραφή αδειών'!$D$5:$D$200,"&gt;="&amp;('1. Ρυθμίσεις'!$C$9+(24-1)*7)))</f>
        <v/>
      </c>
      <c r="Z14" s="106">
        <f>IF($A14="","",COUNTIFS('3. Καταγραφή αδειών'!$A$5:$A$200,$A14,'3. Καταγραφή αδειών'!$F$5:$F$200,"Εγκρίθηκε",'3. Καταγραφή αδειών'!$C$5:$C$200,"&lt;="&amp;('1. Ρυθμίσεις'!$C$9+(25-1)*7+6),'3. Καταγραφή αδειών'!$D$5:$D$200,"&gt;="&amp;('1. Ρυθμίσεις'!$C$9+(25-1)*7)))</f>
        <v/>
      </c>
      <c r="AA14" s="106">
        <f>IF($A14="","",COUNTIFS('3. Καταγραφή αδειών'!$A$5:$A$200,$A14,'3. Καταγραφή αδειών'!$F$5:$F$200,"Εγκρίθηκε",'3. Καταγραφή αδειών'!$C$5:$C$200,"&lt;="&amp;('1. Ρυθμίσεις'!$C$9+(26-1)*7+6),'3. Καταγραφή αδειών'!$D$5:$D$200,"&gt;="&amp;('1. Ρυθμίσεις'!$C$9+(26-1)*7)))</f>
        <v/>
      </c>
      <c r="AB14" s="106">
        <f>IF($A14="","",COUNTIFS('3. Καταγραφή αδειών'!$A$5:$A$200,$A14,'3. Καταγραφή αδειών'!$F$5:$F$200,"Εγκρίθηκε",'3. Καταγραφή αδειών'!$C$5:$C$200,"&lt;="&amp;('1. Ρυθμίσεις'!$C$9+(27-1)*7+6),'3. Καταγραφή αδειών'!$D$5:$D$200,"&gt;="&amp;('1. Ρυθμίσεις'!$C$9+(27-1)*7)))</f>
        <v/>
      </c>
      <c r="AC14" s="106">
        <f>IF($A14="","",COUNTIFS('3. Καταγραφή αδειών'!$A$5:$A$200,$A14,'3. Καταγραφή αδειών'!$F$5:$F$200,"Εγκρίθηκε",'3. Καταγραφή αδειών'!$C$5:$C$200,"&lt;="&amp;('1. Ρυθμίσεις'!$C$9+(28-1)*7+6),'3. Καταγραφή αδειών'!$D$5:$D$200,"&gt;="&amp;('1. Ρυθμίσεις'!$C$9+(28-1)*7)))</f>
        <v/>
      </c>
      <c r="AD14" s="106">
        <f>IF($A14="","",COUNTIFS('3. Καταγραφή αδειών'!$A$5:$A$200,$A14,'3. Καταγραφή αδειών'!$F$5:$F$200,"Εγκρίθηκε",'3. Καταγραφή αδειών'!$C$5:$C$200,"&lt;="&amp;('1. Ρυθμίσεις'!$C$9+(29-1)*7+6),'3. Καταγραφή αδειών'!$D$5:$D$200,"&gt;="&amp;('1. Ρυθμίσεις'!$C$9+(29-1)*7)))</f>
        <v/>
      </c>
      <c r="AE14" s="106">
        <f>IF($A14="","",COUNTIFS('3. Καταγραφή αδειών'!$A$5:$A$200,$A14,'3. Καταγραφή αδειών'!$F$5:$F$200,"Εγκρίθηκε",'3. Καταγραφή αδειών'!$C$5:$C$200,"&lt;="&amp;('1. Ρυθμίσεις'!$C$9+(30-1)*7+6),'3. Καταγραφή αδειών'!$D$5:$D$200,"&gt;="&amp;('1. Ρυθμίσεις'!$C$9+(30-1)*7)))</f>
        <v/>
      </c>
      <c r="AF14" s="106">
        <f>IF($A14="","",COUNTIFS('3. Καταγραφή αδειών'!$A$5:$A$200,$A14,'3. Καταγραφή αδειών'!$F$5:$F$200,"Εγκρίθηκε",'3. Καταγραφή αδειών'!$C$5:$C$200,"&lt;="&amp;('1. Ρυθμίσεις'!$C$9+(31-1)*7+6),'3. Καταγραφή αδειών'!$D$5:$D$200,"&gt;="&amp;('1. Ρυθμίσεις'!$C$9+(31-1)*7)))</f>
        <v/>
      </c>
      <c r="AG14" s="106">
        <f>IF($A14="","",COUNTIFS('3. Καταγραφή αδειών'!$A$5:$A$200,$A14,'3. Καταγραφή αδειών'!$F$5:$F$200,"Εγκρίθηκε",'3. Καταγραφή αδειών'!$C$5:$C$200,"&lt;="&amp;('1. Ρυθμίσεις'!$C$9+(32-1)*7+6),'3. Καταγραφή αδειών'!$D$5:$D$200,"&gt;="&amp;('1. Ρυθμίσεις'!$C$9+(32-1)*7)))</f>
        <v/>
      </c>
      <c r="AH14" s="106">
        <f>IF($A14="","",COUNTIFS('3. Καταγραφή αδειών'!$A$5:$A$200,$A14,'3. Καταγραφή αδειών'!$F$5:$F$200,"Εγκρίθηκε",'3. Καταγραφή αδειών'!$C$5:$C$200,"&lt;="&amp;('1. Ρυθμίσεις'!$C$9+(33-1)*7+6),'3. Καταγραφή αδειών'!$D$5:$D$200,"&gt;="&amp;('1. Ρυθμίσεις'!$C$9+(33-1)*7)))</f>
        <v/>
      </c>
      <c r="AI14" s="106">
        <f>IF($A14="","",COUNTIFS('3. Καταγραφή αδειών'!$A$5:$A$200,$A14,'3. Καταγραφή αδειών'!$F$5:$F$200,"Εγκρίθηκε",'3. Καταγραφή αδειών'!$C$5:$C$200,"&lt;="&amp;('1. Ρυθμίσεις'!$C$9+(34-1)*7+6),'3. Καταγραφή αδειών'!$D$5:$D$200,"&gt;="&amp;('1. Ρυθμίσεις'!$C$9+(34-1)*7)))</f>
        <v/>
      </c>
      <c r="AJ14" s="106">
        <f>IF($A14="","",COUNTIFS('3. Καταγραφή αδειών'!$A$5:$A$200,$A14,'3. Καταγραφή αδειών'!$F$5:$F$200,"Εγκρίθηκε",'3. Καταγραφή αδειών'!$C$5:$C$200,"&lt;="&amp;('1. Ρυθμίσεις'!$C$9+(35-1)*7+6),'3. Καταγραφή αδειών'!$D$5:$D$200,"&gt;="&amp;('1. Ρυθμίσεις'!$C$9+(35-1)*7)))</f>
        <v/>
      </c>
      <c r="AK14" s="106">
        <f>IF($A14="","",COUNTIFS('3. Καταγραφή αδειών'!$A$5:$A$200,$A14,'3. Καταγραφή αδειών'!$F$5:$F$200,"Εγκρίθηκε",'3. Καταγραφή αδειών'!$C$5:$C$200,"&lt;="&amp;('1. Ρυθμίσεις'!$C$9+(36-1)*7+6),'3. Καταγραφή αδειών'!$D$5:$D$200,"&gt;="&amp;('1. Ρυθμίσεις'!$C$9+(36-1)*7)))</f>
        <v/>
      </c>
      <c r="AL14" s="106">
        <f>IF($A14="","",COUNTIFS('3. Καταγραφή αδειών'!$A$5:$A$200,$A14,'3. Καταγραφή αδειών'!$F$5:$F$200,"Εγκρίθηκε",'3. Καταγραφή αδειών'!$C$5:$C$200,"&lt;="&amp;('1. Ρυθμίσεις'!$C$9+(37-1)*7+6),'3. Καταγραφή αδειών'!$D$5:$D$200,"&gt;="&amp;('1. Ρυθμίσεις'!$C$9+(37-1)*7)))</f>
        <v/>
      </c>
      <c r="AM14" s="106">
        <f>IF($A14="","",COUNTIFS('3. Καταγραφή αδειών'!$A$5:$A$200,$A14,'3. Καταγραφή αδειών'!$F$5:$F$200,"Εγκρίθηκε",'3. Καταγραφή αδειών'!$C$5:$C$200,"&lt;="&amp;('1. Ρυθμίσεις'!$C$9+(38-1)*7+6),'3. Καταγραφή αδειών'!$D$5:$D$200,"&gt;="&amp;('1. Ρυθμίσεις'!$C$9+(38-1)*7)))</f>
        <v/>
      </c>
      <c r="AN14" s="106">
        <f>IF($A14="","",COUNTIFS('3. Καταγραφή αδειών'!$A$5:$A$200,$A14,'3. Καταγραφή αδειών'!$F$5:$F$200,"Εγκρίθηκε",'3. Καταγραφή αδειών'!$C$5:$C$200,"&lt;="&amp;('1. Ρυθμίσεις'!$C$9+(39-1)*7+6),'3. Καταγραφή αδειών'!$D$5:$D$200,"&gt;="&amp;('1. Ρυθμίσεις'!$C$9+(39-1)*7)))</f>
        <v/>
      </c>
      <c r="AO14" s="106">
        <f>IF($A14="","",COUNTIFS('3. Καταγραφή αδειών'!$A$5:$A$200,$A14,'3. Καταγραφή αδειών'!$F$5:$F$200,"Εγκρίθηκε",'3. Καταγραφή αδειών'!$C$5:$C$200,"&lt;="&amp;('1. Ρυθμίσεις'!$C$9+(40-1)*7+6),'3. Καταγραφή αδειών'!$D$5:$D$200,"&gt;="&amp;('1. Ρυθμίσεις'!$C$9+(40-1)*7)))</f>
        <v/>
      </c>
      <c r="AP14" s="106">
        <f>IF($A14="","",COUNTIFS('3. Καταγραφή αδειών'!$A$5:$A$200,$A14,'3. Καταγραφή αδειών'!$F$5:$F$200,"Εγκρίθηκε",'3. Καταγραφή αδειών'!$C$5:$C$200,"&lt;="&amp;('1. Ρυθμίσεις'!$C$9+(41-1)*7+6),'3. Καταγραφή αδειών'!$D$5:$D$200,"&gt;="&amp;('1. Ρυθμίσεις'!$C$9+(41-1)*7)))</f>
        <v/>
      </c>
      <c r="AQ14" s="106">
        <f>IF($A14="","",COUNTIFS('3. Καταγραφή αδειών'!$A$5:$A$200,$A14,'3. Καταγραφή αδειών'!$F$5:$F$200,"Εγκρίθηκε",'3. Καταγραφή αδειών'!$C$5:$C$200,"&lt;="&amp;('1. Ρυθμίσεις'!$C$9+(42-1)*7+6),'3. Καταγραφή αδειών'!$D$5:$D$200,"&gt;="&amp;('1. Ρυθμίσεις'!$C$9+(42-1)*7)))</f>
        <v/>
      </c>
      <c r="AR14" s="106">
        <f>IF($A14="","",COUNTIFS('3. Καταγραφή αδειών'!$A$5:$A$200,$A14,'3. Καταγραφή αδειών'!$F$5:$F$200,"Εγκρίθηκε",'3. Καταγραφή αδειών'!$C$5:$C$200,"&lt;="&amp;('1. Ρυθμίσεις'!$C$9+(43-1)*7+6),'3. Καταγραφή αδειών'!$D$5:$D$200,"&gt;="&amp;('1. Ρυθμίσεις'!$C$9+(43-1)*7)))</f>
        <v/>
      </c>
      <c r="AS14" s="106">
        <f>IF($A14="","",COUNTIFS('3. Καταγραφή αδειών'!$A$5:$A$200,$A14,'3. Καταγραφή αδειών'!$F$5:$F$200,"Εγκρίθηκε",'3. Καταγραφή αδειών'!$C$5:$C$200,"&lt;="&amp;('1. Ρυθμίσεις'!$C$9+(44-1)*7+6),'3. Καταγραφή αδειών'!$D$5:$D$200,"&gt;="&amp;('1. Ρυθμίσεις'!$C$9+(44-1)*7)))</f>
        <v/>
      </c>
      <c r="AT14" s="106">
        <f>IF($A14="","",COUNTIFS('3. Καταγραφή αδειών'!$A$5:$A$200,$A14,'3. Καταγραφή αδειών'!$F$5:$F$200,"Εγκρίθηκε",'3. Καταγραφή αδειών'!$C$5:$C$200,"&lt;="&amp;('1. Ρυθμίσεις'!$C$9+(45-1)*7+6),'3. Καταγραφή αδειών'!$D$5:$D$200,"&gt;="&amp;('1. Ρυθμίσεις'!$C$9+(45-1)*7)))</f>
        <v/>
      </c>
      <c r="AU14" s="106">
        <f>IF($A14="","",COUNTIFS('3. Καταγραφή αδειών'!$A$5:$A$200,$A14,'3. Καταγραφή αδειών'!$F$5:$F$200,"Εγκρίθηκε",'3. Καταγραφή αδειών'!$C$5:$C$200,"&lt;="&amp;('1. Ρυθμίσεις'!$C$9+(46-1)*7+6),'3. Καταγραφή αδειών'!$D$5:$D$200,"&gt;="&amp;('1. Ρυθμίσεις'!$C$9+(46-1)*7)))</f>
        <v/>
      </c>
      <c r="AV14" s="106">
        <f>IF($A14="","",COUNTIFS('3. Καταγραφή αδειών'!$A$5:$A$200,$A14,'3. Καταγραφή αδειών'!$F$5:$F$200,"Εγκρίθηκε",'3. Καταγραφή αδειών'!$C$5:$C$200,"&lt;="&amp;('1. Ρυθμίσεις'!$C$9+(47-1)*7+6),'3. Καταγραφή αδειών'!$D$5:$D$200,"&gt;="&amp;('1. Ρυθμίσεις'!$C$9+(47-1)*7)))</f>
        <v/>
      </c>
      <c r="AW14" s="106">
        <f>IF($A14="","",COUNTIFS('3. Καταγραφή αδειών'!$A$5:$A$200,$A14,'3. Καταγραφή αδειών'!$F$5:$F$200,"Εγκρίθηκε",'3. Καταγραφή αδειών'!$C$5:$C$200,"&lt;="&amp;('1. Ρυθμίσεις'!$C$9+(48-1)*7+6),'3. Καταγραφή αδειών'!$D$5:$D$200,"&gt;="&amp;('1. Ρυθμίσεις'!$C$9+(48-1)*7)))</f>
        <v/>
      </c>
      <c r="AX14" s="106">
        <f>IF($A14="","",COUNTIFS('3. Καταγραφή αδειών'!$A$5:$A$200,$A14,'3. Καταγραφή αδειών'!$F$5:$F$200,"Εγκρίθηκε",'3. Καταγραφή αδειών'!$C$5:$C$200,"&lt;="&amp;('1. Ρυθμίσεις'!$C$9+(49-1)*7+6),'3. Καταγραφή αδειών'!$D$5:$D$200,"&gt;="&amp;('1. Ρυθμίσεις'!$C$9+(49-1)*7)))</f>
        <v/>
      </c>
      <c r="AY14" s="106">
        <f>IF($A14="","",COUNTIFS('3. Καταγραφή αδειών'!$A$5:$A$200,$A14,'3. Καταγραφή αδειών'!$F$5:$F$200,"Εγκρίθηκε",'3. Καταγραφή αδειών'!$C$5:$C$200,"&lt;="&amp;('1. Ρυθμίσεις'!$C$9+(50-1)*7+6),'3. Καταγραφή αδειών'!$D$5:$D$200,"&gt;="&amp;('1. Ρυθμίσεις'!$C$9+(50-1)*7)))</f>
        <v/>
      </c>
      <c r="AZ14" s="106">
        <f>IF($A14="","",COUNTIFS('3. Καταγραφή αδειών'!$A$5:$A$200,$A14,'3. Καταγραφή αδειών'!$F$5:$F$200,"Εγκρίθηκε",'3. Καταγραφή αδειών'!$C$5:$C$200,"&lt;="&amp;('1. Ρυθμίσεις'!$C$9+(51-1)*7+6),'3. Καταγραφή αδειών'!$D$5:$D$200,"&gt;="&amp;('1. Ρυθμίσεις'!$C$9+(51-1)*7)))</f>
        <v/>
      </c>
      <c r="BA14" s="106">
        <f>IF($A14="","",COUNTIFS('3. Καταγραφή αδειών'!$A$5:$A$200,$A14,'3. Καταγραφή αδειών'!$F$5:$F$200,"Εγκρίθηκε",'3. Καταγραφή αδειών'!$C$5:$C$200,"&lt;="&amp;('1. Ρυθμίσεις'!$C$9+(52-1)*7+6),'3. Καταγραφή αδειών'!$D$5:$D$200,"&gt;="&amp;('1. Ρυθμίσεις'!$C$9+(52-1)*7)))</f>
        <v/>
      </c>
    </row>
    <row r="15" ht="18" customHeight="1" s="55">
      <c r="A15" s="105">
        <f>IF('2. Εργαζόμενοι'!A15="","",'2. Εργαζόμενοι'!A15)</f>
        <v/>
      </c>
      <c r="B15" s="106">
        <f>IF($A15="","",COUNTIFS('3. Καταγραφή αδειών'!$A$5:$A$200,$A15,'3. Καταγραφή αδειών'!$F$5:$F$200,"Εγκρίθηκε",'3. Καταγραφή αδειών'!$C$5:$C$200,"&lt;="&amp;('1. Ρυθμίσεις'!$C$9+(1-1)*7+6),'3. Καταγραφή αδειών'!$D$5:$D$200,"&gt;="&amp;('1. Ρυθμίσεις'!$C$9+(1-1)*7)))</f>
        <v/>
      </c>
      <c r="C15" s="106">
        <f>IF($A15="","",COUNTIFS('3. Καταγραφή αδειών'!$A$5:$A$200,$A15,'3. Καταγραφή αδειών'!$F$5:$F$200,"Εγκρίθηκε",'3. Καταγραφή αδειών'!$C$5:$C$200,"&lt;="&amp;('1. Ρυθμίσεις'!$C$9+(2-1)*7+6),'3. Καταγραφή αδειών'!$D$5:$D$200,"&gt;="&amp;('1. Ρυθμίσεις'!$C$9+(2-1)*7)))</f>
        <v/>
      </c>
      <c r="D15" s="106">
        <f>IF($A15="","",COUNTIFS('3. Καταγραφή αδειών'!$A$5:$A$200,$A15,'3. Καταγραφή αδειών'!$F$5:$F$200,"Εγκρίθηκε",'3. Καταγραφή αδειών'!$C$5:$C$200,"&lt;="&amp;('1. Ρυθμίσεις'!$C$9+(3-1)*7+6),'3. Καταγραφή αδειών'!$D$5:$D$200,"&gt;="&amp;('1. Ρυθμίσεις'!$C$9+(3-1)*7)))</f>
        <v/>
      </c>
      <c r="E15" s="106">
        <f>IF($A15="","",COUNTIFS('3. Καταγραφή αδειών'!$A$5:$A$200,$A15,'3. Καταγραφή αδειών'!$F$5:$F$200,"Εγκρίθηκε",'3. Καταγραφή αδειών'!$C$5:$C$200,"&lt;="&amp;('1. Ρυθμίσεις'!$C$9+(4-1)*7+6),'3. Καταγραφή αδειών'!$D$5:$D$200,"&gt;="&amp;('1. Ρυθμίσεις'!$C$9+(4-1)*7)))</f>
        <v/>
      </c>
      <c r="F15" s="106">
        <f>IF($A15="","",COUNTIFS('3. Καταγραφή αδειών'!$A$5:$A$200,$A15,'3. Καταγραφή αδειών'!$F$5:$F$200,"Εγκρίθηκε",'3. Καταγραφή αδειών'!$C$5:$C$200,"&lt;="&amp;('1. Ρυθμίσεις'!$C$9+(5-1)*7+6),'3. Καταγραφή αδειών'!$D$5:$D$200,"&gt;="&amp;('1. Ρυθμίσεις'!$C$9+(5-1)*7)))</f>
        <v/>
      </c>
      <c r="G15" s="106">
        <f>IF($A15="","",COUNTIFS('3. Καταγραφή αδειών'!$A$5:$A$200,$A15,'3. Καταγραφή αδειών'!$F$5:$F$200,"Εγκρίθηκε",'3. Καταγραφή αδειών'!$C$5:$C$200,"&lt;="&amp;('1. Ρυθμίσεις'!$C$9+(6-1)*7+6),'3. Καταγραφή αδειών'!$D$5:$D$200,"&gt;="&amp;('1. Ρυθμίσεις'!$C$9+(6-1)*7)))</f>
        <v/>
      </c>
      <c r="H15" s="106">
        <f>IF($A15="","",COUNTIFS('3. Καταγραφή αδειών'!$A$5:$A$200,$A15,'3. Καταγραφή αδειών'!$F$5:$F$200,"Εγκρίθηκε",'3. Καταγραφή αδειών'!$C$5:$C$200,"&lt;="&amp;('1. Ρυθμίσεις'!$C$9+(7-1)*7+6),'3. Καταγραφή αδειών'!$D$5:$D$200,"&gt;="&amp;('1. Ρυθμίσεις'!$C$9+(7-1)*7)))</f>
        <v/>
      </c>
      <c r="I15" s="106">
        <f>IF($A15="","",COUNTIFS('3. Καταγραφή αδειών'!$A$5:$A$200,$A15,'3. Καταγραφή αδειών'!$F$5:$F$200,"Εγκρίθηκε",'3. Καταγραφή αδειών'!$C$5:$C$200,"&lt;="&amp;('1. Ρυθμίσεις'!$C$9+(8-1)*7+6),'3. Καταγραφή αδειών'!$D$5:$D$200,"&gt;="&amp;('1. Ρυθμίσεις'!$C$9+(8-1)*7)))</f>
        <v/>
      </c>
      <c r="J15" s="106">
        <f>IF($A15="","",COUNTIFS('3. Καταγραφή αδειών'!$A$5:$A$200,$A15,'3. Καταγραφή αδειών'!$F$5:$F$200,"Εγκρίθηκε",'3. Καταγραφή αδειών'!$C$5:$C$200,"&lt;="&amp;('1. Ρυθμίσεις'!$C$9+(9-1)*7+6),'3. Καταγραφή αδειών'!$D$5:$D$200,"&gt;="&amp;('1. Ρυθμίσεις'!$C$9+(9-1)*7)))</f>
        <v/>
      </c>
      <c r="K15" s="106">
        <f>IF($A15="","",COUNTIFS('3. Καταγραφή αδειών'!$A$5:$A$200,$A15,'3. Καταγραφή αδειών'!$F$5:$F$200,"Εγκρίθηκε",'3. Καταγραφή αδειών'!$C$5:$C$200,"&lt;="&amp;('1. Ρυθμίσεις'!$C$9+(10-1)*7+6),'3. Καταγραφή αδειών'!$D$5:$D$200,"&gt;="&amp;('1. Ρυθμίσεις'!$C$9+(10-1)*7)))</f>
        <v/>
      </c>
      <c r="L15" s="106">
        <f>IF($A15="","",COUNTIFS('3. Καταγραφή αδειών'!$A$5:$A$200,$A15,'3. Καταγραφή αδειών'!$F$5:$F$200,"Εγκρίθηκε",'3. Καταγραφή αδειών'!$C$5:$C$200,"&lt;="&amp;('1. Ρυθμίσεις'!$C$9+(11-1)*7+6),'3. Καταγραφή αδειών'!$D$5:$D$200,"&gt;="&amp;('1. Ρυθμίσεις'!$C$9+(11-1)*7)))</f>
        <v/>
      </c>
      <c r="M15" s="106">
        <f>IF($A15="","",COUNTIFS('3. Καταγραφή αδειών'!$A$5:$A$200,$A15,'3. Καταγραφή αδειών'!$F$5:$F$200,"Εγκρίθηκε",'3. Καταγραφή αδειών'!$C$5:$C$200,"&lt;="&amp;('1. Ρυθμίσεις'!$C$9+(12-1)*7+6),'3. Καταγραφή αδειών'!$D$5:$D$200,"&gt;="&amp;('1. Ρυθμίσεις'!$C$9+(12-1)*7)))</f>
        <v/>
      </c>
      <c r="N15" s="106">
        <f>IF($A15="","",COUNTIFS('3. Καταγραφή αδειών'!$A$5:$A$200,$A15,'3. Καταγραφή αδειών'!$F$5:$F$200,"Εγκρίθηκε",'3. Καταγραφή αδειών'!$C$5:$C$200,"&lt;="&amp;('1. Ρυθμίσεις'!$C$9+(13-1)*7+6),'3. Καταγραφή αδειών'!$D$5:$D$200,"&gt;="&amp;('1. Ρυθμίσεις'!$C$9+(13-1)*7)))</f>
        <v/>
      </c>
      <c r="O15" s="106">
        <f>IF($A15="","",COUNTIFS('3. Καταγραφή αδειών'!$A$5:$A$200,$A15,'3. Καταγραφή αδειών'!$F$5:$F$200,"Εγκρίθηκε",'3. Καταγραφή αδειών'!$C$5:$C$200,"&lt;="&amp;('1. Ρυθμίσεις'!$C$9+(14-1)*7+6),'3. Καταγραφή αδειών'!$D$5:$D$200,"&gt;="&amp;('1. Ρυθμίσεις'!$C$9+(14-1)*7)))</f>
        <v/>
      </c>
      <c r="P15" s="106">
        <f>IF($A15="","",COUNTIFS('3. Καταγραφή αδειών'!$A$5:$A$200,$A15,'3. Καταγραφή αδειών'!$F$5:$F$200,"Εγκρίθηκε",'3. Καταγραφή αδειών'!$C$5:$C$200,"&lt;="&amp;('1. Ρυθμίσεις'!$C$9+(15-1)*7+6),'3. Καταγραφή αδειών'!$D$5:$D$200,"&gt;="&amp;('1. Ρυθμίσεις'!$C$9+(15-1)*7)))</f>
        <v/>
      </c>
      <c r="Q15" s="106">
        <f>IF($A15="","",COUNTIFS('3. Καταγραφή αδειών'!$A$5:$A$200,$A15,'3. Καταγραφή αδειών'!$F$5:$F$200,"Εγκρίθηκε",'3. Καταγραφή αδειών'!$C$5:$C$200,"&lt;="&amp;('1. Ρυθμίσεις'!$C$9+(16-1)*7+6),'3. Καταγραφή αδειών'!$D$5:$D$200,"&gt;="&amp;('1. Ρυθμίσεις'!$C$9+(16-1)*7)))</f>
        <v/>
      </c>
      <c r="R15" s="106">
        <f>IF($A15="","",COUNTIFS('3. Καταγραφή αδειών'!$A$5:$A$200,$A15,'3. Καταγραφή αδειών'!$F$5:$F$200,"Εγκρίθηκε",'3. Καταγραφή αδειών'!$C$5:$C$200,"&lt;="&amp;('1. Ρυθμίσεις'!$C$9+(17-1)*7+6),'3. Καταγραφή αδειών'!$D$5:$D$200,"&gt;="&amp;('1. Ρυθμίσεις'!$C$9+(17-1)*7)))</f>
        <v/>
      </c>
      <c r="S15" s="106">
        <f>IF($A15="","",COUNTIFS('3. Καταγραφή αδειών'!$A$5:$A$200,$A15,'3. Καταγραφή αδειών'!$F$5:$F$200,"Εγκρίθηκε",'3. Καταγραφή αδειών'!$C$5:$C$200,"&lt;="&amp;('1. Ρυθμίσεις'!$C$9+(18-1)*7+6),'3. Καταγραφή αδειών'!$D$5:$D$200,"&gt;="&amp;('1. Ρυθμίσεις'!$C$9+(18-1)*7)))</f>
        <v/>
      </c>
      <c r="T15" s="106">
        <f>IF($A15="","",COUNTIFS('3. Καταγραφή αδειών'!$A$5:$A$200,$A15,'3. Καταγραφή αδειών'!$F$5:$F$200,"Εγκρίθηκε",'3. Καταγραφή αδειών'!$C$5:$C$200,"&lt;="&amp;('1. Ρυθμίσεις'!$C$9+(19-1)*7+6),'3. Καταγραφή αδειών'!$D$5:$D$200,"&gt;="&amp;('1. Ρυθμίσεις'!$C$9+(19-1)*7)))</f>
        <v/>
      </c>
      <c r="U15" s="106">
        <f>IF($A15="","",COUNTIFS('3. Καταγραφή αδειών'!$A$5:$A$200,$A15,'3. Καταγραφή αδειών'!$F$5:$F$200,"Εγκρίθηκε",'3. Καταγραφή αδειών'!$C$5:$C$200,"&lt;="&amp;('1. Ρυθμίσεις'!$C$9+(20-1)*7+6),'3. Καταγραφή αδειών'!$D$5:$D$200,"&gt;="&amp;('1. Ρυθμίσεις'!$C$9+(20-1)*7)))</f>
        <v/>
      </c>
      <c r="V15" s="106">
        <f>IF($A15="","",COUNTIFS('3. Καταγραφή αδειών'!$A$5:$A$200,$A15,'3. Καταγραφή αδειών'!$F$5:$F$200,"Εγκρίθηκε",'3. Καταγραφή αδειών'!$C$5:$C$200,"&lt;="&amp;('1. Ρυθμίσεις'!$C$9+(21-1)*7+6),'3. Καταγραφή αδειών'!$D$5:$D$200,"&gt;="&amp;('1. Ρυθμίσεις'!$C$9+(21-1)*7)))</f>
        <v/>
      </c>
      <c r="W15" s="106">
        <f>IF($A15="","",COUNTIFS('3. Καταγραφή αδειών'!$A$5:$A$200,$A15,'3. Καταγραφή αδειών'!$F$5:$F$200,"Εγκρίθηκε",'3. Καταγραφή αδειών'!$C$5:$C$200,"&lt;="&amp;('1. Ρυθμίσεις'!$C$9+(22-1)*7+6),'3. Καταγραφή αδειών'!$D$5:$D$200,"&gt;="&amp;('1. Ρυθμίσεις'!$C$9+(22-1)*7)))</f>
        <v/>
      </c>
      <c r="X15" s="106">
        <f>IF($A15="","",COUNTIFS('3. Καταγραφή αδειών'!$A$5:$A$200,$A15,'3. Καταγραφή αδειών'!$F$5:$F$200,"Εγκρίθηκε",'3. Καταγραφή αδειών'!$C$5:$C$200,"&lt;="&amp;('1. Ρυθμίσεις'!$C$9+(23-1)*7+6),'3. Καταγραφή αδειών'!$D$5:$D$200,"&gt;="&amp;('1. Ρυθμίσεις'!$C$9+(23-1)*7)))</f>
        <v/>
      </c>
      <c r="Y15" s="106">
        <f>IF($A15="","",COUNTIFS('3. Καταγραφή αδειών'!$A$5:$A$200,$A15,'3. Καταγραφή αδειών'!$F$5:$F$200,"Εγκρίθηκε",'3. Καταγραφή αδειών'!$C$5:$C$200,"&lt;="&amp;('1. Ρυθμίσεις'!$C$9+(24-1)*7+6),'3. Καταγραφή αδειών'!$D$5:$D$200,"&gt;="&amp;('1. Ρυθμίσεις'!$C$9+(24-1)*7)))</f>
        <v/>
      </c>
      <c r="Z15" s="106">
        <f>IF($A15="","",COUNTIFS('3. Καταγραφή αδειών'!$A$5:$A$200,$A15,'3. Καταγραφή αδειών'!$F$5:$F$200,"Εγκρίθηκε",'3. Καταγραφή αδειών'!$C$5:$C$200,"&lt;="&amp;('1. Ρυθμίσεις'!$C$9+(25-1)*7+6),'3. Καταγραφή αδειών'!$D$5:$D$200,"&gt;="&amp;('1. Ρυθμίσεις'!$C$9+(25-1)*7)))</f>
        <v/>
      </c>
      <c r="AA15" s="106">
        <f>IF($A15="","",COUNTIFS('3. Καταγραφή αδειών'!$A$5:$A$200,$A15,'3. Καταγραφή αδειών'!$F$5:$F$200,"Εγκρίθηκε",'3. Καταγραφή αδειών'!$C$5:$C$200,"&lt;="&amp;('1. Ρυθμίσεις'!$C$9+(26-1)*7+6),'3. Καταγραφή αδειών'!$D$5:$D$200,"&gt;="&amp;('1. Ρυθμίσεις'!$C$9+(26-1)*7)))</f>
        <v/>
      </c>
      <c r="AB15" s="106">
        <f>IF($A15="","",COUNTIFS('3. Καταγραφή αδειών'!$A$5:$A$200,$A15,'3. Καταγραφή αδειών'!$F$5:$F$200,"Εγκρίθηκε",'3. Καταγραφή αδειών'!$C$5:$C$200,"&lt;="&amp;('1. Ρυθμίσεις'!$C$9+(27-1)*7+6),'3. Καταγραφή αδειών'!$D$5:$D$200,"&gt;="&amp;('1. Ρυθμίσεις'!$C$9+(27-1)*7)))</f>
        <v/>
      </c>
      <c r="AC15" s="106">
        <f>IF($A15="","",COUNTIFS('3. Καταγραφή αδειών'!$A$5:$A$200,$A15,'3. Καταγραφή αδειών'!$F$5:$F$200,"Εγκρίθηκε",'3. Καταγραφή αδειών'!$C$5:$C$200,"&lt;="&amp;('1. Ρυθμίσεις'!$C$9+(28-1)*7+6),'3. Καταγραφή αδειών'!$D$5:$D$200,"&gt;="&amp;('1. Ρυθμίσεις'!$C$9+(28-1)*7)))</f>
        <v/>
      </c>
      <c r="AD15" s="106">
        <f>IF($A15="","",COUNTIFS('3. Καταγραφή αδειών'!$A$5:$A$200,$A15,'3. Καταγραφή αδειών'!$F$5:$F$200,"Εγκρίθηκε",'3. Καταγραφή αδειών'!$C$5:$C$200,"&lt;="&amp;('1. Ρυθμίσεις'!$C$9+(29-1)*7+6),'3. Καταγραφή αδειών'!$D$5:$D$200,"&gt;="&amp;('1. Ρυθμίσεις'!$C$9+(29-1)*7)))</f>
        <v/>
      </c>
      <c r="AE15" s="106">
        <f>IF($A15="","",COUNTIFS('3. Καταγραφή αδειών'!$A$5:$A$200,$A15,'3. Καταγραφή αδειών'!$F$5:$F$200,"Εγκρίθηκε",'3. Καταγραφή αδειών'!$C$5:$C$200,"&lt;="&amp;('1. Ρυθμίσεις'!$C$9+(30-1)*7+6),'3. Καταγραφή αδειών'!$D$5:$D$200,"&gt;="&amp;('1. Ρυθμίσεις'!$C$9+(30-1)*7)))</f>
        <v/>
      </c>
      <c r="AF15" s="106">
        <f>IF($A15="","",COUNTIFS('3. Καταγραφή αδειών'!$A$5:$A$200,$A15,'3. Καταγραφή αδειών'!$F$5:$F$200,"Εγκρίθηκε",'3. Καταγραφή αδειών'!$C$5:$C$200,"&lt;="&amp;('1. Ρυθμίσεις'!$C$9+(31-1)*7+6),'3. Καταγραφή αδειών'!$D$5:$D$200,"&gt;="&amp;('1. Ρυθμίσεις'!$C$9+(31-1)*7)))</f>
        <v/>
      </c>
      <c r="AG15" s="106">
        <f>IF($A15="","",COUNTIFS('3. Καταγραφή αδειών'!$A$5:$A$200,$A15,'3. Καταγραφή αδειών'!$F$5:$F$200,"Εγκρίθηκε",'3. Καταγραφή αδειών'!$C$5:$C$200,"&lt;="&amp;('1. Ρυθμίσεις'!$C$9+(32-1)*7+6),'3. Καταγραφή αδειών'!$D$5:$D$200,"&gt;="&amp;('1. Ρυθμίσεις'!$C$9+(32-1)*7)))</f>
        <v/>
      </c>
      <c r="AH15" s="106">
        <f>IF($A15="","",COUNTIFS('3. Καταγραφή αδειών'!$A$5:$A$200,$A15,'3. Καταγραφή αδειών'!$F$5:$F$200,"Εγκρίθηκε",'3. Καταγραφή αδειών'!$C$5:$C$200,"&lt;="&amp;('1. Ρυθμίσεις'!$C$9+(33-1)*7+6),'3. Καταγραφή αδειών'!$D$5:$D$200,"&gt;="&amp;('1. Ρυθμίσεις'!$C$9+(33-1)*7)))</f>
        <v/>
      </c>
      <c r="AI15" s="106">
        <f>IF($A15="","",COUNTIFS('3. Καταγραφή αδειών'!$A$5:$A$200,$A15,'3. Καταγραφή αδειών'!$F$5:$F$200,"Εγκρίθηκε",'3. Καταγραφή αδειών'!$C$5:$C$200,"&lt;="&amp;('1. Ρυθμίσεις'!$C$9+(34-1)*7+6),'3. Καταγραφή αδειών'!$D$5:$D$200,"&gt;="&amp;('1. Ρυθμίσεις'!$C$9+(34-1)*7)))</f>
        <v/>
      </c>
      <c r="AJ15" s="106">
        <f>IF($A15="","",COUNTIFS('3. Καταγραφή αδειών'!$A$5:$A$200,$A15,'3. Καταγραφή αδειών'!$F$5:$F$200,"Εγκρίθηκε",'3. Καταγραφή αδειών'!$C$5:$C$200,"&lt;="&amp;('1. Ρυθμίσεις'!$C$9+(35-1)*7+6),'3. Καταγραφή αδειών'!$D$5:$D$200,"&gt;="&amp;('1. Ρυθμίσεις'!$C$9+(35-1)*7)))</f>
        <v/>
      </c>
      <c r="AK15" s="106">
        <f>IF($A15="","",COUNTIFS('3. Καταγραφή αδειών'!$A$5:$A$200,$A15,'3. Καταγραφή αδειών'!$F$5:$F$200,"Εγκρίθηκε",'3. Καταγραφή αδειών'!$C$5:$C$200,"&lt;="&amp;('1. Ρυθμίσεις'!$C$9+(36-1)*7+6),'3. Καταγραφή αδειών'!$D$5:$D$200,"&gt;="&amp;('1. Ρυθμίσεις'!$C$9+(36-1)*7)))</f>
        <v/>
      </c>
      <c r="AL15" s="106">
        <f>IF($A15="","",COUNTIFS('3. Καταγραφή αδειών'!$A$5:$A$200,$A15,'3. Καταγραφή αδειών'!$F$5:$F$200,"Εγκρίθηκε",'3. Καταγραφή αδειών'!$C$5:$C$200,"&lt;="&amp;('1. Ρυθμίσεις'!$C$9+(37-1)*7+6),'3. Καταγραφή αδειών'!$D$5:$D$200,"&gt;="&amp;('1. Ρυθμίσεις'!$C$9+(37-1)*7)))</f>
        <v/>
      </c>
      <c r="AM15" s="106">
        <f>IF($A15="","",COUNTIFS('3. Καταγραφή αδειών'!$A$5:$A$200,$A15,'3. Καταγραφή αδειών'!$F$5:$F$200,"Εγκρίθηκε",'3. Καταγραφή αδειών'!$C$5:$C$200,"&lt;="&amp;('1. Ρυθμίσεις'!$C$9+(38-1)*7+6),'3. Καταγραφή αδειών'!$D$5:$D$200,"&gt;="&amp;('1. Ρυθμίσεις'!$C$9+(38-1)*7)))</f>
        <v/>
      </c>
      <c r="AN15" s="106">
        <f>IF($A15="","",COUNTIFS('3. Καταγραφή αδειών'!$A$5:$A$200,$A15,'3. Καταγραφή αδειών'!$F$5:$F$200,"Εγκρίθηκε",'3. Καταγραφή αδειών'!$C$5:$C$200,"&lt;="&amp;('1. Ρυθμίσεις'!$C$9+(39-1)*7+6),'3. Καταγραφή αδειών'!$D$5:$D$200,"&gt;="&amp;('1. Ρυθμίσεις'!$C$9+(39-1)*7)))</f>
        <v/>
      </c>
      <c r="AO15" s="106">
        <f>IF($A15="","",COUNTIFS('3. Καταγραφή αδειών'!$A$5:$A$200,$A15,'3. Καταγραφή αδειών'!$F$5:$F$200,"Εγκρίθηκε",'3. Καταγραφή αδειών'!$C$5:$C$200,"&lt;="&amp;('1. Ρυθμίσεις'!$C$9+(40-1)*7+6),'3. Καταγραφή αδειών'!$D$5:$D$200,"&gt;="&amp;('1. Ρυθμίσεις'!$C$9+(40-1)*7)))</f>
        <v/>
      </c>
      <c r="AP15" s="106">
        <f>IF($A15="","",COUNTIFS('3. Καταγραφή αδειών'!$A$5:$A$200,$A15,'3. Καταγραφή αδειών'!$F$5:$F$200,"Εγκρίθηκε",'3. Καταγραφή αδειών'!$C$5:$C$200,"&lt;="&amp;('1. Ρυθμίσεις'!$C$9+(41-1)*7+6),'3. Καταγραφή αδειών'!$D$5:$D$200,"&gt;="&amp;('1. Ρυθμίσεις'!$C$9+(41-1)*7)))</f>
        <v/>
      </c>
      <c r="AQ15" s="106">
        <f>IF($A15="","",COUNTIFS('3. Καταγραφή αδειών'!$A$5:$A$200,$A15,'3. Καταγραφή αδειών'!$F$5:$F$200,"Εγκρίθηκε",'3. Καταγραφή αδειών'!$C$5:$C$200,"&lt;="&amp;('1. Ρυθμίσεις'!$C$9+(42-1)*7+6),'3. Καταγραφή αδειών'!$D$5:$D$200,"&gt;="&amp;('1. Ρυθμίσεις'!$C$9+(42-1)*7)))</f>
        <v/>
      </c>
      <c r="AR15" s="106">
        <f>IF($A15="","",COUNTIFS('3. Καταγραφή αδειών'!$A$5:$A$200,$A15,'3. Καταγραφή αδειών'!$F$5:$F$200,"Εγκρίθηκε",'3. Καταγραφή αδειών'!$C$5:$C$200,"&lt;="&amp;('1. Ρυθμίσεις'!$C$9+(43-1)*7+6),'3. Καταγραφή αδειών'!$D$5:$D$200,"&gt;="&amp;('1. Ρυθμίσεις'!$C$9+(43-1)*7)))</f>
        <v/>
      </c>
      <c r="AS15" s="106">
        <f>IF($A15="","",COUNTIFS('3. Καταγραφή αδειών'!$A$5:$A$200,$A15,'3. Καταγραφή αδειών'!$F$5:$F$200,"Εγκρίθηκε",'3. Καταγραφή αδειών'!$C$5:$C$200,"&lt;="&amp;('1. Ρυθμίσεις'!$C$9+(44-1)*7+6),'3. Καταγραφή αδειών'!$D$5:$D$200,"&gt;="&amp;('1. Ρυθμίσεις'!$C$9+(44-1)*7)))</f>
        <v/>
      </c>
      <c r="AT15" s="106">
        <f>IF($A15="","",COUNTIFS('3. Καταγραφή αδειών'!$A$5:$A$200,$A15,'3. Καταγραφή αδειών'!$F$5:$F$200,"Εγκρίθηκε",'3. Καταγραφή αδειών'!$C$5:$C$200,"&lt;="&amp;('1. Ρυθμίσεις'!$C$9+(45-1)*7+6),'3. Καταγραφή αδειών'!$D$5:$D$200,"&gt;="&amp;('1. Ρυθμίσεις'!$C$9+(45-1)*7)))</f>
        <v/>
      </c>
      <c r="AU15" s="106">
        <f>IF($A15="","",COUNTIFS('3. Καταγραφή αδειών'!$A$5:$A$200,$A15,'3. Καταγραφή αδειών'!$F$5:$F$200,"Εγκρίθηκε",'3. Καταγραφή αδειών'!$C$5:$C$200,"&lt;="&amp;('1. Ρυθμίσεις'!$C$9+(46-1)*7+6),'3. Καταγραφή αδειών'!$D$5:$D$200,"&gt;="&amp;('1. Ρυθμίσεις'!$C$9+(46-1)*7)))</f>
        <v/>
      </c>
      <c r="AV15" s="106">
        <f>IF($A15="","",COUNTIFS('3. Καταγραφή αδειών'!$A$5:$A$200,$A15,'3. Καταγραφή αδειών'!$F$5:$F$200,"Εγκρίθηκε",'3. Καταγραφή αδειών'!$C$5:$C$200,"&lt;="&amp;('1. Ρυθμίσεις'!$C$9+(47-1)*7+6),'3. Καταγραφή αδειών'!$D$5:$D$200,"&gt;="&amp;('1. Ρυθμίσεις'!$C$9+(47-1)*7)))</f>
        <v/>
      </c>
      <c r="AW15" s="106">
        <f>IF($A15="","",COUNTIFS('3. Καταγραφή αδειών'!$A$5:$A$200,$A15,'3. Καταγραφή αδειών'!$F$5:$F$200,"Εγκρίθηκε",'3. Καταγραφή αδειών'!$C$5:$C$200,"&lt;="&amp;('1. Ρυθμίσεις'!$C$9+(48-1)*7+6),'3. Καταγραφή αδειών'!$D$5:$D$200,"&gt;="&amp;('1. Ρυθμίσεις'!$C$9+(48-1)*7)))</f>
        <v/>
      </c>
      <c r="AX15" s="106">
        <f>IF($A15="","",COUNTIFS('3. Καταγραφή αδειών'!$A$5:$A$200,$A15,'3. Καταγραφή αδειών'!$F$5:$F$200,"Εγκρίθηκε",'3. Καταγραφή αδειών'!$C$5:$C$200,"&lt;="&amp;('1. Ρυθμίσεις'!$C$9+(49-1)*7+6),'3. Καταγραφή αδειών'!$D$5:$D$200,"&gt;="&amp;('1. Ρυθμίσεις'!$C$9+(49-1)*7)))</f>
        <v/>
      </c>
      <c r="AY15" s="106">
        <f>IF($A15="","",COUNTIFS('3. Καταγραφή αδειών'!$A$5:$A$200,$A15,'3. Καταγραφή αδειών'!$F$5:$F$200,"Εγκρίθηκε",'3. Καταγραφή αδειών'!$C$5:$C$200,"&lt;="&amp;('1. Ρυθμίσεις'!$C$9+(50-1)*7+6),'3. Καταγραφή αδειών'!$D$5:$D$200,"&gt;="&amp;('1. Ρυθμίσεις'!$C$9+(50-1)*7)))</f>
        <v/>
      </c>
      <c r="AZ15" s="106">
        <f>IF($A15="","",COUNTIFS('3. Καταγραφή αδειών'!$A$5:$A$200,$A15,'3. Καταγραφή αδειών'!$F$5:$F$200,"Εγκρίθηκε",'3. Καταγραφή αδειών'!$C$5:$C$200,"&lt;="&amp;('1. Ρυθμίσεις'!$C$9+(51-1)*7+6),'3. Καταγραφή αδειών'!$D$5:$D$200,"&gt;="&amp;('1. Ρυθμίσεις'!$C$9+(51-1)*7)))</f>
        <v/>
      </c>
      <c r="BA15" s="106">
        <f>IF($A15="","",COUNTIFS('3. Καταγραφή αδειών'!$A$5:$A$200,$A15,'3. Καταγραφή αδειών'!$F$5:$F$200,"Εγκρίθηκε",'3. Καταγραφή αδειών'!$C$5:$C$200,"&lt;="&amp;('1. Ρυθμίσεις'!$C$9+(52-1)*7+6),'3. Καταγραφή αδειών'!$D$5:$D$200,"&gt;="&amp;('1. Ρυθμίσεις'!$C$9+(52-1)*7)))</f>
        <v/>
      </c>
    </row>
    <row r="16" ht="18" customHeight="1" s="55">
      <c r="A16" s="105">
        <f>IF('2. Εργαζόμενοι'!A16="","",'2. Εργαζόμενοι'!A16)</f>
        <v/>
      </c>
      <c r="B16" s="106">
        <f>IF($A16="","",COUNTIFS('3. Καταγραφή αδειών'!$A$5:$A$200,$A16,'3. Καταγραφή αδειών'!$F$5:$F$200,"Εγκρίθηκε",'3. Καταγραφή αδειών'!$C$5:$C$200,"&lt;="&amp;('1. Ρυθμίσεις'!$C$9+(1-1)*7+6),'3. Καταγραφή αδειών'!$D$5:$D$200,"&gt;="&amp;('1. Ρυθμίσεις'!$C$9+(1-1)*7)))</f>
        <v/>
      </c>
      <c r="C16" s="106">
        <f>IF($A16="","",COUNTIFS('3. Καταγραφή αδειών'!$A$5:$A$200,$A16,'3. Καταγραφή αδειών'!$F$5:$F$200,"Εγκρίθηκε",'3. Καταγραφή αδειών'!$C$5:$C$200,"&lt;="&amp;('1. Ρυθμίσεις'!$C$9+(2-1)*7+6),'3. Καταγραφή αδειών'!$D$5:$D$200,"&gt;="&amp;('1. Ρυθμίσεις'!$C$9+(2-1)*7)))</f>
        <v/>
      </c>
      <c r="D16" s="106">
        <f>IF($A16="","",COUNTIFS('3. Καταγραφή αδειών'!$A$5:$A$200,$A16,'3. Καταγραφή αδειών'!$F$5:$F$200,"Εγκρίθηκε",'3. Καταγραφή αδειών'!$C$5:$C$200,"&lt;="&amp;('1. Ρυθμίσεις'!$C$9+(3-1)*7+6),'3. Καταγραφή αδειών'!$D$5:$D$200,"&gt;="&amp;('1. Ρυθμίσεις'!$C$9+(3-1)*7)))</f>
        <v/>
      </c>
      <c r="E16" s="106">
        <f>IF($A16="","",COUNTIFS('3. Καταγραφή αδειών'!$A$5:$A$200,$A16,'3. Καταγραφή αδειών'!$F$5:$F$200,"Εγκρίθηκε",'3. Καταγραφή αδειών'!$C$5:$C$200,"&lt;="&amp;('1. Ρυθμίσεις'!$C$9+(4-1)*7+6),'3. Καταγραφή αδειών'!$D$5:$D$200,"&gt;="&amp;('1. Ρυθμίσεις'!$C$9+(4-1)*7)))</f>
        <v/>
      </c>
      <c r="F16" s="106">
        <f>IF($A16="","",COUNTIFS('3. Καταγραφή αδειών'!$A$5:$A$200,$A16,'3. Καταγραφή αδειών'!$F$5:$F$200,"Εγκρίθηκε",'3. Καταγραφή αδειών'!$C$5:$C$200,"&lt;="&amp;('1. Ρυθμίσεις'!$C$9+(5-1)*7+6),'3. Καταγραφή αδειών'!$D$5:$D$200,"&gt;="&amp;('1. Ρυθμίσεις'!$C$9+(5-1)*7)))</f>
        <v/>
      </c>
      <c r="G16" s="106">
        <f>IF($A16="","",COUNTIFS('3. Καταγραφή αδειών'!$A$5:$A$200,$A16,'3. Καταγραφή αδειών'!$F$5:$F$200,"Εγκρίθηκε",'3. Καταγραφή αδειών'!$C$5:$C$200,"&lt;="&amp;('1. Ρυθμίσεις'!$C$9+(6-1)*7+6),'3. Καταγραφή αδειών'!$D$5:$D$200,"&gt;="&amp;('1. Ρυθμίσεις'!$C$9+(6-1)*7)))</f>
        <v/>
      </c>
      <c r="H16" s="106">
        <f>IF($A16="","",COUNTIFS('3. Καταγραφή αδειών'!$A$5:$A$200,$A16,'3. Καταγραφή αδειών'!$F$5:$F$200,"Εγκρίθηκε",'3. Καταγραφή αδειών'!$C$5:$C$200,"&lt;="&amp;('1. Ρυθμίσεις'!$C$9+(7-1)*7+6),'3. Καταγραφή αδειών'!$D$5:$D$200,"&gt;="&amp;('1. Ρυθμίσεις'!$C$9+(7-1)*7)))</f>
        <v/>
      </c>
      <c r="I16" s="106">
        <f>IF($A16="","",COUNTIFS('3. Καταγραφή αδειών'!$A$5:$A$200,$A16,'3. Καταγραφή αδειών'!$F$5:$F$200,"Εγκρίθηκε",'3. Καταγραφή αδειών'!$C$5:$C$200,"&lt;="&amp;('1. Ρυθμίσεις'!$C$9+(8-1)*7+6),'3. Καταγραφή αδειών'!$D$5:$D$200,"&gt;="&amp;('1. Ρυθμίσεις'!$C$9+(8-1)*7)))</f>
        <v/>
      </c>
      <c r="J16" s="106">
        <f>IF($A16="","",COUNTIFS('3. Καταγραφή αδειών'!$A$5:$A$200,$A16,'3. Καταγραφή αδειών'!$F$5:$F$200,"Εγκρίθηκε",'3. Καταγραφή αδειών'!$C$5:$C$200,"&lt;="&amp;('1. Ρυθμίσεις'!$C$9+(9-1)*7+6),'3. Καταγραφή αδειών'!$D$5:$D$200,"&gt;="&amp;('1. Ρυθμίσεις'!$C$9+(9-1)*7)))</f>
        <v/>
      </c>
      <c r="K16" s="106">
        <f>IF($A16="","",COUNTIFS('3. Καταγραφή αδειών'!$A$5:$A$200,$A16,'3. Καταγραφή αδειών'!$F$5:$F$200,"Εγκρίθηκε",'3. Καταγραφή αδειών'!$C$5:$C$200,"&lt;="&amp;('1. Ρυθμίσεις'!$C$9+(10-1)*7+6),'3. Καταγραφή αδειών'!$D$5:$D$200,"&gt;="&amp;('1. Ρυθμίσεις'!$C$9+(10-1)*7)))</f>
        <v/>
      </c>
      <c r="L16" s="106">
        <f>IF($A16="","",COUNTIFS('3. Καταγραφή αδειών'!$A$5:$A$200,$A16,'3. Καταγραφή αδειών'!$F$5:$F$200,"Εγκρίθηκε",'3. Καταγραφή αδειών'!$C$5:$C$200,"&lt;="&amp;('1. Ρυθμίσεις'!$C$9+(11-1)*7+6),'3. Καταγραφή αδειών'!$D$5:$D$200,"&gt;="&amp;('1. Ρυθμίσεις'!$C$9+(11-1)*7)))</f>
        <v/>
      </c>
      <c r="M16" s="106">
        <f>IF($A16="","",COUNTIFS('3. Καταγραφή αδειών'!$A$5:$A$200,$A16,'3. Καταγραφή αδειών'!$F$5:$F$200,"Εγκρίθηκε",'3. Καταγραφή αδειών'!$C$5:$C$200,"&lt;="&amp;('1. Ρυθμίσεις'!$C$9+(12-1)*7+6),'3. Καταγραφή αδειών'!$D$5:$D$200,"&gt;="&amp;('1. Ρυθμίσεις'!$C$9+(12-1)*7)))</f>
        <v/>
      </c>
      <c r="N16" s="106">
        <f>IF($A16="","",COUNTIFS('3. Καταγραφή αδειών'!$A$5:$A$200,$A16,'3. Καταγραφή αδειών'!$F$5:$F$200,"Εγκρίθηκε",'3. Καταγραφή αδειών'!$C$5:$C$200,"&lt;="&amp;('1. Ρυθμίσεις'!$C$9+(13-1)*7+6),'3. Καταγραφή αδειών'!$D$5:$D$200,"&gt;="&amp;('1. Ρυθμίσεις'!$C$9+(13-1)*7)))</f>
        <v/>
      </c>
      <c r="O16" s="106">
        <f>IF($A16="","",COUNTIFS('3. Καταγραφή αδειών'!$A$5:$A$200,$A16,'3. Καταγραφή αδειών'!$F$5:$F$200,"Εγκρίθηκε",'3. Καταγραφή αδειών'!$C$5:$C$200,"&lt;="&amp;('1. Ρυθμίσεις'!$C$9+(14-1)*7+6),'3. Καταγραφή αδειών'!$D$5:$D$200,"&gt;="&amp;('1. Ρυθμίσεις'!$C$9+(14-1)*7)))</f>
        <v/>
      </c>
      <c r="P16" s="106">
        <f>IF($A16="","",COUNTIFS('3. Καταγραφή αδειών'!$A$5:$A$200,$A16,'3. Καταγραφή αδειών'!$F$5:$F$200,"Εγκρίθηκε",'3. Καταγραφή αδειών'!$C$5:$C$200,"&lt;="&amp;('1. Ρυθμίσεις'!$C$9+(15-1)*7+6),'3. Καταγραφή αδειών'!$D$5:$D$200,"&gt;="&amp;('1. Ρυθμίσεις'!$C$9+(15-1)*7)))</f>
        <v/>
      </c>
      <c r="Q16" s="106">
        <f>IF($A16="","",COUNTIFS('3. Καταγραφή αδειών'!$A$5:$A$200,$A16,'3. Καταγραφή αδειών'!$F$5:$F$200,"Εγκρίθηκε",'3. Καταγραφή αδειών'!$C$5:$C$200,"&lt;="&amp;('1. Ρυθμίσεις'!$C$9+(16-1)*7+6),'3. Καταγραφή αδειών'!$D$5:$D$200,"&gt;="&amp;('1. Ρυθμίσεις'!$C$9+(16-1)*7)))</f>
        <v/>
      </c>
      <c r="R16" s="106">
        <f>IF($A16="","",COUNTIFS('3. Καταγραφή αδειών'!$A$5:$A$200,$A16,'3. Καταγραφή αδειών'!$F$5:$F$200,"Εγκρίθηκε",'3. Καταγραφή αδειών'!$C$5:$C$200,"&lt;="&amp;('1. Ρυθμίσεις'!$C$9+(17-1)*7+6),'3. Καταγραφή αδειών'!$D$5:$D$200,"&gt;="&amp;('1. Ρυθμίσεις'!$C$9+(17-1)*7)))</f>
        <v/>
      </c>
      <c r="S16" s="106">
        <f>IF($A16="","",COUNTIFS('3. Καταγραφή αδειών'!$A$5:$A$200,$A16,'3. Καταγραφή αδειών'!$F$5:$F$200,"Εγκρίθηκε",'3. Καταγραφή αδειών'!$C$5:$C$200,"&lt;="&amp;('1. Ρυθμίσεις'!$C$9+(18-1)*7+6),'3. Καταγραφή αδειών'!$D$5:$D$200,"&gt;="&amp;('1. Ρυθμίσεις'!$C$9+(18-1)*7)))</f>
        <v/>
      </c>
      <c r="T16" s="106">
        <f>IF($A16="","",COUNTIFS('3. Καταγραφή αδειών'!$A$5:$A$200,$A16,'3. Καταγραφή αδειών'!$F$5:$F$200,"Εγκρίθηκε",'3. Καταγραφή αδειών'!$C$5:$C$200,"&lt;="&amp;('1. Ρυθμίσεις'!$C$9+(19-1)*7+6),'3. Καταγραφή αδειών'!$D$5:$D$200,"&gt;="&amp;('1. Ρυθμίσεις'!$C$9+(19-1)*7)))</f>
        <v/>
      </c>
      <c r="U16" s="106">
        <f>IF($A16="","",COUNTIFS('3. Καταγραφή αδειών'!$A$5:$A$200,$A16,'3. Καταγραφή αδειών'!$F$5:$F$200,"Εγκρίθηκε",'3. Καταγραφή αδειών'!$C$5:$C$200,"&lt;="&amp;('1. Ρυθμίσεις'!$C$9+(20-1)*7+6),'3. Καταγραφή αδειών'!$D$5:$D$200,"&gt;="&amp;('1. Ρυθμίσεις'!$C$9+(20-1)*7)))</f>
        <v/>
      </c>
      <c r="V16" s="106">
        <f>IF($A16="","",COUNTIFS('3. Καταγραφή αδειών'!$A$5:$A$200,$A16,'3. Καταγραφή αδειών'!$F$5:$F$200,"Εγκρίθηκε",'3. Καταγραφή αδειών'!$C$5:$C$200,"&lt;="&amp;('1. Ρυθμίσεις'!$C$9+(21-1)*7+6),'3. Καταγραφή αδειών'!$D$5:$D$200,"&gt;="&amp;('1. Ρυθμίσεις'!$C$9+(21-1)*7)))</f>
        <v/>
      </c>
      <c r="W16" s="106">
        <f>IF($A16="","",COUNTIFS('3. Καταγραφή αδειών'!$A$5:$A$200,$A16,'3. Καταγραφή αδειών'!$F$5:$F$200,"Εγκρίθηκε",'3. Καταγραφή αδειών'!$C$5:$C$200,"&lt;="&amp;('1. Ρυθμίσεις'!$C$9+(22-1)*7+6),'3. Καταγραφή αδειών'!$D$5:$D$200,"&gt;="&amp;('1. Ρυθμίσεις'!$C$9+(22-1)*7)))</f>
        <v/>
      </c>
      <c r="X16" s="106">
        <f>IF($A16="","",COUNTIFS('3. Καταγραφή αδειών'!$A$5:$A$200,$A16,'3. Καταγραφή αδειών'!$F$5:$F$200,"Εγκρίθηκε",'3. Καταγραφή αδειών'!$C$5:$C$200,"&lt;="&amp;('1. Ρυθμίσεις'!$C$9+(23-1)*7+6),'3. Καταγραφή αδειών'!$D$5:$D$200,"&gt;="&amp;('1. Ρυθμίσεις'!$C$9+(23-1)*7)))</f>
        <v/>
      </c>
      <c r="Y16" s="106">
        <f>IF($A16="","",COUNTIFS('3. Καταγραφή αδειών'!$A$5:$A$200,$A16,'3. Καταγραφή αδειών'!$F$5:$F$200,"Εγκρίθηκε",'3. Καταγραφή αδειών'!$C$5:$C$200,"&lt;="&amp;('1. Ρυθμίσεις'!$C$9+(24-1)*7+6),'3. Καταγραφή αδειών'!$D$5:$D$200,"&gt;="&amp;('1. Ρυθμίσεις'!$C$9+(24-1)*7)))</f>
        <v/>
      </c>
      <c r="Z16" s="106">
        <f>IF($A16="","",COUNTIFS('3. Καταγραφή αδειών'!$A$5:$A$200,$A16,'3. Καταγραφή αδειών'!$F$5:$F$200,"Εγκρίθηκε",'3. Καταγραφή αδειών'!$C$5:$C$200,"&lt;="&amp;('1. Ρυθμίσεις'!$C$9+(25-1)*7+6),'3. Καταγραφή αδειών'!$D$5:$D$200,"&gt;="&amp;('1. Ρυθμίσεις'!$C$9+(25-1)*7)))</f>
        <v/>
      </c>
      <c r="AA16" s="106">
        <f>IF($A16="","",COUNTIFS('3. Καταγραφή αδειών'!$A$5:$A$200,$A16,'3. Καταγραφή αδειών'!$F$5:$F$200,"Εγκρίθηκε",'3. Καταγραφή αδειών'!$C$5:$C$200,"&lt;="&amp;('1. Ρυθμίσεις'!$C$9+(26-1)*7+6),'3. Καταγραφή αδειών'!$D$5:$D$200,"&gt;="&amp;('1. Ρυθμίσεις'!$C$9+(26-1)*7)))</f>
        <v/>
      </c>
      <c r="AB16" s="106">
        <f>IF($A16="","",COUNTIFS('3. Καταγραφή αδειών'!$A$5:$A$200,$A16,'3. Καταγραφή αδειών'!$F$5:$F$200,"Εγκρίθηκε",'3. Καταγραφή αδειών'!$C$5:$C$200,"&lt;="&amp;('1. Ρυθμίσεις'!$C$9+(27-1)*7+6),'3. Καταγραφή αδειών'!$D$5:$D$200,"&gt;="&amp;('1. Ρυθμίσεις'!$C$9+(27-1)*7)))</f>
        <v/>
      </c>
      <c r="AC16" s="106">
        <f>IF($A16="","",COUNTIFS('3. Καταγραφή αδειών'!$A$5:$A$200,$A16,'3. Καταγραφή αδειών'!$F$5:$F$200,"Εγκρίθηκε",'3. Καταγραφή αδειών'!$C$5:$C$200,"&lt;="&amp;('1. Ρυθμίσεις'!$C$9+(28-1)*7+6),'3. Καταγραφή αδειών'!$D$5:$D$200,"&gt;="&amp;('1. Ρυθμίσεις'!$C$9+(28-1)*7)))</f>
        <v/>
      </c>
      <c r="AD16" s="106">
        <f>IF($A16="","",COUNTIFS('3. Καταγραφή αδειών'!$A$5:$A$200,$A16,'3. Καταγραφή αδειών'!$F$5:$F$200,"Εγκρίθηκε",'3. Καταγραφή αδειών'!$C$5:$C$200,"&lt;="&amp;('1. Ρυθμίσεις'!$C$9+(29-1)*7+6),'3. Καταγραφή αδειών'!$D$5:$D$200,"&gt;="&amp;('1. Ρυθμίσεις'!$C$9+(29-1)*7)))</f>
        <v/>
      </c>
      <c r="AE16" s="106">
        <f>IF($A16="","",COUNTIFS('3. Καταγραφή αδειών'!$A$5:$A$200,$A16,'3. Καταγραφή αδειών'!$F$5:$F$200,"Εγκρίθηκε",'3. Καταγραφή αδειών'!$C$5:$C$200,"&lt;="&amp;('1. Ρυθμίσεις'!$C$9+(30-1)*7+6),'3. Καταγραφή αδειών'!$D$5:$D$200,"&gt;="&amp;('1. Ρυθμίσεις'!$C$9+(30-1)*7)))</f>
        <v/>
      </c>
      <c r="AF16" s="106">
        <f>IF($A16="","",COUNTIFS('3. Καταγραφή αδειών'!$A$5:$A$200,$A16,'3. Καταγραφή αδειών'!$F$5:$F$200,"Εγκρίθηκε",'3. Καταγραφή αδειών'!$C$5:$C$200,"&lt;="&amp;('1. Ρυθμίσεις'!$C$9+(31-1)*7+6),'3. Καταγραφή αδειών'!$D$5:$D$200,"&gt;="&amp;('1. Ρυθμίσεις'!$C$9+(31-1)*7)))</f>
        <v/>
      </c>
      <c r="AG16" s="106">
        <f>IF($A16="","",COUNTIFS('3. Καταγραφή αδειών'!$A$5:$A$200,$A16,'3. Καταγραφή αδειών'!$F$5:$F$200,"Εγκρίθηκε",'3. Καταγραφή αδειών'!$C$5:$C$200,"&lt;="&amp;('1. Ρυθμίσεις'!$C$9+(32-1)*7+6),'3. Καταγραφή αδειών'!$D$5:$D$200,"&gt;="&amp;('1. Ρυθμίσεις'!$C$9+(32-1)*7)))</f>
        <v/>
      </c>
      <c r="AH16" s="106">
        <f>IF($A16="","",COUNTIFS('3. Καταγραφή αδειών'!$A$5:$A$200,$A16,'3. Καταγραφή αδειών'!$F$5:$F$200,"Εγκρίθηκε",'3. Καταγραφή αδειών'!$C$5:$C$200,"&lt;="&amp;('1. Ρυθμίσεις'!$C$9+(33-1)*7+6),'3. Καταγραφή αδειών'!$D$5:$D$200,"&gt;="&amp;('1. Ρυθμίσεις'!$C$9+(33-1)*7)))</f>
        <v/>
      </c>
      <c r="AI16" s="106">
        <f>IF($A16="","",COUNTIFS('3. Καταγραφή αδειών'!$A$5:$A$200,$A16,'3. Καταγραφή αδειών'!$F$5:$F$200,"Εγκρίθηκε",'3. Καταγραφή αδειών'!$C$5:$C$200,"&lt;="&amp;('1. Ρυθμίσεις'!$C$9+(34-1)*7+6),'3. Καταγραφή αδειών'!$D$5:$D$200,"&gt;="&amp;('1. Ρυθμίσεις'!$C$9+(34-1)*7)))</f>
        <v/>
      </c>
      <c r="AJ16" s="106">
        <f>IF($A16="","",COUNTIFS('3. Καταγραφή αδειών'!$A$5:$A$200,$A16,'3. Καταγραφή αδειών'!$F$5:$F$200,"Εγκρίθηκε",'3. Καταγραφή αδειών'!$C$5:$C$200,"&lt;="&amp;('1. Ρυθμίσεις'!$C$9+(35-1)*7+6),'3. Καταγραφή αδειών'!$D$5:$D$200,"&gt;="&amp;('1. Ρυθμίσεις'!$C$9+(35-1)*7)))</f>
        <v/>
      </c>
      <c r="AK16" s="106">
        <f>IF($A16="","",COUNTIFS('3. Καταγραφή αδειών'!$A$5:$A$200,$A16,'3. Καταγραφή αδειών'!$F$5:$F$200,"Εγκρίθηκε",'3. Καταγραφή αδειών'!$C$5:$C$200,"&lt;="&amp;('1. Ρυθμίσεις'!$C$9+(36-1)*7+6),'3. Καταγραφή αδειών'!$D$5:$D$200,"&gt;="&amp;('1. Ρυθμίσεις'!$C$9+(36-1)*7)))</f>
        <v/>
      </c>
      <c r="AL16" s="106">
        <f>IF($A16="","",COUNTIFS('3. Καταγραφή αδειών'!$A$5:$A$200,$A16,'3. Καταγραφή αδειών'!$F$5:$F$200,"Εγκρίθηκε",'3. Καταγραφή αδειών'!$C$5:$C$200,"&lt;="&amp;('1. Ρυθμίσεις'!$C$9+(37-1)*7+6),'3. Καταγραφή αδειών'!$D$5:$D$200,"&gt;="&amp;('1. Ρυθμίσεις'!$C$9+(37-1)*7)))</f>
        <v/>
      </c>
      <c r="AM16" s="106">
        <f>IF($A16="","",COUNTIFS('3. Καταγραφή αδειών'!$A$5:$A$200,$A16,'3. Καταγραφή αδειών'!$F$5:$F$200,"Εγκρίθηκε",'3. Καταγραφή αδειών'!$C$5:$C$200,"&lt;="&amp;('1. Ρυθμίσεις'!$C$9+(38-1)*7+6),'3. Καταγραφή αδειών'!$D$5:$D$200,"&gt;="&amp;('1. Ρυθμίσεις'!$C$9+(38-1)*7)))</f>
        <v/>
      </c>
      <c r="AN16" s="106">
        <f>IF($A16="","",COUNTIFS('3. Καταγραφή αδειών'!$A$5:$A$200,$A16,'3. Καταγραφή αδειών'!$F$5:$F$200,"Εγκρίθηκε",'3. Καταγραφή αδειών'!$C$5:$C$200,"&lt;="&amp;('1. Ρυθμίσεις'!$C$9+(39-1)*7+6),'3. Καταγραφή αδειών'!$D$5:$D$200,"&gt;="&amp;('1. Ρυθμίσεις'!$C$9+(39-1)*7)))</f>
        <v/>
      </c>
      <c r="AO16" s="106">
        <f>IF($A16="","",COUNTIFS('3. Καταγραφή αδειών'!$A$5:$A$200,$A16,'3. Καταγραφή αδειών'!$F$5:$F$200,"Εγκρίθηκε",'3. Καταγραφή αδειών'!$C$5:$C$200,"&lt;="&amp;('1. Ρυθμίσεις'!$C$9+(40-1)*7+6),'3. Καταγραφή αδειών'!$D$5:$D$200,"&gt;="&amp;('1. Ρυθμίσεις'!$C$9+(40-1)*7)))</f>
        <v/>
      </c>
      <c r="AP16" s="106">
        <f>IF($A16="","",COUNTIFS('3. Καταγραφή αδειών'!$A$5:$A$200,$A16,'3. Καταγραφή αδειών'!$F$5:$F$200,"Εγκρίθηκε",'3. Καταγραφή αδειών'!$C$5:$C$200,"&lt;="&amp;('1. Ρυθμίσεις'!$C$9+(41-1)*7+6),'3. Καταγραφή αδειών'!$D$5:$D$200,"&gt;="&amp;('1. Ρυθμίσεις'!$C$9+(41-1)*7)))</f>
        <v/>
      </c>
      <c r="AQ16" s="106">
        <f>IF($A16="","",COUNTIFS('3. Καταγραφή αδειών'!$A$5:$A$200,$A16,'3. Καταγραφή αδειών'!$F$5:$F$200,"Εγκρίθηκε",'3. Καταγραφή αδειών'!$C$5:$C$200,"&lt;="&amp;('1. Ρυθμίσεις'!$C$9+(42-1)*7+6),'3. Καταγραφή αδειών'!$D$5:$D$200,"&gt;="&amp;('1. Ρυθμίσεις'!$C$9+(42-1)*7)))</f>
        <v/>
      </c>
      <c r="AR16" s="106">
        <f>IF($A16="","",COUNTIFS('3. Καταγραφή αδειών'!$A$5:$A$200,$A16,'3. Καταγραφή αδειών'!$F$5:$F$200,"Εγκρίθηκε",'3. Καταγραφή αδειών'!$C$5:$C$200,"&lt;="&amp;('1. Ρυθμίσεις'!$C$9+(43-1)*7+6),'3. Καταγραφή αδειών'!$D$5:$D$200,"&gt;="&amp;('1. Ρυθμίσεις'!$C$9+(43-1)*7)))</f>
        <v/>
      </c>
      <c r="AS16" s="106">
        <f>IF($A16="","",COUNTIFS('3. Καταγραφή αδειών'!$A$5:$A$200,$A16,'3. Καταγραφή αδειών'!$F$5:$F$200,"Εγκρίθηκε",'3. Καταγραφή αδειών'!$C$5:$C$200,"&lt;="&amp;('1. Ρυθμίσεις'!$C$9+(44-1)*7+6),'3. Καταγραφή αδειών'!$D$5:$D$200,"&gt;="&amp;('1. Ρυθμίσεις'!$C$9+(44-1)*7)))</f>
        <v/>
      </c>
      <c r="AT16" s="106">
        <f>IF($A16="","",COUNTIFS('3. Καταγραφή αδειών'!$A$5:$A$200,$A16,'3. Καταγραφή αδειών'!$F$5:$F$200,"Εγκρίθηκε",'3. Καταγραφή αδειών'!$C$5:$C$200,"&lt;="&amp;('1. Ρυθμίσεις'!$C$9+(45-1)*7+6),'3. Καταγραφή αδειών'!$D$5:$D$200,"&gt;="&amp;('1. Ρυθμίσεις'!$C$9+(45-1)*7)))</f>
        <v/>
      </c>
      <c r="AU16" s="106">
        <f>IF($A16="","",COUNTIFS('3. Καταγραφή αδειών'!$A$5:$A$200,$A16,'3. Καταγραφή αδειών'!$F$5:$F$200,"Εγκρίθηκε",'3. Καταγραφή αδειών'!$C$5:$C$200,"&lt;="&amp;('1. Ρυθμίσεις'!$C$9+(46-1)*7+6),'3. Καταγραφή αδειών'!$D$5:$D$200,"&gt;="&amp;('1. Ρυθμίσεις'!$C$9+(46-1)*7)))</f>
        <v/>
      </c>
      <c r="AV16" s="106">
        <f>IF($A16="","",COUNTIFS('3. Καταγραφή αδειών'!$A$5:$A$200,$A16,'3. Καταγραφή αδειών'!$F$5:$F$200,"Εγκρίθηκε",'3. Καταγραφή αδειών'!$C$5:$C$200,"&lt;="&amp;('1. Ρυθμίσεις'!$C$9+(47-1)*7+6),'3. Καταγραφή αδειών'!$D$5:$D$200,"&gt;="&amp;('1. Ρυθμίσεις'!$C$9+(47-1)*7)))</f>
        <v/>
      </c>
      <c r="AW16" s="106">
        <f>IF($A16="","",COUNTIFS('3. Καταγραφή αδειών'!$A$5:$A$200,$A16,'3. Καταγραφή αδειών'!$F$5:$F$200,"Εγκρίθηκε",'3. Καταγραφή αδειών'!$C$5:$C$200,"&lt;="&amp;('1. Ρυθμίσεις'!$C$9+(48-1)*7+6),'3. Καταγραφή αδειών'!$D$5:$D$200,"&gt;="&amp;('1. Ρυθμίσεις'!$C$9+(48-1)*7)))</f>
        <v/>
      </c>
      <c r="AX16" s="106">
        <f>IF($A16="","",COUNTIFS('3. Καταγραφή αδειών'!$A$5:$A$200,$A16,'3. Καταγραφή αδειών'!$F$5:$F$200,"Εγκρίθηκε",'3. Καταγραφή αδειών'!$C$5:$C$200,"&lt;="&amp;('1. Ρυθμίσεις'!$C$9+(49-1)*7+6),'3. Καταγραφή αδειών'!$D$5:$D$200,"&gt;="&amp;('1. Ρυθμίσεις'!$C$9+(49-1)*7)))</f>
        <v/>
      </c>
      <c r="AY16" s="106">
        <f>IF($A16="","",COUNTIFS('3. Καταγραφή αδειών'!$A$5:$A$200,$A16,'3. Καταγραφή αδειών'!$F$5:$F$200,"Εγκρίθηκε",'3. Καταγραφή αδειών'!$C$5:$C$200,"&lt;="&amp;('1. Ρυθμίσεις'!$C$9+(50-1)*7+6),'3. Καταγραφή αδειών'!$D$5:$D$200,"&gt;="&amp;('1. Ρυθμίσεις'!$C$9+(50-1)*7)))</f>
        <v/>
      </c>
      <c r="AZ16" s="106">
        <f>IF($A16="","",COUNTIFS('3. Καταγραφή αδειών'!$A$5:$A$200,$A16,'3. Καταγραφή αδειών'!$F$5:$F$200,"Εγκρίθηκε",'3. Καταγραφή αδειών'!$C$5:$C$200,"&lt;="&amp;('1. Ρυθμίσεις'!$C$9+(51-1)*7+6),'3. Καταγραφή αδειών'!$D$5:$D$200,"&gt;="&amp;('1. Ρυθμίσεις'!$C$9+(51-1)*7)))</f>
        <v/>
      </c>
      <c r="BA16" s="106">
        <f>IF($A16="","",COUNTIFS('3. Καταγραφή αδειών'!$A$5:$A$200,$A16,'3. Καταγραφή αδειών'!$F$5:$F$200,"Εγκρίθηκε",'3. Καταγραφή αδειών'!$C$5:$C$200,"&lt;="&amp;('1. Ρυθμίσεις'!$C$9+(52-1)*7+6),'3. Καταγραφή αδειών'!$D$5:$D$200,"&gt;="&amp;('1. Ρυθμίσεις'!$C$9+(52-1)*7)))</f>
        <v/>
      </c>
    </row>
    <row r="17" ht="18" customHeight="1" s="55">
      <c r="A17" s="105">
        <f>IF('2. Εργαζόμενοι'!A17="","",'2. Εργαζόμενοι'!A17)</f>
        <v/>
      </c>
      <c r="B17" s="106">
        <f>IF($A17="","",COUNTIFS('3. Καταγραφή αδειών'!$A$5:$A$200,$A17,'3. Καταγραφή αδειών'!$F$5:$F$200,"Εγκρίθηκε",'3. Καταγραφή αδειών'!$C$5:$C$200,"&lt;="&amp;('1. Ρυθμίσεις'!$C$9+(1-1)*7+6),'3. Καταγραφή αδειών'!$D$5:$D$200,"&gt;="&amp;('1. Ρυθμίσεις'!$C$9+(1-1)*7)))</f>
        <v/>
      </c>
      <c r="C17" s="106">
        <f>IF($A17="","",COUNTIFS('3. Καταγραφή αδειών'!$A$5:$A$200,$A17,'3. Καταγραφή αδειών'!$F$5:$F$200,"Εγκρίθηκε",'3. Καταγραφή αδειών'!$C$5:$C$200,"&lt;="&amp;('1. Ρυθμίσεις'!$C$9+(2-1)*7+6),'3. Καταγραφή αδειών'!$D$5:$D$200,"&gt;="&amp;('1. Ρυθμίσεις'!$C$9+(2-1)*7)))</f>
        <v/>
      </c>
      <c r="D17" s="106">
        <f>IF($A17="","",COUNTIFS('3. Καταγραφή αδειών'!$A$5:$A$200,$A17,'3. Καταγραφή αδειών'!$F$5:$F$200,"Εγκρίθηκε",'3. Καταγραφή αδειών'!$C$5:$C$200,"&lt;="&amp;('1. Ρυθμίσεις'!$C$9+(3-1)*7+6),'3. Καταγραφή αδειών'!$D$5:$D$200,"&gt;="&amp;('1. Ρυθμίσεις'!$C$9+(3-1)*7)))</f>
        <v/>
      </c>
      <c r="E17" s="106">
        <f>IF($A17="","",COUNTIFS('3. Καταγραφή αδειών'!$A$5:$A$200,$A17,'3. Καταγραφή αδειών'!$F$5:$F$200,"Εγκρίθηκε",'3. Καταγραφή αδειών'!$C$5:$C$200,"&lt;="&amp;('1. Ρυθμίσεις'!$C$9+(4-1)*7+6),'3. Καταγραφή αδειών'!$D$5:$D$200,"&gt;="&amp;('1. Ρυθμίσεις'!$C$9+(4-1)*7)))</f>
        <v/>
      </c>
      <c r="F17" s="106">
        <f>IF($A17="","",COUNTIFS('3. Καταγραφή αδειών'!$A$5:$A$200,$A17,'3. Καταγραφή αδειών'!$F$5:$F$200,"Εγκρίθηκε",'3. Καταγραφή αδειών'!$C$5:$C$200,"&lt;="&amp;('1. Ρυθμίσεις'!$C$9+(5-1)*7+6),'3. Καταγραφή αδειών'!$D$5:$D$200,"&gt;="&amp;('1. Ρυθμίσεις'!$C$9+(5-1)*7)))</f>
        <v/>
      </c>
      <c r="G17" s="106">
        <f>IF($A17="","",COUNTIFS('3. Καταγραφή αδειών'!$A$5:$A$200,$A17,'3. Καταγραφή αδειών'!$F$5:$F$200,"Εγκρίθηκε",'3. Καταγραφή αδειών'!$C$5:$C$200,"&lt;="&amp;('1. Ρυθμίσεις'!$C$9+(6-1)*7+6),'3. Καταγραφή αδειών'!$D$5:$D$200,"&gt;="&amp;('1. Ρυθμίσεις'!$C$9+(6-1)*7)))</f>
        <v/>
      </c>
      <c r="H17" s="106">
        <f>IF($A17="","",COUNTIFS('3. Καταγραφή αδειών'!$A$5:$A$200,$A17,'3. Καταγραφή αδειών'!$F$5:$F$200,"Εγκρίθηκε",'3. Καταγραφή αδειών'!$C$5:$C$200,"&lt;="&amp;('1. Ρυθμίσεις'!$C$9+(7-1)*7+6),'3. Καταγραφή αδειών'!$D$5:$D$200,"&gt;="&amp;('1. Ρυθμίσεις'!$C$9+(7-1)*7)))</f>
        <v/>
      </c>
      <c r="I17" s="106">
        <f>IF($A17="","",COUNTIFS('3. Καταγραφή αδειών'!$A$5:$A$200,$A17,'3. Καταγραφή αδειών'!$F$5:$F$200,"Εγκρίθηκε",'3. Καταγραφή αδειών'!$C$5:$C$200,"&lt;="&amp;('1. Ρυθμίσεις'!$C$9+(8-1)*7+6),'3. Καταγραφή αδειών'!$D$5:$D$200,"&gt;="&amp;('1. Ρυθμίσεις'!$C$9+(8-1)*7)))</f>
        <v/>
      </c>
      <c r="J17" s="106">
        <f>IF($A17="","",COUNTIFS('3. Καταγραφή αδειών'!$A$5:$A$200,$A17,'3. Καταγραφή αδειών'!$F$5:$F$200,"Εγκρίθηκε",'3. Καταγραφή αδειών'!$C$5:$C$200,"&lt;="&amp;('1. Ρυθμίσεις'!$C$9+(9-1)*7+6),'3. Καταγραφή αδειών'!$D$5:$D$200,"&gt;="&amp;('1. Ρυθμίσεις'!$C$9+(9-1)*7)))</f>
        <v/>
      </c>
      <c r="K17" s="106">
        <f>IF($A17="","",COUNTIFS('3. Καταγραφή αδειών'!$A$5:$A$200,$A17,'3. Καταγραφή αδειών'!$F$5:$F$200,"Εγκρίθηκε",'3. Καταγραφή αδειών'!$C$5:$C$200,"&lt;="&amp;('1. Ρυθμίσεις'!$C$9+(10-1)*7+6),'3. Καταγραφή αδειών'!$D$5:$D$200,"&gt;="&amp;('1. Ρυθμίσεις'!$C$9+(10-1)*7)))</f>
        <v/>
      </c>
      <c r="L17" s="106">
        <f>IF($A17="","",COUNTIFS('3. Καταγραφή αδειών'!$A$5:$A$200,$A17,'3. Καταγραφή αδειών'!$F$5:$F$200,"Εγκρίθηκε",'3. Καταγραφή αδειών'!$C$5:$C$200,"&lt;="&amp;('1. Ρυθμίσεις'!$C$9+(11-1)*7+6),'3. Καταγραφή αδειών'!$D$5:$D$200,"&gt;="&amp;('1. Ρυθμίσεις'!$C$9+(11-1)*7)))</f>
        <v/>
      </c>
      <c r="M17" s="106">
        <f>IF($A17="","",COUNTIFS('3. Καταγραφή αδειών'!$A$5:$A$200,$A17,'3. Καταγραφή αδειών'!$F$5:$F$200,"Εγκρίθηκε",'3. Καταγραφή αδειών'!$C$5:$C$200,"&lt;="&amp;('1. Ρυθμίσεις'!$C$9+(12-1)*7+6),'3. Καταγραφή αδειών'!$D$5:$D$200,"&gt;="&amp;('1. Ρυθμίσεις'!$C$9+(12-1)*7)))</f>
        <v/>
      </c>
      <c r="N17" s="106">
        <f>IF($A17="","",COUNTIFS('3. Καταγραφή αδειών'!$A$5:$A$200,$A17,'3. Καταγραφή αδειών'!$F$5:$F$200,"Εγκρίθηκε",'3. Καταγραφή αδειών'!$C$5:$C$200,"&lt;="&amp;('1. Ρυθμίσεις'!$C$9+(13-1)*7+6),'3. Καταγραφή αδειών'!$D$5:$D$200,"&gt;="&amp;('1. Ρυθμίσεις'!$C$9+(13-1)*7)))</f>
        <v/>
      </c>
      <c r="O17" s="106">
        <f>IF($A17="","",COUNTIFS('3. Καταγραφή αδειών'!$A$5:$A$200,$A17,'3. Καταγραφή αδειών'!$F$5:$F$200,"Εγκρίθηκε",'3. Καταγραφή αδειών'!$C$5:$C$200,"&lt;="&amp;('1. Ρυθμίσεις'!$C$9+(14-1)*7+6),'3. Καταγραφή αδειών'!$D$5:$D$200,"&gt;="&amp;('1. Ρυθμίσεις'!$C$9+(14-1)*7)))</f>
        <v/>
      </c>
      <c r="P17" s="106">
        <f>IF($A17="","",COUNTIFS('3. Καταγραφή αδειών'!$A$5:$A$200,$A17,'3. Καταγραφή αδειών'!$F$5:$F$200,"Εγκρίθηκε",'3. Καταγραφή αδειών'!$C$5:$C$200,"&lt;="&amp;('1. Ρυθμίσεις'!$C$9+(15-1)*7+6),'3. Καταγραφή αδειών'!$D$5:$D$200,"&gt;="&amp;('1. Ρυθμίσεις'!$C$9+(15-1)*7)))</f>
        <v/>
      </c>
      <c r="Q17" s="106">
        <f>IF($A17="","",COUNTIFS('3. Καταγραφή αδειών'!$A$5:$A$200,$A17,'3. Καταγραφή αδειών'!$F$5:$F$200,"Εγκρίθηκε",'3. Καταγραφή αδειών'!$C$5:$C$200,"&lt;="&amp;('1. Ρυθμίσεις'!$C$9+(16-1)*7+6),'3. Καταγραφή αδειών'!$D$5:$D$200,"&gt;="&amp;('1. Ρυθμίσεις'!$C$9+(16-1)*7)))</f>
        <v/>
      </c>
      <c r="R17" s="106">
        <f>IF($A17="","",COUNTIFS('3. Καταγραφή αδειών'!$A$5:$A$200,$A17,'3. Καταγραφή αδειών'!$F$5:$F$200,"Εγκρίθηκε",'3. Καταγραφή αδειών'!$C$5:$C$200,"&lt;="&amp;('1. Ρυθμίσεις'!$C$9+(17-1)*7+6),'3. Καταγραφή αδειών'!$D$5:$D$200,"&gt;="&amp;('1. Ρυθμίσεις'!$C$9+(17-1)*7)))</f>
        <v/>
      </c>
      <c r="S17" s="106">
        <f>IF($A17="","",COUNTIFS('3. Καταγραφή αδειών'!$A$5:$A$200,$A17,'3. Καταγραφή αδειών'!$F$5:$F$200,"Εγκρίθηκε",'3. Καταγραφή αδειών'!$C$5:$C$200,"&lt;="&amp;('1. Ρυθμίσεις'!$C$9+(18-1)*7+6),'3. Καταγραφή αδειών'!$D$5:$D$200,"&gt;="&amp;('1. Ρυθμίσεις'!$C$9+(18-1)*7)))</f>
        <v/>
      </c>
      <c r="T17" s="106">
        <f>IF($A17="","",COUNTIFS('3. Καταγραφή αδειών'!$A$5:$A$200,$A17,'3. Καταγραφή αδειών'!$F$5:$F$200,"Εγκρίθηκε",'3. Καταγραφή αδειών'!$C$5:$C$200,"&lt;="&amp;('1. Ρυθμίσεις'!$C$9+(19-1)*7+6),'3. Καταγραφή αδειών'!$D$5:$D$200,"&gt;="&amp;('1. Ρυθμίσεις'!$C$9+(19-1)*7)))</f>
        <v/>
      </c>
      <c r="U17" s="106">
        <f>IF($A17="","",COUNTIFS('3. Καταγραφή αδειών'!$A$5:$A$200,$A17,'3. Καταγραφή αδειών'!$F$5:$F$200,"Εγκρίθηκε",'3. Καταγραφή αδειών'!$C$5:$C$200,"&lt;="&amp;('1. Ρυθμίσεις'!$C$9+(20-1)*7+6),'3. Καταγραφή αδειών'!$D$5:$D$200,"&gt;="&amp;('1. Ρυθμίσεις'!$C$9+(20-1)*7)))</f>
        <v/>
      </c>
      <c r="V17" s="106">
        <f>IF($A17="","",COUNTIFS('3. Καταγραφή αδειών'!$A$5:$A$200,$A17,'3. Καταγραφή αδειών'!$F$5:$F$200,"Εγκρίθηκε",'3. Καταγραφή αδειών'!$C$5:$C$200,"&lt;="&amp;('1. Ρυθμίσεις'!$C$9+(21-1)*7+6),'3. Καταγραφή αδειών'!$D$5:$D$200,"&gt;="&amp;('1. Ρυθμίσεις'!$C$9+(21-1)*7)))</f>
        <v/>
      </c>
      <c r="W17" s="106">
        <f>IF($A17="","",COUNTIFS('3. Καταγραφή αδειών'!$A$5:$A$200,$A17,'3. Καταγραφή αδειών'!$F$5:$F$200,"Εγκρίθηκε",'3. Καταγραφή αδειών'!$C$5:$C$200,"&lt;="&amp;('1. Ρυθμίσεις'!$C$9+(22-1)*7+6),'3. Καταγραφή αδειών'!$D$5:$D$200,"&gt;="&amp;('1. Ρυθμίσεις'!$C$9+(22-1)*7)))</f>
        <v/>
      </c>
      <c r="X17" s="106">
        <f>IF($A17="","",COUNTIFS('3. Καταγραφή αδειών'!$A$5:$A$200,$A17,'3. Καταγραφή αδειών'!$F$5:$F$200,"Εγκρίθηκε",'3. Καταγραφή αδειών'!$C$5:$C$200,"&lt;="&amp;('1. Ρυθμίσεις'!$C$9+(23-1)*7+6),'3. Καταγραφή αδειών'!$D$5:$D$200,"&gt;="&amp;('1. Ρυθμίσεις'!$C$9+(23-1)*7)))</f>
        <v/>
      </c>
      <c r="Y17" s="106">
        <f>IF($A17="","",COUNTIFS('3. Καταγραφή αδειών'!$A$5:$A$200,$A17,'3. Καταγραφή αδειών'!$F$5:$F$200,"Εγκρίθηκε",'3. Καταγραφή αδειών'!$C$5:$C$200,"&lt;="&amp;('1. Ρυθμίσεις'!$C$9+(24-1)*7+6),'3. Καταγραφή αδειών'!$D$5:$D$200,"&gt;="&amp;('1. Ρυθμίσεις'!$C$9+(24-1)*7)))</f>
        <v/>
      </c>
      <c r="Z17" s="106">
        <f>IF($A17="","",COUNTIFS('3. Καταγραφή αδειών'!$A$5:$A$200,$A17,'3. Καταγραφή αδειών'!$F$5:$F$200,"Εγκρίθηκε",'3. Καταγραφή αδειών'!$C$5:$C$200,"&lt;="&amp;('1. Ρυθμίσεις'!$C$9+(25-1)*7+6),'3. Καταγραφή αδειών'!$D$5:$D$200,"&gt;="&amp;('1. Ρυθμίσεις'!$C$9+(25-1)*7)))</f>
        <v/>
      </c>
      <c r="AA17" s="106">
        <f>IF($A17="","",COUNTIFS('3. Καταγραφή αδειών'!$A$5:$A$200,$A17,'3. Καταγραφή αδειών'!$F$5:$F$200,"Εγκρίθηκε",'3. Καταγραφή αδειών'!$C$5:$C$200,"&lt;="&amp;('1. Ρυθμίσεις'!$C$9+(26-1)*7+6),'3. Καταγραφή αδειών'!$D$5:$D$200,"&gt;="&amp;('1. Ρυθμίσεις'!$C$9+(26-1)*7)))</f>
        <v/>
      </c>
      <c r="AB17" s="106">
        <f>IF($A17="","",COUNTIFS('3. Καταγραφή αδειών'!$A$5:$A$200,$A17,'3. Καταγραφή αδειών'!$F$5:$F$200,"Εγκρίθηκε",'3. Καταγραφή αδειών'!$C$5:$C$200,"&lt;="&amp;('1. Ρυθμίσεις'!$C$9+(27-1)*7+6),'3. Καταγραφή αδειών'!$D$5:$D$200,"&gt;="&amp;('1. Ρυθμίσεις'!$C$9+(27-1)*7)))</f>
        <v/>
      </c>
      <c r="AC17" s="106">
        <f>IF($A17="","",COUNTIFS('3. Καταγραφή αδειών'!$A$5:$A$200,$A17,'3. Καταγραφή αδειών'!$F$5:$F$200,"Εγκρίθηκε",'3. Καταγραφή αδειών'!$C$5:$C$200,"&lt;="&amp;('1. Ρυθμίσεις'!$C$9+(28-1)*7+6),'3. Καταγραφή αδειών'!$D$5:$D$200,"&gt;="&amp;('1. Ρυθμίσεις'!$C$9+(28-1)*7)))</f>
        <v/>
      </c>
      <c r="AD17" s="106">
        <f>IF($A17="","",COUNTIFS('3. Καταγραφή αδειών'!$A$5:$A$200,$A17,'3. Καταγραφή αδειών'!$F$5:$F$200,"Εγκρίθηκε",'3. Καταγραφή αδειών'!$C$5:$C$200,"&lt;="&amp;('1. Ρυθμίσεις'!$C$9+(29-1)*7+6),'3. Καταγραφή αδειών'!$D$5:$D$200,"&gt;="&amp;('1. Ρυθμίσεις'!$C$9+(29-1)*7)))</f>
        <v/>
      </c>
      <c r="AE17" s="106">
        <f>IF($A17="","",COUNTIFS('3. Καταγραφή αδειών'!$A$5:$A$200,$A17,'3. Καταγραφή αδειών'!$F$5:$F$200,"Εγκρίθηκε",'3. Καταγραφή αδειών'!$C$5:$C$200,"&lt;="&amp;('1. Ρυθμίσεις'!$C$9+(30-1)*7+6),'3. Καταγραφή αδειών'!$D$5:$D$200,"&gt;="&amp;('1. Ρυθμίσεις'!$C$9+(30-1)*7)))</f>
        <v/>
      </c>
      <c r="AF17" s="106">
        <f>IF($A17="","",COUNTIFS('3. Καταγραφή αδειών'!$A$5:$A$200,$A17,'3. Καταγραφή αδειών'!$F$5:$F$200,"Εγκρίθηκε",'3. Καταγραφή αδειών'!$C$5:$C$200,"&lt;="&amp;('1. Ρυθμίσεις'!$C$9+(31-1)*7+6),'3. Καταγραφή αδειών'!$D$5:$D$200,"&gt;="&amp;('1. Ρυθμίσεις'!$C$9+(31-1)*7)))</f>
        <v/>
      </c>
      <c r="AG17" s="106">
        <f>IF($A17="","",COUNTIFS('3. Καταγραφή αδειών'!$A$5:$A$200,$A17,'3. Καταγραφή αδειών'!$F$5:$F$200,"Εγκρίθηκε",'3. Καταγραφή αδειών'!$C$5:$C$200,"&lt;="&amp;('1. Ρυθμίσεις'!$C$9+(32-1)*7+6),'3. Καταγραφή αδειών'!$D$5:$D$200,"&gt;="&amp;('1. Ρυθμίσεις'!$C$9+(32-1)*7)))</f>
        <v/>
      </c>
      <c r="AH17" s="106">
        <f>IF($A17="","",COUNTIFS('3. Καταγραφή αδειών'!$A$5:$A$200,$A17,'3. Καταγραφή αδειών'!$F$5:$F$200,"Εγκρίθηκε",'3. Καταγραφή αδειών'!$C$5:$C$200,"&lt;="&amp;('1. Ρυθμίσεις'!$C$9+(33-1)*7+6),'3. Καταγραφή αδειών'!$D$5:$D$200,"&gt;="&amp;('1. Ρυθμίσεις'!$C$9+(33-1)*7)))</f>
        <v/>
      </c>
      <c r="AI17" s="106">
        <f>IF($A17="","",COUNTIFS('3. Καταγραφή αδειών'!$A$5:$A$200,$A17,'3. Καταγραφή αδειών'!$F$5:$F$200,"Εγκρίθηκε",'3. Καταγραφή αδειών'!$C$5:$C$200,"&lt;="&amp;('1. Ρυθμίσεις'!$C$9+(34-1)*7+6),'3. Καταγραφή αδειών'!$D$5:$D$200,"&gt;="&amp;('1. Ρυθμίσεις'!$C$9+(34-1)*7)))</f>
        <v/>
      </c>
      <c r="AJ17" s="106">
        <f>IF($A17="","",COUNTIFS('3. Καταγραφή αδειών'!$A$5:$A$200,$A17,'3. Καταγραφή αδειών'!$F$5:$F$200,"Εγκρίθηκε",'3. Καταγραφή αδειών'!$C$5:$C$200,"&lt;="&amp;('1. Ρυθμίσεις'!$C$9+(35-1)*7+6),'3. Καταγραφή αδειών'!$D$5:$D$200,"&gt;="&amp;('1. Ρυθμίσεις'!$C$9+(35-1)*7)))</f>
        <v/>
      </c>
      <c r="AK17" s="106">
        <f>IF($A17="","",COUNTIFS('3. Καταγραφή αδειών'!$A$5:$A$200,$A17,'3. Καταγραφή αδειών'!$F$5:$F$200,"Εγκρίθηκε",'3. Καταγραφή αδειών'!$C$5:$C$200,"&lt;="&amp;('1. Ρυθμίσεις'!$C$9+(36-1)*7+6),'3. Καταγραφή αδειών'!$D$5:$D$200,"&gt;="&amp;('1. Ρυθμίσεις'!$C$9+(36-1)*7)))</f>
        <v/>
      </c>
      <c r="AL17" s="106">
        <f>IF($A17="","",COUNTIFS('3. Καταγραφή αδειών'!$A$5:$A$200,$A17,'3. Καταγραφή αδειών'!$F$5:$F$200,"Εγκρίθηκε",'3. Καταγραφή αδειών'!$C$5:$C$200,"&lt;="&amp;('1. Ρυθμίσεις'!$C$9+(37-1)*7+6),'3. Καταγραφή αδειών'!$D$5:$D$200,"&gt;="&amp;('1. Ρυθμίσεις'!$C$9+(37-1)*7)))</f>
        <v/>
      </c>
      <c r="AM17" s="106">
        <f>IF($A17="","",COUNTIFS('3. Καταγραφή αδειών'!$A$5:$A$200,$A17,'3. Καταγραφή αδειών'!$F$5:$F$200,"Εγκρίθηκε",'3. Καταγραφή αδειών'!$C$5:$C$200,"&lt;="&amp;('1. Ρυθμίσεις'!$C$9+(38-1)*7+6),'3. Καταγραφή αδειών'!$D$5:$D$200,"&gt;="&amp;('1. Ρυθμίσεις'!$C$9+(38-1)*7)))</f>
        <v/>
      </c>
      <c r="AN17" s="106">
        <f>IF($A17="","",COUNTIFS('3. Καταγραφή αδειών'!$A$5:$A$200,$A17,'3. Καταγραφή αδειών'!$F$5:$F$200,"Εγκρίθηκε",'3. Καταγραφή αδειών'!$C$5:$C$200,"&lt;="&amp;('1. Ρυθμίσεις'!$C$9+(39-1)*7+6),'3. Καταγραφή αδειών'!$D$5:$D$200,"&gt;="&amp;('1. Ρυθμίσεις'!$C$9+(39-1)*7)))</f>
        <v/>
      </c>
      <c r="AO17" s="106">
        <f>IF($A17="","",COUNTIFS('3. Καταγραφή αδειών'!$A$5:$A$200,$A17,'3. Καταγραφή αδειών'!$F$5:$F$200,"Εγκρίθηκε",'3. Καταγραφή αδειών'!$C$5:$C$200,"&lt;="&amp;('1. Ρυθμίσεις'!$C$9+(40-1)*7+6),'3. Καταγραφή αδειών'!$D$5:$D$200,"&gt;="&amp;('1. Ρυθμίσεις'!$C$9+(40-1)*7)))</f>
        <v/>
      </c>
      <c r="AP17" s="106">
        <f>IF($A17="","",COUNTIFS('3. Καταγραφή αδειών'!$A$5:$A$200,$A17,'3. Καταγραφή αδειών'!$F$5:$F$200,"Εγκρίθηκε",'3. Καταγραφή αδειών'!$C$5:$C$200,"&lt;="&amp;('1. Ρυθμίσεις'!$C$9+(41-1)*7+6),'3. Καταγραφή αδειών'!$D$5:$D$200,"&gt;="&amp;('1. Ρυθμίσεις'!$C$9+(41-1)*7)))</f>
        <v/>
      </c>
      <c r="AQ17" s="106">
        <f>IF($A17="","",COUNTIFS('3. Καταγραφή αδειών'!$A$5:$A$200,$A17,'3. Καταγραφή αδειών'!$F$5:$F$200,"Εγκρίθηκε",'3. Καταγραφή αδειών'!$C$5:$C$200,"&lt;="&amp;('1. Ρυθμίσεις'!$C$9+(42-1)*7+6),'3. Καταγραφή αδειών'!$D$5:$D$200,"&gt;="&amp;('1. Ρυθμίσεις'!$C$9+(42-1)*7)))</f>
        <v/>
      </c>
      <c r="AR17" s="106">
        <f>IF($A17="","",COUNTIFS('3. Καταγραφή αδειών'!$A$5:$A$200,$A17,'3. Καταγραφή αδειών'!$F$5:$F$200,"Εγκρίθηκε",'3. Καταγραφή αδειών'!$C$5:$C$200,"&lt;="&amp;('1. Ρυθμίσεις'!$C$9+(43-1)*7+6),'3. Καταγραφή αδειών'!$D$5:$D$200,"&gt;="&amp;('1. Ρυθμίσεις'!$C$9+(43-1)*7)))</f>
        <v/>
      </c>
      <c r="AS17" s="106">
        <f>IF($A17="","",COUNTIFS('3. Καταγραφή αδειών'!$A$5:$A$200,$A17,'3. Καταγραφή αδειών'!$F$5:$F$200,"Εγκρίθηκε",'3. Καταγραφή αδειών'!$C$5:$C$200,"&lt;="&amp;('1. Ρυθμίσεις'!$C$9+(44-1)*7+6),'3. Καταγραφή αδειών'!$D$5:$D$200,"&gt;="&amp;('1. Ρυθμίσεις'!$C$9+(44-1)*7)))</f>
        <v/>
      </c>
      <c r="AT17" s="106">
        <f>IF($A17="","",COUNTIFS('3. Καταγραφή αδειών'!$A$5:$A$200,$A17,'3. Καταγραφή αδειών'!$F$5:$F$200,"Εγκρίθηκε",'3. Καταγραφή αδειών'!$C$5:$C$200,"&lt;="&amp;('1. Ρυθμίσεις'!$C$9+(45-1)*7+6),'3. Καταγραφή αδειών'!$D$5:$D$200,"&gt;="&amp;('1. Ρυθμίσεις'!$C$9+(45-1)*7)))</f>
        <v/>
      </c>
      <c r="AU17" s="106">
        <f>IF($A17="","",COUNTIFS('3. Καταγραφή αδειών'!$A$5:$A$200,$A17,'3. Καταγραφή αδειών'!$F$5:$F$200,"Εγκρίθηκε",'3. Καταγραφή αδειών'!$C$5:$C$200,"&lt;="&amp;('1. Ρυθμίσεις'!$C$9+(46-1)*7+6),'3. Καταγραφή αδειών'!$D$5:$D$200,"&gt;="&amp;('1. Ρυθμίσεις'!$C$9+(46-1)*7)))</f>
        <v/>
      </c>
      <c r="AV17" s="106">
        <f>IF($A17="","",COUNTIFS('3. Καταγραφή αδειών'!$A$5:$A$200,$A17,'3. Καταγραφή αδειών'!$F$5:$F$200,"Εγκρίθηκε",'3. Καταγραφή αδειών'!$C$5:$C$200,"&lt;="&amp;('1. Ρυθμίσεις'!$C$9+(47-1)*7+6),'3. Καταγραφή αδειών'!$D$5:$D$200,"&gt;="&amp;('1. Ρυθμίσεις'!$C$9+(47-1)*7)))</f>
        <v/>
      </c>
      <c r="AW17" s="106">
        <f>IF($A17="","",COUNTIFS('3. Καταγραφή αδειών'!$A$5:$A$200,$A17,'3. Καταγραφή αδειών'!$F$5:$F$200,"Εγκρίθηκε",'3. Καταγραφή αδειών'!$C$5:$C$200,"&lt;="&amp;('1. Ρυθμίσεις'!$C$9+(48-1)*7+6),'3. Καταγραφή αδειών'!$D$5:$D$200,"&gt;="&amp;('1. Ρυθμίσεις'!$C$9+(48-1)*7)))</f>
        <v/>
      </c>
      <c r="AX17" s="106">
        <f>IF($A17="","",COUNTIFS('3. Καταγραφή αδειών'!$A$5:$A$200,$A17,'3. Καταγραφή αδειών'!$F$5:$F$200,"Εγκρίθηκε",'3. Καταγραφή αδειών'!$C$5:$C$200,"&lt;="&amp;('1. Ρυθμίσεις'!$C$9+(49-1)*7+6),'3. Καταγραφή αδειών'!$D$5:$D$200,"&gt;="&amp;('1. Ρυθμίσεις'!$C$9+(49-1)*7)))</f>
        <v/>
      </c>
      <c r="AY17" s="106">
        <f>IF($A17="","",COUNTIFS('3. Καταγραφή αδειών'!$A$5:$A$200,$A17,'3. Καταγραφή αδειών'!$F$5:$F$200,"Εγκρίθηκε",'3. Καταγραφή αδειών'!$C$5:$C$200,"&lt;="&amp;('1. Ρυθμίσεις'!$C$9+(50-1)*7+6),'3. Καταγραφή αδειών'!$D$5:$D$200,"&gt;="&amp;('1. Ρυθμίσεις'!$C$9+(50-1)*7)))</f>
        <v/>
      </c>
      <c r="AZ17" s="106">
        <f>IF($A17="","",COUNTIFS('3. Καταγραφή αδειών'!$A$5:$A$200,$A17,'3. Καταγραφή αδειών'!$F$5:$F$200,"Εγκρίθηκε",'3. Καταγραφή αδειών'!$C$5:$C$200,"&lt;="&amp;('1. Ρυθμίσεις'!$C$9+(51-1)*7+6),'3. Καταγραφή αδειών'!$D$5:$D$200,"&gt;="&amp;('1. Ρυθμίσεις'!$C$9+(51-1)*7)))</f>
        <v/>
      </c>
      <c r="BA17" s="106">
        <f>IF($A17="","",COUNTIFS('3. Καταγραφή αδειών'!$A$5:$A$200,$A17,'3. Καταγραφή αδειών'!$F$5:$F$200,"Εγκρίθηκε",'3. Καταγραφή αδειών'!$C$5:$C$200,"&lt;="&amp;('1. Ρυθμίσεις'!$C$9+(52-1)*7+6),'3. Καταγραφή αδειών'!$D$5:$D$200,"&gt;="&amp;('1. Ρυθμίσεις'!$C$9+(52-1)*7)))</f>
        <v/>
      </c>
    </row>
    <row r="18" ht="18" customHeight="1" s="55">
      <c r="A18" s="105">
        <f>IF('2. Εργαζόμενοι'!A18="","",'2. Εργαζόμενοι'!A18)</f>
        <v/>
      </c>
      <c r="B18" s="106">
        <f>IF($A18="","",COUNTIFS('3. Καταγραφή αδειών'!$A$5:$A$200,$A18,'3. Καταγραφή αδειών'!$F$5:$F$200,"Εγκρίθηκε",'3. Καταγραφή αδειών'!$C$5:$C$200,"&lt;="&amp;('1. Ρυθμίσεις'!$C$9+(1-1)*7+6),'3. Καταγραφή αδειών'!$D$5:$D$200,"&gt;="&amp;('1. Ρυθμίσεις'!$C$9+(1-1)*7)))</f>
        <v/>
      </c>
      <c r="C18" s="106">
        <f>IF($A18="","",COUNTIFS('3. Καταγραφή αδειών'!$A$5:$A$200,$A18,'3. Καταγραφή αδειών'!$F$5:$F$200,"Εγκρίθηκε",'3. Καταγραφή αδειών'!$C$5:$C$200,"&lt;="&amp;('1. Ρυθμίσεις'!$C$9+(2-1)*7+6),'3. Καταγραφή αδειών'!$D$5:$D$200,"&gt;="&amp;('1. Ρυθμίσεις'!$C$9+(2-1)*7)))</f>
        <v/>
      </c>
      <c r="D18" s="106">
        <f>IF($A18="","",COUNTIFS('3. Καταγραφή αδειών'!$A$5:$A$200,$A18,'3. Καταγραφή αδειών'!$F$5:$F$200,"Εγκρίθηκε",'3. Καταγραφή αδειών'!$C$5:$C$200,"&lt;="&amp;('1. Ρυθμίσεις'!$C$9+(3-1)*7+6),'3. Καταγραφή αδειών'!$D$5:$D$200,"&gt;="&amp;('1. Ρυθμίσεις'!$C$9+(3-1)*7)))</f>
        <v/>
      </c>
      <c r="E18" s="106">
        <f>IF($A18="","",COUNTIFS('3. Καταγραφή αδειών'!$A$5:$A$200,$A18,'3. Καταγραφή αδειών'!$F$5:$F$200,"Εγκρίθηκε",'3. Καταγραφή αδειών'!$C$5:$C$200,"&lt;="&amp;('1. Ρυθμίσεις'!$C$9+(4-1)*7+6),'3. Καταγραφή αδειών'!$D$5:$D$200,"&gt;="&amp;('1. Ρυθμίσεις'!$C$9+(4-1)*7)))</f>
        <v/>
      </c>
      <c r="F18" s="106">
        <f>IF($A18="","",COUNTIFS('3. Καταγραφή αδειών'!$A$5:$A$200,$A18,'3. Καταγραφή αδειών'!$F$5:$F$200,"Εγκρίθηκε",'3. Καταγραφή αδειών'!$C$5:$C$200,"&lt;="&amp;('1. Ρυθμίσεις'!$C$9+(5-1)*7+6),'3. Καταγραφή αδειών'!$D$5:$D$200,"&gt;="&amp;('1. Ρυθμίσεις'!$C$9+(5-1)*7)))</f>
        <v/>
      </c>
      <c r="G18" s="106">
        <f>IF($A18="","",COUNTIFS('3. Καταγραφή αδειών'!$A$5:$A$200,$A18,'3. Καταγραφή αδειών'!$F$5:$F$200,"Εγκρίθηκε",'3. Καταγραφή αδειών'!$C$5:$C$200,"&lt;="&amp;('1. Ρυθμίσεις'!$C$9+(6-1)*7+6),'3. Καταγραφή αδειών'!$D$5:$D$200,"&gt;="&amp;('1. Ρυθμίσεις'!$C$9+(6-1)*7)))</f>
        <v/>
      </c>
      <c r="H18" s="106">
        <f>IF($A18="","",COUNTIFS('3. Καταγραφή αδειών'!$A$5:$A$200,$A18,'3. Καταγραφή αδειών'!$F$5:$F$200,"Εγκρίθηκε",'3. Καταγραφή αδειών'!$C$5:$C$200,"&lt;="&amp;('1. Ρυθμίσεις'!$C$9+(7-1)*7+6),'3. Καταγραφή αδειών'!$D$5:$D$200,"&gt;="&amp;('1. Ρυθμίσεις'!$C$9+(7-1)*7)))</f>
        <v/>
      </c>
      <c r="I18" s="106">
        <f>IF($A18="","",COUNTIFS('3. Καταγραφή αδειών'!$A$5:$A$200,$A18,'3. Καταγραφή αδειών'!$F$5:$F$200,"Εγκρίθηκε",'3. Καταγραφή αδειών'!$C$5:$C$200,"&lt;="&amp;('1. Ρυθμίσεις'!$C$9+(8-1)*7+6),'3. Καταγραφή αδειών'!$D$5:$D$200,"&gt;="&amp;('1. Ρυθμίσεις'!$C$9+(8-1)*7)))</f>
        <v/>
      </c>
      <c r="J18" s="106">
        <f>IF($A18="","",COUNTIFS('3. Καταγραφή αδειών'!$A$5:$A$200,$A18,'3. Καταγραφή αδειών'!$F$5:$F$200,"Εγκρίθηκε",'3. Καταγραφή αδειών'!$C$5:$C$200,"&lt;="&amp;('1. Ρυθμίσεις'!$C$9+(9-1)*7+6),'3. Καταγραφή αδειών'!$D$5:$D$200,"&gt;="&amp;('1. Ρυθμίσεις'!$C$9+(9-1)*7)))</f>
        <v/>
      </c>
      <c r="K18" s="106">
        <f>IF($A18="","",COUNTIFS('3. Καταγραφή αδειών'!$A$5:$A$200,$A18,'3. Καταγραφή αδειών'!$F$5:$F$200,"Εγκρίθηκε",'3. Καταγραφή αδειών'!$C$5:$C$200,"&lt;="&amp;('1. Ρυθμίσεις'!$C$9+(10-1)*7+6),'3. Καταγραφή αδειών'!$D$5:$D$200,"&gt;="&amp;('1. Ρυθμίσεις'!$C$9+(10-1)*7)))</f>
        <v/>
      </c>
      <c r="L18" s="106">
        <f>IF($A18="","",COUNTIFS('3. Καταγραφή αδειών'!$A$5:$A$200,$A18,'3. Καταγραφή αδειών'!$F$5:$F$200,"Εγκρίθηκε",'3. Καταγραφή αδειών'!$C$5:$C$200,"&lt;="&amp;('1. Ρυθμίσεις'!$C$9+(11-1)*7+6),'3. Καταγραφή αδειών'!$D$5:$D$200,"&gt;="&amp;('1. Ρυθμίσεις'!$C$9+(11-1)*7)))</f>
        <v/>
      </c>
      <c r="M18" s="106">
        <f>IF($A18="","",COUNTIFS('3. Καταγραφή αδειών'!$A$5:$A$200,$A18,'3. Καταγραφή αδειών'!$F$5:$F$200,"Εγκρίθηκε",'3. Καταγραφή αδειών'!$C$5:$C$200,"&lt;="&amp;('1. Ρυθμίσεις'!$C$9+(12-1)*7+6),'3. Καταγραφή αδειών'!$D$5:$D$200,"&gt;="&amp;('1. Ρυθμίσεις'!$C$9+(12-1)*7)))</f>
        <v/>
      </c>
      <c r="N18" s="106">
        <f>IF($A18="","",COUNTIFS('3. Καταγραφή αδειών'!$A$5:$A$200,$A18,'3. Καταγραφή αδειών'!$F$5:$F$200,"Εγκρίθηκε",'3. Καταγραφή αδειών'!$C$5:$C$200,"&lt;="&amp;('1. Ρυθμίσεις'!$C$9+(13-1)*7+6),'3. Καταγραφή αδειών'!$D$5:$D$200,"&gt;="&amp;('1. Ρυθμίσεις'!$C$9+(13-1)*7)))</f>
        <v/>
      </c>
      <c r="O18" s="106">
        <f>IF($A18="","",COUNTIFS('3. Καταγραφή αδειών'!$A$5:$A$200,$A18,'3. Καταγραφή αδειών'!$F$5:$F$200,"Εγκρίθηκε",'3. Καταγραφή αδειών'!$C$5:$C$200,"&lt;="&amp;('1. Ρυθμίσεις'!$C$9+(14-1)*7+6),'3. Καταγραφή αδειών'!$D$5:$D$200,"&gt;="&amp;('1. Ρυθμίσεις'!$C$9+(14-1)*7)))</f>
        <v/>
      </c>
      <c r="P18" s="106">
        <f>IF($A18="","",COUNTIFS('3. Καταγραφή αδειών'!$A$5:$A$200,$A18,'3. Καταγραφή αδειών'!$F$5:$F$200,"Εγκρίθηκε",'3. Καταγραφή αδειών'!$C$5:$C$200,"&lt;="&amp;('1. Ρυθμίσεις'!$C$9+(15-1)*7+6),'3. Καταγραφή αδειών'!$D$5:$D$200,"&gt;="&amp;('1. Ρυθμίσεις'!$C$9+(15-1)*7)))</f>
        <v/>
      </c>
      <c r="Q18" s="106">
        <f>IF($A18="","",COUNTIFS('3. Καταγραφή αδειών'!$A$5:$A$200,$A18,'3. Καταγραφή αδειών'!$F$5:$F$200,"Εγκρίθηκε",'3. Καταγραφή αδειών'!$C$5:$C$200,"&lt;="&amp;('1. Ρυθμίσεις'!$C$9+(16-1)*7+6),'3. Καταγραφή αδειών'!$D$5:$D$200,"&gt;="&amp;('1. Ρυθμίσεις'!$C$9+(16-1)*7)))</f>
        <v/>
      </c>
      <c r="R18" s="106">
        <f>IF($A18="","",COUNTIFS('3. Καταγραφή αδειών'!$A$5:$A$200,$A18,'3. Καταγραφή αδειών'!$F$5:$F$200,"Εγκρίθηκε",'3. Καταγραφή αδειών'!$C$5:$C$200,"&lt;="&amp;('1. Ρυθμίσεις'!$C$9+(17-1)*7+6),'3. Καταγραφή αδειών'!$D$5:$D$200,"&gt;="&amp;('1. Ρυθμίσεις'!$C$9+(17-1)*7)))</f>
        <v/>
      </c>
      <c r="S18" s="106">
        <f>IF($A18="","",COUNTIFS('3. Καταγραφή αδειών'!$A$5:$A$200,$A18,'3. Καταγραφή αδειών'!$F$5:$F$200,"Εγκρίθηκε",'3. Καταγραφή αδειών'!$C$5:$C$200,"&lt;="&amp;('1. Ρυθμίσεις'!$C$9+(18-1)*7+6),'3. Καταγραφή αδειών'!$D$5:$D$200,"&gt;="&amp;('1. Ρυθμίσεις'!$C$9+(18-1)*7)))</f>
        <v/>
      </c>
      <c r="T18" s="106">
        <f>IF($A18="","",COUNTIFS('3. Καταγραφή αδειών'!$A$5:$A$200,$A18,'3. Καταγραφή αδειών'!$F$5:$F$200,"Εγκρίθηκε",'3. Καταγραφή αδειών'!$C$5:$C$200,"&lt;="&amp;('1. Ρυθμίσεις'!$C$9+(19-1)*7+6),'3. Καταγραφή αδειών'!$D$5:$D$200,"&gt;="&amp;('1. Ρυθμίσεις'!$C$9+(19-1)*7)))</f>
        <v/>
      </c>
      <c r="U18" s="106">
        <f>IF($A18="","",COUNTIFS('3. Καταγραφή αδειών'!$A$5:$A$200,$A18,'3. Καταγραφή αδειών'!$F$5:$F$200,"Εγκρίθηκε",'3. Καταγραφή αδειών'!$C$5:$C$200,"&lt;="&amp;('1. Ρυθμίσεις'!$C$9+(20-1)*7+6),'3. Καταγραφή αδειών'!$D$5:$D$200,"&gt;="&amp;('1. Ρυθμίσεις'!$C$9+(20-1)*7)))</f>
        <v/>
      </c>
      <c r="V18" s="106">
        <f>IF($A18="","",COUNTIFS('3. Καταγραφή αδειών'!$A$5:$A$200,$A18,'3. Καταγραφή αδειών'!$F$5:$F$200,"Εγκρίθηκε",'3. Καταγραφή αδειών'!$C$5:$C$200,"&lt;="&amp;('1. Ρυθμίσεις'!$C$9+(21-1)*7+6),'3. Καταγραφή αδειών'!$D$5:$D$200,"&gt;="&amp;('1. Ρυθμίσεις'!$C$9+(21-1)*7)))</f>
        <v/>
      </c>
      <c r="W18" s="106">
        <f>IF($A18="","",COUNTIFS('3. Καταγραφή αδειών'!$A$5:$A$200,$A18,'3. Καταγραφή αδειών'!$F$5:$F$200,"Εγκρίθηκε",'3. Καταγραφή αδειών'!$C$5:$C$200,"&lt;="&amp;('1. Ρυθμίσεις'!$C$9+(22-1)*7+6),'3. Καταγραφή αδειών'!$D$5:$D$200,"&gt;="&amp;('1. Ρυθμίσεις'!$C$9+(22-1)*7)))</f>
        <v/>
      </c>
      <c r="X18" s="106">
        <f>IF($A18="","",COUNTIFS('3. Καταγραφή αδειών'!$A$5:$A$200,$A18,'3. Καταγραφή αδειών'!$F$5:$F$200,"Εγκρίθηκε",'3. Καταγραφή αδειών'!$C$5:$C$200,"&lt;="&amp;('1. Ρυθμίσεις'!$C$9+(23-1)*7+6),'3. Καταγραφή αδειών'!$D$5:$D$200,"&gt;="&amp;('1. Ρυθμίσεις'!$C$9+(23-1)*7)))</f>
        <v/>
      </c>
      <c r="Y18" s="106">
        <f>IF($A18="","",COUNTIFS('3. Καταγραφή αδειών'!$A$5:$A$200,$A18,'3. Καταγραφή αδειών'!$F$5:$F$200,"Εγκρίθηκε",'3. Καταγραφή αδειών'!$C$5:$C$200,"&lt;="&amp;('1. Ρυθμίσεις'!$C$9+(24-1)*7+6),'3. Καταγραφή αδειών'!$D$5:$D$200,"&gt;="&amp;('1. Ρυθμίσεις'!$C$9+(24-1)*7)))</f>
        <v/>
      </c>
      <c r="Z18" s="106">
        <f>IF($A18="","",COUNTIFS('3. Καταγραφή αδειών'!$A$5:$A$200,$A18,'3. Καταγραφή αδειών'!$F$5:$F$200,"Εγκρίθηκε",'3. Καταγραφή αδειών'!$C$5:$C$200,"&lt;="&amp;('1. Ρυθμίσεις'!$C$9+(25-1)*7+6),'3. Καταγραφή αδειών'!$D$5:$D$200,"&gt;="&amp;('1. Ρυθμίσεις'!$C$9+(25-1)*7)))</f>
        <v/>
      </c>
      <c r="AA18" s="106">
        <f>IF($A18="","",COUNTIFS('3. Καταγραφή αδειών'!$A$5:$A$200,$A18,'3. Καταγραφή αδειών'!$F$5:$F$200,"Εγκρίθηκε",'3. Καταγραφή αδειών'!$C$5:$C$200,"&lt;="&amp;('1. Ρυθμίσεις'!$C$9+(26-1)*7+6),'3. Καταγραφή αδειών'!$D$5:$D$200,"&gt;="&amp;('1. Ρυθμίσεις'!$C$9+(26-1)*7)))</f>
        <v/>
      </c>
      <c r="AB18" s="106">
        <f>IF($A18="","",COUNTIFS('3. Καταγραφή αδειών'!$A$5:$A$200,$A18,'3. Καταγραφή αδειών'!$F$5:$F$200,"Εγκρίθηκε",'3. Καταγραφή αδειών'!$C$5:$C$200,"&lt;="&amp;('1. Ρυθμίσεις'!$C$9+(27-1)*7+6),'3. Καταγραφή αδειών'!$D$5:$D$200,"&gt;="&amp;('1. Ρυθμίσεις'!$C$9+(27-1)*7)))</f>
        <v/>
      </c>
      <c r="AC18" s="106">
        <f>IF($A18="","",COUNTIFS('3. Καταγραφή αδειών'!$A$5:$A$200,$A18,'3. Καταγραφή αδειών'!$F$5:$F$200,"Εγκρίθηκε",'3. Καταγραφή αδειών'!$C$5:$C$200,"&lt;="&amp;('1. Ρυθμίσεις'!$C$9+(28-1)*7+6),'3. Καταγραφή αδειών'!$D$5:$D$200,"&gt;="&amp;('1. Ρυθμίσεις'!$C$9+(28-1)*7)))</f>
        <v/>
      </c>
      <c r="AD18" s="106">
        <f>IF($A18="","",COUNTIFS('3. Καταγραφή αδειών'!$A$5:$A$200,$A18,'3. Καταγραφή αδειών'!$F$5:$F$200,"Εγκρίθηκε",'3. Καταγραφή αδειών'!$C$5:$C$200,"&lt;="&amp;('1. Ρυθμίσεις'!$C$9+(29-1)*7+6),'3. Καταγραφή αδειών'!$D$5:$D$200,"&gt;="&amp;('1. Ρυθμίσεις'!$C$9+(29-1)*7)))</f>
        <v/>
      </c>
      <c r="AE18" s="106">
        <f>IF($A18="","",COUNTIFS('3. Καταγραφή αδειών'!$A$5:$A$200,$A18,'3. Καταγραφή αδειών'!$F$5:$F$200,"Εγκρίθηκε",'3. Καταγραφή αδειών'!$C$5:$C$200,"&lt;="&amp;('1. Ρυθμίσεις'!$C$9+(30-1)*7+6),'3. Καταγραφή αδειών'!$D$5:$D$200,"&gt;="&amp;('1. Ρυθμίσεις'!$C$9+(30-1)*7)))</f>
        <v/>
      </c>
      <c r="AF18" s="106">
        <f>IF($A18="","",COUNTIFS('3. Καταγραφή αδειών'!$A$5:$A$200,$A18,'3. Καταγραφή αδειών'!$F$5:$F$200,"Εγκρίθηκε",'3. Καταγραφή αδειών'!$C$5:$C$200,"&lt;="&amp;('1. Ρυθμίσεις'!$C$9+(31-1)*7+6),'3. Καταγραφή αδειών'!$D$5:$D$200,"&gt;="&amp;('1. Ρυθμίσεις'!$C$9+(31-1)*7)))</f>
        <v/>
      </c>
      <c r="AG18" s="106">
        <f>IF($A18="","",COUNTIFS('3. Καταγραφή αδειών'!$A$5:$A$200,$A18,'3. Καταγραφή αδειών'!$F$5:$F$200,"Εγκρίθηκε",'3. Καταγραφή αδειών'!$C$5:$C$200,"&lt;="&amp;('1. Ρυθμίσεις'!$C$9+(32-1)*7+6),'3. Καταγραφή αδειών'!$D$5:$D$200,"&gt;="&amp;('1. Ρυθμίσεις'!$C$9+(32-1)*7)))</f>
        <v/>
      </c>
      <c r="AH18" s="106">
        <f>IF($A18="","",COUNTIFS('3. Καταγραφή αδειών'!$A$5:$A$200,$A18,'3. Καταγραφή αδειών'!$F$5:$F$200,"Εγκρίθηκε",'3. Καταγραφή αδειών'!$C$5:$C$200,"&lt;="&amp;('1. Ρυθμίσεις'!$C$9+(33-1)*7+6),'3. Καταγραφή αδειών'!$D$5:$D$200,"&gt;="&amp;('1. Ρυθμίσεις'!$C$9+(33-1)*7)))</f>
        <v/>
      </c>
      <c r="AI18" s="106">
        <f>IF($A18="","",COUNTIFS('3. Καταγραφή αδειών'!$A$5:$A$200,$A18,'3. Καταγραφή αδειών'!$F$5:$F$200,"Εγκρίθηκε",'3. Καταγραφή αδειών'!$C$5:$C$200,"&lt;="&amp;('1. Ρυθμίσεις'!$C$9+(34-1)*7+6),'3. Καταγραφή αδειών'!$D$5:$D$200,"&gt;="&amp;('1. Ρυθμίσεις'!$C$9+(34-1)*7)))</f>
        <v/>
      </c>
      <c r="AJ18" s="106">
        <f>IF($A18="","",COUNTIFS('3. Καταγραφή αδειών'!$A$5:$A$200,$A18,'3. Καταγραφή αδειών'!$F$5:$F$200,"Εγκρίθηκε",'3. Καταγραφή αδειών'!$C$5:$C$200,"&lt;="&amp;('1. Ρυθμίσεις'!$C$9+(35-1)*7+6),'3. Καταγραφή αδειών'!$D$5:$D$200,"&gt;="&amp;('1. Ρυθμίσεις'!$C$9+(35-1)*7)))</f>
        <v/>
      </c>
      <c r="AK18" s="106">
        <f>IF($A18="","",COUNTIFS('3. Καταγραφή αδειών'!$A$5:$A$200,$A18,'3. Καταγραφή αδειών'!$F$5:$F$200,"Εγκρίθηκε",'3. Καταγραφή αδειών'!$C$5:$C$200,"&lt;="&amp;('1. Ρυθμίσεις'!$C$9+(36-1)*7+6),'3. Καταγραφή αδειών'!$D$5:$D$200,"&gt;="&amp;('1. Ρυθμίσεις'!$C$9+(36-1)*7)))</f>
        <v/>
      </c>
      <c r="AL18" s="106">
        <f>IF($A18="","",COUNTIFS('3. Καταγραφή αδειών'!$A$5:$A$200,$A18,'3. Καταγραφή αδειών'!$F$5:$F$200,"Εγκρίθηκε",'3. Καταγραφή αδειών'!$C$5:$C$200,"&lt;="&amp;('1. Ρυθμίσεις'!$C$9+(37-1)*7+6),'3. Καταγραφή αδειών'!$D$5:$D$200,"&gt;="&amp;('1. Ρυθμίσεις'!$C$9+(37-1)*7)))</f>
        <v/>
      </c>
      <c r="AM18" s="106">
        <f>IF($A18="","",COUNTIFS('3. Καταγραφή αδειών'!$A$5:$A$200,$A18,'3. Καταγραφή αδειών'!$F$5:$F$200,"Εγκρίθηκε",'3. Καταγραφή αδειών'!$C$5:$C$200,"&lt;="&amp;('1. Ρυθμίσεις'!$C$9+(38-1)*7+6),'3. Καταγραφή αδειών'!$D$5:$D$200,"&gt;="&amp;('1. Ρυθμίσεις'!$C$9+(38-1)*7)))</f>
        <v/>
      </c>
      <c r="AN18" s="106">
        <f>IF($A18="","",COUNTIFS('3. Καταγραφή αδειών'!$A$5:$A$200,$A18,'3. Καταγραφή αδειών'!$F$5:$F$200,"Εγκρίθηκε",'3. Καταγραφή αδειών'!$C$5:$C$200,"&lt;="&amp;('1. Ρυθμίσεις'!$C$9+(39-1)*7+6),'3. Καταγραφή αδειών'!$D$5:$D$200,"&gt;="&amp;('1. Ρυθμίσεις'!$C$9+(39-1)*7)))</f>
        <v/>
      </c>
      <c r="AO18" s="106">
        <f>IF($A18="","",COUNTIFS('3. Καταγραφή αδειών'!$A$5:$A$200,$A18,'3. Καταγραφή αδειών'!$F$5:$F$200,"Εγκρίθηκε",'3. Καταγραφή αδειών'!$C$5:$C$200,"&lt;="&amp;('1. Ρυθμίσεις'!$C$9+(40-1)*7+6),'3. Καταγραφή αδειών'!$D$5:$D$200,"&gt;="&amp;('1. Ρυθμίσεις'!$C$9+(40-1)*7)))</f>
        <v/>
      </c>
      <c r="AP18" s="106">
        <f>IF($A18="","",COUNTIFS('3. Καταγραφή αδειών'!$A$5:$A$200,$A18,'3. Καταγραφή αδειών'!$F$5:$F$200,"Εγκρίθηκε",'3. Καταγραφή αδειών'!$C$5:$C$200,"&lt;="&amp;('1. Ρυθμίσεις'!$C$9+(41-1)*7+6),'3. Καταγραφή αδειών'!$D$5:$D$200,"&gt;="&amp;('1. Ρυθμίσεις'!$C$9+(41-1)*7)))</f>
        <v/>
      </c>
      <c r="AQ18" s="106">
        <f>IF($A18="","",COUNTIFS('3. Καταγραφή αδειών'!$A$5:$A$200,$A18,'3. Καταγραφή αδειών'!$F$5:$F$200,"Εγκρίθηκε",'3. Καταγραφή αδειών'!$C$5:$C$200,"&lt;="&amp;('1. Ρυθμίσεις'!$C$9+(42-1)*7+6),'3. Καταγραφή αδειών'!$D$5:$D$200,"&gt;="&amp;('1. Ρυθμίσεις'!$C$9+(42-1)*7)))</f>
        <v/>
      </c>
      <c r="AR18" s="106">
        <f>IF($A18="","",COUNTIFS('3. Καταγραφή αδειών'!$A$5:$A$200,$A18,'3. Καταγραφή αδειών'!$F$5:$F$200,"Εγκρίθηκε",'3. Καταγραφή αδειών'!$C$5:$C$200,"&lt;="&amp;('1. Ρυθμίσεις'!$C$9+(43-1)*7+6),'3. Καταγραφή αδειών'!$D$5:$D$200,"&gt;="&amp;('1. Ρυθμίσεις'!$C$9+(43-1)*7)))</f>
        <v/>
      </c>
      <c r="AS18" s="106">
        <f>IF($A18="","",COUNTIFS('3. Καταγραφή αδειών'!$A$5:$A$200,$A18,'3. Καταγραφή αδειών'!$F$5:$F$200,"Εγκρίθηκε",'3. Καταγραφή αδειών'!$C$5:$C$200,"&lt;="&amp;('1. Ρυθμίσεις'!$C$9+(44-1)*7+6),'3. Καταγραφή αδειών'!$D$5:$D$200,"&gt;="&amp;('1. Ρυθμίσεις'!$C$9+(44-1)*7)))</f>
        <v/>
      </c>
      <c r="AT18" s="106">
        <f>IF($A18="","",COUNTIFS('3. Καταγραφή αδειών'!$A$5:$A$200,$A18,'3. Καταγραφή αδειών'!$F$5:$F$200,"Εγκρίθηκε",'3. Καταγραφή αδειών'!$C$5:$C$200,"&lt;="&amp;('1. Ρυθμίσεις'!$C$9+(45-1)*7+6),'3. Καταγραφή αδειών'!$D$5:$D$200,"&gt;="&amp;('1. Ρυθμίσεις'!$C$9+(45-1)*7)))</f>
        <v/>
      </c>
      <c r="AU18" s="106">
        <f>IF($A18="","",COUNTIFS('3. Καταγραφή αδειών'!$A$5:$A$200,$A18,'3. Καταγραφή αδειών'!$F$5:$F$200,"Εγκρίθηκε",'3. Καταγραφή αδειών'!$C$5:$C$200,"&lt;="&amp;('1. Ρυθμίσεις'!$C$9+(46-1)*7+6),'3. Καταγραφή αδειών'!$D$5:$D$200,"&gt;="&amp;('1. Ρυθμίσεις'!$C$9+(46-1)*7)))</f>
        <v/>
      </c>
      <c r="AV18" s="106">
        <f>IF($A18="","",COUNTIFS('3. Καταγραφή αδειών'!$A$5:$A$200,$A18,'3. Καταγραφή αδειών'!$F$5:$F$200,"Εγκρίθηκε",'3. Καταγραφή αδειών'!$C$5:$C$200,"&lt;="&amp;('1. Ρυθμίσεις'!$C$9+(47-1)*7+6),'3. Καταγραφή αδειών'!$D$5:$D$200,"&gt;="&amp;('1. Ρυθμίσεις'!$C$9+(47-1)*7)))</f>
        <v/>
      </c>
      <c r="AW18" s="106">
        <f>IF($A18="","",COUNTIFS('3. Καταγραφή αδειών'!$A$5:$A$200,$A18,'3. Καταγραφή αδειών'!$F$5:$F$200,"Εγκρίθηκε",'3. Καταγραφή αδειών'!$C$5:$C$200,"&lt;="&amp;('1. Ρυθμίσεις'!$C$9+(48-1)*7+6),'3. Καταγραφή αδειών'!$D$5:$D$200,"&gt;="&amp;('1. Ρυθμίσεις'!$C$9+(48-1)*7)))</f>
        <v/>
      </c>
      <c r="AX18" s="106">
        <f>IF($A18="","",COUNTIFS('3. Καταγραφή αδειών'!$A$5:$A$200,$A18,'3. Καταγραφή αδειών'!$F$5:$F$200,"Εγκρίθηκε",'3. Καταγραφή αδειών'!$C$5:$C$200,"&lt;="&amp;('1. Ρυθμίσεις'!$C$9+(49-1)*7+6),'3. Καταγραφή αδειών'!$D$5:$D$200,"&gt;="&amp;('1. Ρυθμίσεις'!$C$9+(49-1)*7)))</f>
        <v/>
      </c>
      <c r="AY18" s="106">
        <f>IF($A18="","",COUNTIFS('3. Καταγραφή αδειών'!$A$5:$A$200,$A18,'3. Καταγραφή αδειών'!$F$5:$F$200,"Εγκρίθηκε",'3. Καταγραφή αδειών'!$C$5:$C$200,"&lt;="&amp;('1. Ρυθμίσεις'!$C$9+(50-1)*7+6),'3. Καταγραφή αδειών'!$D$5:$D$200,"&gt;="&amp;('1. Ρυθμίσεις'!$C$9+(50-1)*7)))</f>
        <v/>
      </c>
      <c r="AZ18" s="106">
        <f>IF($A18="","",COUNTIFS('3. Καταγραφή αδειών'!$A$5:$A$200,$A18,'3. Καταγραφή αδειών'!$F$5:$F$200,"Εγκρίθηκε",'3. Καταγραφή αδειών'!$C$5:$C$200,"&lt;="&amp;('1. Ρυθμίσεις'!$C$9+(51-1)*7+6),'3. Καταγραφή αδειών'!$D$5:$D$200,"&gt;="&amp;('1. Ρυθμίσεις'!$C$9+(51-1)*7)))</f>
        <v/>
      </c>
      <c r="BA18" s="106">
        <f>IF($A18="","",COUNTIFS('3. Καταγραφή αδειών'!$A$5:$A$200,$A18,'3. Καταγραφή αδειών'!$F$5:$F$200,"Εγκρίθηκε",'3. Καταγραφή αδειών'!$C$5:$C$200,"&lt;="&amp;('1. Ρυθμίσεις'!$C$9+(52-1)*7+6),'3. Καταγραφή αδειών'!$D$5:$D$200,"&gt;="&amp;('1. Ρυθμίσεις'!$C$9+(52-1)*7)))</f>
        <v/>
      </c>
    </row>
    <row r="19" ht="18" customHeight="1" s="55">
      <c r="A19" s="105">
        <f>IF('2. Εργαζόμενοι'!A19="","",'2. Εργαζόμενοι'!A19)</f>
        <v/>
      </c>
      <c r="B19" s="106">
        <f>IF($A19="","",COUNTIFS('3. Καταγραφή αδειών'!$A$5:$A$200,$A19,'3. Καταγραφή αδειών'!$F$5:$F$200,"Εγκρίθηκε",'3. Καταγραφή αδειών'!$C$5:$C$200,"&lt;="&amp;('1. Ρυθμίσεις'!$C$9+(1-1)*7+6),'3. Καταγραφή αδειών'!$D$5:$D$200,"&gt;="&amp;('1. Ρυθμίσεις'!$C$9+(1-1)*7)))</f>
        <v/>
      </c>
      <c r="C19" s="106">
        <f>IF($A19="","",COUNTIFS('3. Καταγραφή αδειών'!$A$5:$A$200,$A19,'3. Καταγραφή αδειών'!$F$5:$F$200,"Εγκρίθηκε",'3. Καταγραφή αδειών'!$C$5:$C$200,"&lt;="&amp;('1. Ρυθμίσεις'!$C$9+(2-1)*7+6),'3. Καταγραφή αδειών'!$D$5:$D$200,"&gt;="&amp;('1. Ρυθμίσεις'!$C$9+(2-1)*7)))</f>
        <v/>
      </c>
      <c r="D19" s="106">
        <f>IF($A19="","",COUNTIFS('3. Καταγραφή αδειών'!$A$5:$A$200,$A19,'3. Καταγραφή αδειών'!$F$5:$F$200,"Εγκρίθηκε",'3. Καταγραφή αδειών'!$C$5:$C$200,"&lt;="&amp;('1. Ρυθμίσεις'!$C$9+(3-1)*7+6),'3. Καταγραφή αδειών'!$D$5:$D$200,"&gt;="&amp;('1. Ρυθμίσεις'!$C$9+(3-1)*7)))</f>
        <v/>
      </c>
      <c r="E19" s="106">
        <f>IF($A19="","",COUNTIFS('3. Καταγραφή αδειών'!$A$5:$A$200,$A19,'3. Καταγραφή αδειών'!$F$5:$F$200,"Εγκρίθηκε",'3. Καταγραφή αδειών'!$C$5:$C$200,"&lt;="&amp;('1. Ρυθμίσεις'!$C$9+(4-1)*7+6),'3. Καταγραφή αδειών'!$D$5:$D$200,"&gt;="&amp;('1. Ρυθμίσεις'!$C$9+(4-1)*7)))</f>
        <v/>
      </c>
      <c r="F19" s="106">
        <f>IF($A19="","",COUNTIFS('3. Καταγραφή αδειών'!$A$5:$A$200,$A19,'3. Καταγραφή αδειών'!$F$5:$F$200,"Εγκρίθηκε",'3. Καταγραφή αδειών'!$C$5:$C$200,"&lt;="&amp;('1. Ρυθμίσεις'!$C$9+(5-1)*7+6),'3. Καταγραφή αδειών'!$D$5:$D$200,"&gt;="&amp;('1. Ρυθμίσεις'!$C$9+(5-1)*7)))</f>
        <v/>
      </c>
      <c r="G19" s="106">
        <f>IF($A19="","",COUNTIFS('3. Καταγραφή αδειών'!$A$5:$A$200,$A19,'3. Καταγραφή αδειών'!$F$5:$F$200,"Εγκρίθηκε",'3. Καταγραφή αδειών'!$C$5:$C$200,"&lt;="&amp;('1. Ρυθμίσεις'!$C$9+(6-1)*7+6),'3. Καταγραφή αδειών'!$D$5:$D$200,"&gt;="&amp;('1. Ρυθμίσεις'!$C$9+(6-1)*7)))</f>
        <v/>
      </c>
      <c r="H19" s="106">
        <f>IF($A19="","",COUNTIFS('3. Καταγραφή αδειών'!$A$5:$A$200,$A19,'3. Καταγραφή αδειών'!$F$5:$F$200,"Εγκρίθηκε",'3. Καταγραφή αδειών'!$C$5:$C$200,"&lt;="&amp;('1. Ρυθμίσεις'!$C$9+(7-1)*7+6),'3. Καταγραφή αδειών'!$D$5:$D$200,"&gt;="&amp;('1. Ρυθμίσεις'!$C$9+(7-1)*7)))</f>
        <v/>
      </c>
      <c r="I19" s="106">
        <f>IF($A19="","",COUNTIFS('3. Καταγραφή αδειών'!$A$5:$A$200,$A19,'3. Καταγραφή αδειών'!$F$5:$F$200,"Εγκρίθηκε",'3. Καταγραφή αδειών'!$C$5:$C$200,"&lt;="&amp;('1. Ρυθμίσεις'!$C$9+(8-1)*7+6),'3. Καταγραφή αδειών'!$D$5:$D$200,"&gt;="&amp;('1. Ρυθμίσεις'!$C$9+(8-1)*7)))</f>
        <v/>
      </c>
      <c r="J19" s="106">
        <f>IF($A19="","",COUNTIFS('3. Καταγραφή αδειών'!$A$5:$A$200,$A19,'3. Καταγραφή αδειών'!$F$5:$F$200,"Εγκρίθηκε",'3. Καταγραφή αδειών'!$C$5:$C$200,"&lt;="&amp;('1. Ρυθμίσεις'!$C$9+(9-1)*7+6),'3. Καταγραφή αδειών'!$D$5:$D$200,"&gt;="&amp;('1. Ρυθμίσεις'!$C$9+(9-1)*7)))</f>
        <v/>
      </c>
      <c r="K19" s="106">
        <f>IF($A19="","",COUNTIFS('3. Καταγραφή αδειών'!$A$5:$A$200,$A19,'3. Καταγραφή αδειών'!$F$5:$F$200,"Εγκρίθηκε",'3. Καταγραφή αδειών'!$C$5:$C$200,"&lt;="&amp;('1. Ρυθμίσεις'!$C$9+(10-1)*7+6),'3. Καταγραφή αδειών'!$D$5:$D$200,"&gt;="&amp;('1. Ρυθμίσεις'!$C$9+(10-1)*7)))</f>
        <v/>
      </c>
      <c r="L19" s="106">
        <f>IF($A19="","",COUNTIFS('3. Καταγραφή αδειών'!$A$5:$A$200,$A19,'3. Καταγραφή αδειών'!$F$5:$F$200,"Εγκρίθηκε",'3. Καταγραφή αδειών'!$C$5:$C$200,"&lt;="&amp;('1. Ρυθμίσεις'!$C$9+(11-1)*7+6),'3. Καταγραφή αδειών'!$D$5:$D$200,"&gt;="&amp;('1. Ρυθμίσεις'!$C$9+(11-1)*7)))</f>
        <v/>
      </c>
      <c r="M19" s="106">
        <f>IF($A19="","",COUNTIFS('3. Καταγραφή αδειών'!$A$5:$A$200,$A19,'3. Καταγραφή αδειών'!$F$5:$F$200,"Εγκρίθηκε",'3. Καταγραφή αδειών'!$C$5:$C$200,"&lt;="&amp;('1. Ρυθμίσεις'!$C$9+(12-1)*7+6),'3. Καταγραφή αδειών'!$D$5:$D$200,"&gt;="&amp;('1. Ρυθμίσεις'!$C$9+(12-1)*7)))</f>
        <v/>
      </c>
      <c r="N19" s="106">
        <f>IF($A19="","",COUNTIFS('3. Καταγραφή αδειών'!$A$5:$A$200,$A19,'3. Καταγραφή αδειών'!$F$5:$F$200,"Εγκρίθηκε",'3. Καταγραφή αδειών'!$C$5:$C$200,"&lt;="&amp;('1. Ρυθμίσεις'!$C$9+(13-1)*7+6),'3. Καταγραφή αδειών'!$D$5:$D$200,"&gt;="&amp;('1. Ρυθμίσεις'!$C$9+(13-1)*7)))</f>
        <v/>
      </c>
      <c r="O19" s="106">
        <f>IF($A19="","",COUNTIFS('3. Καταγραφή αδειών'!$A$5:$A$200,$A19,'3. Καταγραφή αδειών'!$F$5:$F$200,"Εγκρίθηκε",'3. Καταγραφή αδειών'!$C$5:$C$200,"&lt;="&amp;('1. Ρυθμίσεις'!$C$9+(14-1)*7+6),'3. Καταγραφή αδειών'!$D$5:$D$200,"&gt;="&amp;('1. Ρυθμίσεις'!$C$9+(14-1)*7)))</f>
        <v/>
      </c>
      <c r="P19" s="106">
        <f>IF($A19="","",COUNTIFS('3. Καταγραφή αδειών'!$A$5:$A$200,$A19,'3. Καταγραφή αδειών'!$F$5:$F$200,"Εγκρίθηκε",'3. Καταγραφή αδειών'!$C$5:$C$200,"&lt;="&amp;('1. Ρυθμίσεις'!$C$9+(15-1)*7+6),'3. Καταγραφή αδειών'!$D$5:$D$200,"&gt;="&amp;('1. Ρυθμίσεις'!$C$9+(15-1)*7)))</f>
        <v/>
      </c>
      <c r="Q19" s="106">
        <f>IF($A19="","",COUNTIFS('3. Καταγραφή αδειών'!$A$5:$A$200,$A19,'3. Καταγραφή αδειών'!$F$5:$F$200,"Εγκρίθηκε",'3. Καταγραφή αδειών'!$C$5:$C$200,"&lt;="&amp;('1. Ρυθμίσεις'!$C$9+(16-1)*7+6),'3. Καταγραφή αδειών'!$D$5:$D$200,"&gt;="&amp;('1. Ρυθμίσεις'!$C$9+(16-1)*7)))</f>
        <v/>
      </c>
      <c r="R19" s="106">
        <f>IF($A19="","",COUNTIFS('3. Καταγραφή αδειών'!$A$5:$A$200,$A19,'3. Καταγραφή αδειών'!$F$5:$F$200,"Εγκρίθηκε",'3. Καταγραφή αδειών'!$C$5:$C$200,"&lt;="&amp;('1. Ρυθμίσεις'!$C$9+(17-1)*7+6),'3. Καταγραφή αδειών'!$D$5:$D$200,"&gt;="&amp;('1. Ρυθμίσεις'!$C$9+(17-1)*7)))</f>
        <v/>
      </c>
      <c r="S19" s="106">
        <f>IF($A19="","",COUNTIFS('3. Καταγραφή αδειών'!$A$5:$A$200,$A19,'3. Καταγραφή αδειών'!$F$5:$F$200,"Εγκρίθηκε",'3. Καταγραφή αδειών'!$C$5:$C$200,"&lt;="&amp;('1. Ρυθμίσεις'!$C$9+(18-1)*7+6),'3. Καταγραφή αδειών'!$D$5:$D$200,"&gt;="&amp;('1. Ρυθμίσεις'!$C$9+(18-1)*7)))</f>
        <v/>
      </c>
      <c r="T19" s="106">
        <f>IF($A19="","",COUNTIFS('3. Καταγραφή αδειών'!$A$5:$A$200,$A19,'3. Καταγραφή αδειών'!$F$5:$F$200,"Εγκρίθηκε",'3. Καταγραφή αδειών'!$C$5:$C$200,"&lt;="&amp;('1. Ρυθμίσεις'!$C$9+(19-1)*7+6),'3. Καταγραφή αδειών'!$D$5:$D$200,"&gt;="&amp;('1. Ρυθμίσεις'!$C$9+(19-1)*7)))</f>
        <v/>
      </c>
      <c r="U19" s="106">
        <f>IF($A19="","",COUNTIFS('3. Καταγραφή αδειών'!$A$5:$A$200,$A19,'3. Καταγραφή αδειών'!$F$5:$F$200,"Εγκρίθηκε",'3. Καταγραφή αδειών'!$C$5:$C$200,"&lt;="&amp;('1. Ρυθμίσεις'!$C$9+(20-1)*7+6),'3. Καταγραφή αδειών'!$D$5:$D$200,"&gt;="&amp;('1. Ρυθμίσεις'!$C$9+(20-1)*7)))</f>
        <v/>
      </c>
      <c r="V19" s="106">
        <f>IF($A19="","",COUNTIFS('3. Καταγραφή αδειών'!$A$5:$A$200,$A19,'3. Καταγραφή αδειών'!$F$5:$F$200,"Εγκρίθηκε",'3. Καταγραφή αδειών'!$C$5:$C$200,"&lt;="&amp;('1. Ρυθμίσεις'!$C$9+(21-1)*7+6),'3. Καταγραφή αδειών'!$D$5:$D$200,"&gt;="&amp;('1. Ρυθμίσεις'!$C$9+(21-1)*7)))</f>
        <v/>
      </c>
      <c r="W19" s="106">
        <f>IF($A19="","",COUNTIFS('3. Καταγραφή αδειών'!$A$5:$A$200,$A19,'3. Καταγραφή αδειών'!$F$5:$F$200,"Εγκρίθηκε",'3. Καταγραφή αδειών'!$C$5:$C$200,"&lt;="&amp;('1. Ρυθμίσεις'!$C$9+(22-1)*7+6),'3. Καταγραφή αδειών'!$D$5:$D$200,"&gt;="&amp;('1. Ρυθμίσεις'!$C$9+(22-1)*7)))</f>
        <v/>
      </c>
      <c r="X19" s="106">
        <f>IF($A19="","",COUNTIFS('3. Καταγραφή αδειών'!$A$5:$A$200,$A19,'3. Καταγραφή αδειών'!$F$5:$F$200,"Εγκρίθηκε",'3. Καταγραφή αδειών'!$C$5:$C$200,"&lt;="&amp;('1. Ρυθμίσεις'!$C$9+(23-1)*7+6),'3. Καταγραφή αδειών'!$D$5:$D$200,"&gt;="&amp;('1. Ρυθμίσεις'!$C$9+(23-1)*7)))</f>
        <v/>
      </c>
      <c r="Y19" s="106">
        <f>IF($A19="","",COUNTIFS('3. Καταγραφή αδειών'!$A$5:$A$200,$A19,'3. Καταγραφή αδειών'!$F$5:$F$200,"Εγκρίθηκε",'3. Καταγραφή αδειών'!$C$5:$C$200,"&lt;="&amp;('1. Ρυθμίσεις'!$C$9+(24-1)*7+6),'3. Καταγραφή αδειών'!$D$5:$D$200,"&gt;="&amp;('1. Ρυθμίσεις'!$C$9+(24-1)*7)))</f>
        <v/>
      </c>
      <c r="Z19" s="106">
        <f>IF($A19="","",COUNTIFS('3. Καταγραφή αδειών'!$A$5:$A$200,$A19,'3. Καταγραφή αδειών'!$F$5:$F$200,"Εγκρίθηκε",'3. Καταγραφή αδειών'!$C$5:$C$200,"&lt;="&amp;('1. Ρυθμίσεις'!$C$9+(25-1)*7+6),'3. Καταγραφή αδειών'!$D$5:$D$200,"&gt;="&amp;('1. Ρυθμίσεις'!$C$9+(25-1)*7)))</f>
        <v/>
      </c>
      <c r="AA19" s="106">
        <f>IF($A19="","",COUNTIFS('3. Καταγραφή αδειών'!$A$5:$A$200,$A19,'3. Καταγραφή αδειών'!$F$5:$F$200,"Εγκρίθηκε",'3. Καταγραφή αδειών'!$C$5:$C$200,"&lt;="&amp;('1. Ρυθμίσεις'!$C$9+(26-1)*7+6),'3. Καταγραφή αδειών'!$D$5:$D$200,"&gt;="&amp;('1. Ρυθμίσεις'!$C$9+(26-1)*7)))</f>
        <v/>
      </c>
      <c r="AB19" s="106">
        <f>IF($A19="","",COUNTIFS('3. Καταγραφή αδειών'!$A$5:$A$200,$A19,'3. Καταγραφή αδειών'!$F$5:$F$200,"Εγκρίθηκε",'3. Καταγραφή αδειών'!$C$5:$C$200,"&lt;="&amp;('1. Ρυθμίσεις'!$C$9+(27-1)*7+6),'3. Καταγραφή αδειών'!$D$5:$D$200,"&gt;="&amp;('1. Ρυθμίσεις'!$C$9+(27-1)*7)))</f>
        <v/>
      </c>
      <c r="AC19" s="106">
        <f>IF($A19="","",COUNTIFS('3. Καταγραφή αδειών'!$A$5:$A$200,$A19,'3. Καταγραφή αδειών'!$F$5:$F$200,"Εγκρίθηκε",'3. Καταγραφή αδειών'!$C$5:$C$200,"&lt;="&amp;('1. Ρυθμίσεις'!$C$9+(28-1)*7+6),'3. Καταγραφή αδειών'!$D$5:$D$200,"&gt;="&amp;('1. Ρυθμίσεις'!$C$9+(28-1)*7)))</f>
        <v/>
      </c>
      <c r="AD19" s="106">
        <f>IF($A19="","",COUNTIFS('3. Καταγραφή αδειών'!$A$5:$A$200,$A19,'3. Καταγραφή αδειών'!$F$5:$F$200,"Εγκρίθηκε",'3. Καταγραφή αδειών'!$C$5:$C$200,"&lt;="&amp;('1. Ρυθμίσεις'!$C$9+(29-1)*7+6),'3. Καταγραφή αδειών'!$D$5:$D$200,"&gt;="&amp;('1. Ρυθμίσεις'!$C$9+(29-1)*7)))</f>
        <v/>
      </c>
      <c r="AE19" s="106">
        <f>IF($A19="","",COUNTIFS('3. Καταγραφή αδειών'!$A$5:$A$200,$A19,'3. Καταγραφή αδειών'!$F$5:$F$200,"Εγκρίθηκε",'3. Καταγραφή αδειών'!$C$5:$C$200,"&lt;="&amp;('1. Ρυθμίσεις'!$C$9+(30-1)*7+6),'3. Καταγραφή αδειών'!$D$5:$D$200,"&gt;="&amp;('1. Ρυθμίσεις'!$C$9+(30-1)*7)))</f>
        <v/>
      </c>
      <c r="AF19" s="106">
        <f>IF($A19="","",COUNTIFS('3. Καταγραφή αδειών'!$A$5:$A$200,$A19,'3. Καταγραφή αδειών'!$F$5:$F$200,"Εγκρίθηκε",'3. Καταγραφή αδειών'!$C$5:$C$200,"&lt;="&amp;('1. Ρυθμίσεις'!$C$9+(31-1)*7+6),'3. Καταγραφή αδειών'!$D$5:$D$200,"&gt;="&amp;('1. Ρυθμίσεις'!$C$9+(31-1)*7)))</f>
        <v/>
      </c>
      <c r="AG19" s="106">
        <f>IF($A19="","",COUNTIFS('3. Καταγραφή αδειών'!$A$5:$A$200,$A19,'3. Καταγραφή αδειών'!$F$5:$F$200,"Εγκρίθηκε",'3. Καταγραφή αδειών'!$C$5:$C$200,"&lt;="&amp;('1. Ρυθμίσεις'!$C$9+(32-1)*7+6),'3. Καταγραφή αδειών'!$D$5:$D$200,"&gt;="&amp;('1. Ρυθμίσεις'!$C$9+(32-1)*7)))</f>
        <v/>
      </c>
      <c r="AH19" s="106">
        <f>IF($A19="","",COUNTIFS('3. Καταγραφή αδειών'!$A$5:$A$200,$A19,'3. Καταγραφή αδειών'!$F$5:$F$200,"Εγκρίθηκε",'3. Καταγραφή αδειών'!$C$5:$C$200,"&lt;="&amp;('1. Ρυθμίσεις'!$C$9+(33-1)*7+6),'3. Καταγραφή αδειών'!$D$5:$D$200,"&gt;="&amp;('1. Ρυθμίσεις'!$C$9+(33-1)*7)))</f>
        <v/>
      </c>
      <c r="AI19" s="106">
        <f>IF($A19="","",COUNTIFS('3. Καταγραφή αδειών'!$A$5:$A$200,$A19,'3. Καταγραφή αδειών'!$F$5:$F$200,"Εγκρίθηκε",'3. Καταγραφή αδειών'!$C$5:$C$200,"&lt;="&amp;('1. Ρυθμίσεις'!$C$9+(34-1)*7+6),'3. Καταγραφή αδειών'!$D$5:$D$200,"&gt;="&amp;('1. Ρυθμίσεις'!$C$9+(34-1)*7)))</f>
        <v/>
      </c>
      <c r="AJ19" s="106">
        <f>IF($A19="","",COUNTIFS('3. Καταγραφή αδειών'!$A$5:$A$200,$A19,'3. Καταγραφή αδειών'!$F$5:$F$200,"Εγκρίθηκε",'3. Καταγραφή αδειών'!$C$5:$C$200,"&lt;="&amp;('1. Ρυθμίσεις'!$C$9+(35-1)*7+6),'3. Καταγραφή αδειών'!$D$5:$D$200,"&gt;="&amp;('1. Ρυθμίσεις'!$C$9+(35-1)*7)))</f>
        <v/>
      </c>
      <c r="AK19" s="106">
        <f>IF($A19="","",COUNTIFS('3. Καταγραφή αδειών'!$A$5:$A$200,$A19,'3. Καταγραφή αδειών'!$F$5:$F$200,"Εγκρίθηκε",'3. Καταγραφή αδειών'!$C$5:$C$200,"&lt;="&amp;('1. Ρυθμίσεις'!$C$9+(36-1)*7+6),'3. Καταγραφή αδειών'!$D$5:$D$200,"&gt;="&amp;('1. Ρυθμίσεις'!$C$9+(36-1)*7)))</f>
        <v/>
      </c>
      <c r="AL19" s="106">
        <f>IF($A19="","",COUNTIFS('3. Καταγραφή αδειών'!$A$5:$A$200,$A19,'3. Καταγραφή αδειών'!$F$5:$F$200,"Εγκρίθηκε",'3. Καταγραφή αδειών'!$C$5:$C$200,"&lt;="&amp;('1. Ρυθμίσεις'!$C$9+(37-1)*7+6),'3. Καταγραφή αδειών'!$D$5:$D$200,"&gt;="&amp;('1. Ρυθμίσεις'!$C$9+(37-1)*7)))</f>
        <v/>
      </c>
      <c r="AM19" s="106">
        <f>IF($A19="","",COUNTIFS('3. Καταγραφή αδειών'!$A$5:$A$200,$A19,'3. Καταγραφή αδειών'!$F$5:$F$200,"Εγκρίθηκε",'3. Καταγραφή αδειών'!$C$5:$C$200,"&lt;="&amp;('1. Ρυθμίσεις'!$C$9+(38-1)*7+6),'3. Καταγραφή αδειών'!$D$5:$D$200,"&gt;="&amp;('1. Ρυθμίσεις'!$C$9+(38-1)*7)))</f>
        <v/>
      </c>
      <c r="AN19" s="106">
        <f>IF($A19="","",COUNTIFS('3. Καταγραφή αδειών'!$A$5:$A$200,$A19,'3. Καταγραφή αδειών'!$F$5:$F$200,"Εγκρίθηκε",'3. Καταγραφή αδειών'!$C$5:$C$200,"&lt;="&amp;('1. Ρυθμίσεις'!$C$9+(39-1)*7+6),'3. Καταγραφή αδειών'!$D$5:$D$200,"&gt;="&amp;('1. Ρυθμίσεις'!$C$9+(39-1)*7)))</f>
        <v/>
      </c>
      <c r="AO19" s="106">
        <f>IF($A19="","",COUNTIFS('3. Καταγραφή αδειών'!$A$5:$A$200,$A19,'3. Καταγραφή αδειών'!$F$5:$F$200,"Εγκρίθηκε",'3. Καταγραφή αδειών'!$C$5:$C$200,"&lt;="&amp;('1. Ρυθμίσεις'!$C$9+(40-1)*7+6),'3. Καταγραφή αδειών'!$D$5:$D$200,"&gt;="&amp;('1. Ρυθμίσεις'!$C$9+(40-1)*7)))</f>
        <v/>
      </c>
      <c r="AP19" s="106">
        <f>IF($A19="","",COUNTIFS('3. Καταγραφή αδειών'!$A$5:$A$200,$A19,'3. Καταγραφή αδειών'!$F$5:$F$200,"Εγκρίθηκε",'3. Καταγραφή αδειών'!$C$5:$C$200,"&lt;="&amp;('1. Ρυθμίσεις'!$C$9+(41-1)*7+6),'3. Καταγραφή αδειών'!$D$5:$D$200,"&gt;="&amp;('1. Ρυθμίσεις'!$C$9+(41-1)*7)))</f>
        <v/>
      </c>
      <c r="AQ19" s="106">
        <f>IF($A19="","",COUNTIFS('3. Καταγραφή αδειών'!$A$5:$A$200,$A19,'3. Καταγραφή αδειών'!$F$5:$F$200,"Εγκρίθηκε",'3. Καταγραφή αδειών'!$C$5:$C$200,"&lt;="&amp;('1. Ρυθμίσεις'!$C$9+(42-1)*7+6),'3. Καταγραφή αδειών'!$D$5:$D$200,"&gt;="&amp;('1. Ρυθμίσεις'!$C$9+(42-1)*7)))</f>
        <v/>
      </c>
      <c r="AR19" s="106">
        <f>IF($A19="","",COUNTIFS('3. Καταγραφή αδειών'!$A$5:$A$200,$A19,'3. Καταγραφή αδειών'!$F$5:$F$200,"Εγκρίθηκε",'3. Καταγραφή αδειών'!$C$5:$C$200,"&lt;="&amp;('1. Ρυθμίσεις'!$C$9+(43-1)*7+6),'3. Καταγραφή αδειών'!$D$5:$D$200,"&gt;="&amp;('1. Ρυθμίσεις'!$C$9+(43-1)*7)))</f>
        <v/>
      </c>
      <c r="AS19" s="106">
        <f>IF($A19="","",COUNTIFS('3. Καταγραφή αδειών'!$A$5:$A$200,$A19,'3. Καταγραφή αδειών'!$F$5:$F$200,"Εγκρίθηκε",'3. Καταγραφή αδειών'!$C$5:$C$200,"&lt;="&amp;('1. Ρυθμίσεις'!$C$9+(44-1)*7+6),'3. Καταγραφή αδειών'!$D$5:$D$200,"&gt;="&amp;('1. Ρυθμίσεις'!$C$9+(44-1)*7)))</f>
        <v/>
      </c>
      <c r="AT19" s="106">
        <f>IF($A19="","",COUNTIFS('3. Καταγραφή αδειών'!$A$5:$A$200,$A19,'3. Καταγραφή αδειών'!$F$5:$F$200,"Εγκρίθηκε",'3. Καταγραφή αδειών'!$C$5:$C$200,"&lt;="&amp;('1. Ρυθμίσεις'!$C$9+(45-1)*7+6),'3. Καταγραφή αδειών'!$D$5:$D$200,"&gt;="&amp;('1. Ρυθμίσεις'!$C$9+(45-1)*7)))</f>
        <v/>
      </c>
      <c r="AU19" s="106">
        <f>IF($A19="","",COUNTIFS('3. Καταγραφή αδειών'!$A$5:$A$200,$A19,'3. Καταγραφή αδειών'!$F$5:$F$200,"Εγκρίθηκε",'3. Καταγραφή αδειών'!$C$5:$C$200,"&lt;="&amp;('1. Ρυθμίσεις'!$C$9+(46-1)*7+6),'3. Καταγραφή αδειών'!$D$5:$D$200,"&gt;="&amp;('1. Ρυθμίσεις'!$C$9+(46-1)*7)))</f>
        <v/>
      </c>
      <c r="AV19" s="106">
        <f>IF($A19="","",COUNTIFS('3. Καταγραφή αδειών'!$A$5:$A$200,$A19,'3. Καταγραφή αδειών'!$F$5:$F$200,"Εγκρίθηκε",'3. Καταγραφή αδειών'!$C$5:$C$200,"&lt;="&amp;('1. Ρυθμίσεις'!$C$9+(47-1)*7+6),'3. Καταγραφή αδειών'!$D$5:$D$200,"&gt;="&amp;('1. Ρυθμίσεις'!$C$9+(47-1)*7)))</f>
        <v/>
      </c>
      <c r="AW19" s="106">
        <f>IF($A19="","",COUNTIFS('3. Καταγραφή αδειών'!$A$5:$A$200,$A19,'3. Καταγραφή αδειών'!$F$5:$F$200,"Εγκρίθηκε",'3. Καταγραφή αδειών'!$C$5:$C$200,"&lt;="&amp;('1. Ρυθμίσεις'!$C$9+(48-1)*7+6),'3. Καταγραφή αδειών'!$D$5:$D$200,"&gt;="&amp;('1. Ρυθμίσεις'!$C$9+(48-1)*7)))</f>
        <v/>
      </c>
      <c r="AX19" s="106">
        <f>IF($A19="","",COUNTIFS('3. Καταγραφή αδειών'!$A$5:$A$200,$A19,'3. Καταγραφή αδειών'!$F$5:$F$200,"Εγκρίθηκε",'3. Καταγραφή αδειών'!$C$5:$C$200,"&lt;="&amp;('1. Ρυθμίσεις'!$C$9+(49-1)*7+6),'3. Καταγραφή αδειών'!$D$5:$D$200,"&gt;="&amp;('1. Ρυθμίσεις'!$C$9+(49-1)*7)))</f>
        <v/>
      </c>
      <c r="AY19" s="106">
        <f>IF($A19="","",COUNTIFS('3. Καταγραφή αδειών'!$A$5:$A$200,$A19,'3. Καταγραφή αδειών'!$F$5:$F$200,"Εγκρίθηκε",'3. Καταγραφή αδειών'!$C$5:$C$200,"&lt;="&amp;('1. Ρυθμίσεις'!$C$9+(50-1)*7+6),'3. Καταγραφή αδειών'!$D$5:$D$200,"&gt;="&amp;('1. Ρυθμίσεις'!$C$9+(50-1)*7)))</f>
        <v/>
      </c>
      <c r="AZ19" s="106">
        <f>IF($A19="","",COUNTIFS('3. Καταγραφή αδειών'!$A$5:$A$200,$A19,'3. Καταγραφή αδειών'!$F$5:$F$200,"Εγκρίθηκε",'3. Καταγραφή αδειών'!$C$5:$C$200,"&lt;="&amp;('1. Ρυθμίσεις'!$C$9+(51-1)*7+6),'3. Καταγραφή αδειών'!$D$5:$D$200,"&gt;="&amp;('1. Ρυθμίσεις'!$C$9+(51-1)*7)))</f>
        <v/>
      </c>
      <c r="BA19" s="106">
        <f>IF($A19="","",COUNTIFS('3. Καταγραφή αδειών'!$A$5:$A$200,$A19,'3. Καταγραφή αδειών'!$F$5:$F$200,"Εγκρίθηκε",'3. Καταγραφή αδειών'!$C$5:$C$200,"&lt;="&amp;('1. Ρυθμίσεις'!$C$9+(52-1)*7+6),'3. Καταγραφή αδειών'!$D$5:$D$200,"&gt;="&amp;('1. Ρυθμίσεις'!$C$9+(52-1)*7)))</f>
        <v/>
      </c>
    </row>
    <row r="20" ht="18" customHeight="1" s="55">
      <c r="A20" s="105">
        <f>IF('2. Εργαζόμενοι'!A20="","",'2. Εργαζόμενοι'!A20)</f>
        <v/>
      </c>
      <c r="B20" s="106">
        <f>IF($A20="","",COUNTIFS('3. Καταγραφή αδειών'!$A$5:$A$200,$A20,'3. Καταγραφή αδειών'!$F$5:$F$200,"Εγκρίθηκε",'3. Καταγραφή αδειών'!$C$5:$C$200,"&lt;="&amp;('1. Ρυθμίσεις'!$C$9+(1-1)*7+6),'3. Καταγραφή αδειών'!$D$5:$D$200,"&gt;="&amp;('1. Ρυθμίσεις'!$C$9+(1-1)*7)))</f>
        <v/>
      </c>
      <c r="C20" s="106">
        <f>IF($A20="","",COUNTIFS('3. Καταγραφή αδειών'!$A$5:$A$200,$A20,'3. Καταγραφή αδειών'!$F$5:$F$200,"Εγκρίθηκε",'3. Καταγραφή αδειών'!$C$5:$C$200,"&lt;="&amp;('1. Ρυθμίσεις'!$C$9+(2-1)*7+6),'3. Καταγραφή αδειών'!$D$5:$D$200,"&gt;="&amp;('1. Ρυθμίσεις'!$C$9+(2-1)*7)))</f>
        <v/>
      </c>
      <c r="D20" s="106">
        <f>IF($A20="","",COUNTIFS('3. Καταγραφή αδειών'!$A$5:$A$200,$A20,'3. Καταγραφή αδειών'!$F$5:$F$200,"Εγκρίθηκε",'3. Καταγραφή αδειών'!$C$5:$C$200,"&lt;="&amp;('1. Ρυθμίσεις'!$C$9+(3-1)*7+6),'3. Καταγραφή αδειών'!$D$5:$D$200,"&gt;="&amp;('1. Ρυθμίσεις'!$C$9+(3-1)*7)))</f>
        <v/>
      </c>
      <c r="E20" s="106">
        <f>IF($A20="","",COUNTIFS('3. Καταγραφή αδειών'!$A$5:$A$200,$A20,'3. Καταγραφή αδειών'!$F$5:$F$200,"Εγκρίθηκε",'3. Καταγραφή αδειών'!$C$5:$C$200,"&lt;="&amp;('1. Ρυθμίσεις'!$C$9+(4-1)*7+6),'3. Καταγραφή αδειών'!$D$5:$D$200,"&gt;="&amp;('1. Ρυθμίσεις'!$C$9+(4-1)*7)))</f>
        <v/>
      </c>
      <c r="F20" s="106">
        <f>IF($A20="","",COUNTIFS('3. Καταγραφή αδειών'!$A$5:$A$200,$A20,'3. Καταγραφή αδειών'!$F$5:$F$200,"Εγκρίθηκε",'3. Καταγραφή αδειών'!$C$5:$C$200,"&lt;="&amp;('1. Ρυθμίσεις'!$C$9+(5-1)*7+6),'3. Καταγραφή αδειών'!$D$5:$D$200,"&gt;="&amp;('1. Ρυθμίσεις'!$C$9+(5-1)*7)))</f>
        <v/>
      </c>
      <c r="G20" s="106">
        <f>IF($A20="","",COUNTIFS('3. Καταγραφή αδειών'!$A$5:$A$200,$A20,'3. Καταγραφή αδειών'!$F$5:$F$200,"Εγκρίθηκε",'3. Καταγραφή αδειών'!$C$5:$C$200,"&lt;="&amp;('1. Ρυθμίσεις'!$C$9+(6-1)*7+6),'3. Καταγραφή αδειών'!$D$5:$D$200,"&gt;="&amp;('1. Ρυθμίσεις'!$C$9+(6-1)*7)))</f>
        <v/>
      </c>
      <c r="H20" s="106">
        <f>IF($A20="","",COUNTIFS('3. Καταγραφή αδειών'!$A$5:$A$200,$A20,'3. Καταγραφή αδειών'!$F$5:$F$200,"Εγκρίθηκε",'3. Καταγραφή αδειών'!$C$5:$C$200,"&lt;="&amp;('1. Ρυθμίσεις'!$C$9+(7-1)*7+6),'3. Καταγραφή αδειών'!$D$5:$D$200,"&gt;="&amp;('1. Ρυθμίσεις'!$C$9+(7-1)*7)))</f>
        <v/>
      </c>
      <c r="I20" s="106">
        <f>IF($A20="","",COUNTIFS('3. Καταγραφή αδειών'!$A$5:$A$200,$A20,'3. Καταγραφή αδειών'!$F$5:$F$200,"Εγκρίθηκε",'3. Καταγραφή αδειών'!$C$5:$C$200,"&lt;="&amp;('1. Ρυθμίσεις'!$C$9+(8-1)*7+6),'3. Καταγραφή αδειών'!$D$5:$D$200,"&gt;="&amp;('1. Ρυθμίσεις'!$C$9+(8-1)*7)))</f>
        <v/>
      </c>
      <c r="J20" s="106">
        <f>IF($A20="","",COUNTIFS('3. Καταγραφή αδειών'!$A$5:$A$200,$A20,'3. Καταγραφή αδειών'!$F$5:$F$200,"Εγκρίθηκε",'3. Καταγραφή αδειών'!$C$5:$C$200,"&lt;="&amp;('1. Ρυθμίσεις'!$C$9+(9-1)*7+6),'3. Καταγραφή αδειών'!$D$5:$D$200,"&gt;="&amp;('1. Ρυθμίσεις'!$C$9+(9-1)*7)))</f>
        <v/>
      </c>
      <c r="K20" s="106">
        <f>IF($A20="","",COUNTIFS('3. Καταγραφή αδειών'!$A$5:$A$200,$A20,'3. Καταγραφή αδειών'!$F$5:$F$200,"Εγκρίθηκε",'3. Καταγραφή αδειών'!$C$5:$C$200,"&lt;="&amp;('1. Ρυθμίσεις'!$C$9+(10-1)*7+6),'3. Καταγραφή αδειών'!$D$5:$D$200,"&gt;="&amp;('1. Ρυθμίσεις'!$C$9+(10-1)*7)))</f>
        <v/>
      </c>
      <c r="L20" s="106">
        <f>IF($A20="","",COUNTIFS('3. Καταγραφή αδειών'!$A$5:$A$200,$A20,'3. Καταγραφή αδειών'!$F$5:$F$200,"Εγκρίθηκε",'3. Καταγραφή αδειών'!$C$5:$C$200,"&lt;="&amp;('1. Ρυθμίσεις'!$C$9+(11-1)*7+6),'3. Καταγραφή αδειών'!$D$5:$D$200,"&gt;="&amp;('1. Ρυθμίσεις'!$C$9+(11-1)*7)))</f>
        <v/>
      </c>
      <c r="M20" s="106">
        <f>IF($A20="","",COUNTIFS('3. Καταγραφή αδειών'!$A$5:$A$200,$A20,'3. Καταγραφή αδειών'!$F$5:$F$200,"Εγκρίθηκε",'3. Καταγραφή αδειών'!$C$5:$C$200,"&lt;="&amp;('1. Ρυθμίσεις'!$C$9+(12-1)*7+6),'3. Καταγραφή αδειών'!$D$5:$D$200,"&gt;="&amp;('1. Ρυθμίσεις'!$C$9+(12-1)*7)))</f>
        <v/>
      </c>
      <c r="N20" s="106">
        <f>IF($A20="","",COUNTIFS('3. Καταγραφή αδειών'!$A$5:$A$200,$A20,'3. Καταγραφή αδειών'!$F$5:$F$200,"Εγκρίθηκε",'3. Καταγραφή αδειών'!$C$5:$C$200,"&lt;="&amp;('1. Ρυθμίσεις'!$C$9+(13-1)*7+6),'3. Καταγραφή αδειών'!$D$5:$D$200,"&gt;="&amp;('1. Ρυθμίσεις'!$C$9+(13-1)*7)))</f>
        <v/>
      </c>
      <c r="O20" s="106">
        <f>IF($A20="","",COUNTIFS('3. Καταγραφή αδειών'!$A$5:$A$200,$A20,'3. Καταγραφή αδειών'!$F$5:$F$200,"Εγκρίθηκε",'3. Καταγραφή αδειών'!$C$5:$C$200,"&lt;="&amp;('1. Ρυθμίσεις'!$C$9+(14-1)*7+6),'3. Καταγραφή αδειών'!$D$5:$D$200,"&gt;="&amp;('1. Ρυθμίσεις'!$C$9+(14-1)*7)))</f>
        <v/>
      </c>
      <c r="P20" s="106">
        <f>IF($A20="","",COUNTIFS('3. Καταγραφή αδειών'!$A$5:$A$200,$A20,'3. Καταγραφή αδειών'!$F$5:$F$200,"Εγκρίθηκε",'3. Καταγραφή αδειών'!$C$5:$C$200,"&lt;="&amp;('1. Ρυθμίσεις'!$C$9+(15-1)*7+6),'3. Καταγραφή αδειών'!$D$5:$D$200,"&gt;="&amp;('1. Ρυθμίσεις'!$C$9+(15-1)*7)))</f>
        <v/>
      </c>
      <c r="Q20" s="106">
        <f>IF($A20="","",COUNTIFS('3. Καταγραφή αδειών'!$A$5:$A$200,$A20,'3. Καταγραφή αδειών'!$F$5:$F$200,"Εγκρίθηκε",'3. Καταγραφή αδειών'!$C$5:$C$200,"&lt;="&amp;('1. Ρυθμίσεις'!$C$9+(16-1)*7+6),'3. Καταγραφή αδειών'!$D$5:$D$200,"&gt;="&amp;('1. Ρυθμίσεις'!$C$9+(16-1)*7)))</f>
        <v/>
      </c>
      <c r="R20" s="106">
        <f>IF($A20="","",COUNTIFS('3. Καταγραφή αδειών'!$A$5:$A$200,$A20,'3. Καταγραφή αδειών'!$F$5:$F$200,"Εγκρίθηκε",'3. Καταγραφή αδειών'!$C$5:$C$200,"&lt;="&amp;('1. Ρυθμίσεις'!$C$9+(17-1)*7+6),'3. Καταγραφή αδειών'!$D$5:$D$200,"&gt;="&amp;('1. Ρυθμίσεις'!$C$9+(17-1)*7)))</f>
        <v/>
      </c>
      <c r="S20" s="106">
        <f>IF($A20="","",COUNTIFS('3. Καταγραφή αδειών'!$A$5:$A$200,$A20,'3. Καταγραφή αδειών'!$F$5:$F$200,"Εγκρίθηκε",'3. Καταγραφή αδειών'!$C$5:$C$200,"&lt;="&amp;('1. Ρυθμίσεις'!$C$9+(18-1)*7+6),'3. Καταγραφή αδειών'!$D$5:$D$200,"&gt;="&amp;('1. Ρυθμίσεις'!$C$9+(18-1)*7)))</f>
        <v/>
      </c>
      <c r="T20" s="106">
        <f>IF($A20="","",COUNTIFS('3. Καταγραφή αδειών'!$A$5:$A$200,$A20,'3. Καταγραφή αδειών'!$F$5:$F$200,"Εγκρίθηκε",'3. Καταγραφή αδειών'!$C$5:$C$200,"&lt;="&amp;('1. Ρυθμίσεις'!$C$9+(19-1)*7+6),'3. Καταγραφή αδειών'!$D$5:$D$200,"&gt;="&amp;('1. Ρυθμίσεις'!$C$9+(19-1)*7)))</f>
        <v/>
      </c>
      <c r="U20" s="106">
        <f>IF($A20="","",COUNTIFS('3. Καταγραφή αδειών'!$A$5:$A$200,$A20,'3. Καταγραφή αδειών'!$F$5:$F$200,"Εγκρίθηκε",'3. Καταγραφή αδειών'!$C$5:$C$200,"&lt;="&amp;('1. Ρυθμίσεις'!$C$9+(20-1)*7+6),'3. Καταγραφή αδειών'!$D$5:$D$200,"&gt;="&amp;('1. Ρυθμίσεις'!$C$9+(20-1)*7)))</f>
        <v/>
      </c>
      <c r="V20" s="106">
        <f>IF($A20="","",COUNTIFS('3. Καταγραφή αδειών'!$A$5:$A$200,$A20,'3. Καταγραφή αδειών'!$F$5:$F$200,"Εγκρίθηκε",'3. Καταγραφή αδειών'!$C$5:$C$200,"&lt;="&amp;('1. Ρυθμίσεις'!$C$9+(21-1)*7+6),'3. Καταγραφή αδειών'!$D$5:$D$200,"&gt;="&amp;('1. Ρυθμίσεις'!$C$9+(21-1)*7)))</f>
        <v/>
      </c>
      <c r="W20" s="106">
        <f>IF($A20="","",COUNTIFS('3. Καταγραφή αδειών'!$A$5:$A$200,$A20,'3. Καταγραφή αδειών'!$F$5:$F$200,"Εγκρίθηκε",'3. Καταγραφή αδειών'!$C$5:$C$200,"&lt;="&amp;('1. Ρυθμίσεις'!$C$9+(22-1)*7+6),'3. Καταγραφή αδειών'!$D$5:$D$200,"&gt;="&amp;('1. Ρυθμίσεις'!$C$9+(22-1)*7)))</f>
        <v/>
      </c>
      <c r="X20" s="106">
        <f>IF($A20="","",COUNTIFS('3. Καταγραφή αδειών'!$A$5:$A$200,$A20,'3. Καταγραφή αδειών'!$F$5:$F$200,"Εγκρίθηκε",'3. Καταγραφή αδειών'!$C$5:$C$200,"&lt;="&amp;('1. Ρυθμίσεις'!$C$9+(23-1)*7+6),'3. Καταγραφή αδειών'!$D$5:$D$200,"&gt;="&amp;('1. Ρυθμίσεις'!$C$9+(23-1)*7)))</f>
        <v/>
      </c>
      <c r="Y20" s="106">
        <f>IF($A20="","",COUNTIFS('3. Καταγραφή αδειών'!$A$5:$A$200,$A20,'3. Καταγραφή αδειών'!$F$5:$F$200,"Εγκρίθηκε",'3. Καταγραφή αδειών'!$C$5:$C$200,"&lt;="&amp;('1. Ρυθμίσεις'!$C$9+(24-1)*7+6),'3. Καταγραφή αδειών'!$D$5:$D$200,"&gt;="&amp;('1. Ρυθμίσεις'!$C$9+(24-1)*7)))</f>
        <v/>
      </c>
      <c r="Z20" s="106">
        <f>IF($A20="","",COUNTIFS('3. Καταγραφή αδειών'!$A$5:$A$200,$A20,'3. Καταγραφή αδειών'!$F$5:$F$200,"Εγκρίθηκε",'3. Καταγραφή αδειών'!$C$5:$C$200,"&lt;="&amp;('1. Ρυθμίσεις'!$C$9+(25-1)*7+6),'3. Καταγραφή αδειών'!$D$5:$D$200,"&gt;="&amp;('1. Ρυθμίσεις'!$C$9+(25-1)*7)))</f>
        <v/>
      </c>
      <c r="AA20" s="106">
        <f>IF($A20="","",COUNTIFS('3. Καταγραφή αδειών'!$A$5:$A$200,$A20,'3. Καταγραφή αδειών'!$F$5:$F$200,"Εγκρίθηκε",'3. Καταγραφή αδειών'!$C$5:$C$200,"&lt;="&amp;('1. Ρυθμίσεις'!$C$9+(26-1)*7+6),'3. Καταγραφή αδειών'!$D$5:$D$200,"&gt;="&amp;('1. Ρυθμίσεις'!$C$9+(26-1)*7)))</f>
        <v/>
      </c>
      <c r="AB20" s="106">
        <f>IF($A20="","",COUNTIFS('3. Καταγραφή αδειών'!$A$5:$A$200,$A20,'3. Καταγραφή αδειών'!$F$5:$F$200,"Εγκρίθηκε",'3. Καταγραφή αδειών'!$C$5:$C$200,"&lt;="&amp;('1. Ρυθμίσεις'!$C$9+(27-1)*7+6),'3. Καταγραφή αδειών'!$D$5:$D$200,"&gt;="&amp;('1. Ρυθμίσεις'!$C$9+(27-1)*7)))</f>
        <v/>
      </c>
      <c r="AC20" s="106">
        <f>IF($A20="","",COUNTIFS('3. Καταγραφή αδειών'!$A$5:$A$200,$A20,'3. Καταγραφή αδειών'!$F$5:$F$200,"Εγκρίθηκε",'3. Καταγραφή αδειών'!$C$5:$C$200,"&lt;="&amp;('1. Ρυθμίσεις'!$C$9+(28-1)*7+6),'3. Καταγραφή αδειών'!$D$5:$D$200,"&gt;="&amp;('1. Ρυθμίσεις'!$C$9+(28-1)*7)))</f>
        <v/>
      </c>
      <c r="AD20" s="106">
        <f>IF($A20="","",COUNTIFS('3. Καταγραφή αδειών'!$A$5:$A$200,$A20,'3. Καταγραφή αδειών'!$F$5:$F$200,"Εγκρίθηκε",'3. Καταγραφή αδειών'!$C$5:$C$200,"&lt;="&amp;('1. Ρυθμίσεις'!$C$9+(29-1)*7+6),'3. Καταγραφή αδειών'!$D$5:$D$200,"&gt;="&amp;('1. Ρυθμίσεις'!$C$9+(29-1)*7)))</f>
        <v/>
      </c>
      <c r="AE20" s="106">
        <f>IF($A20="","",COUNTIFS('3. Καταγραφή αδειών'!$A$5:$A$200,$A20,'3. Καταγραφή αδειών'!$F$5:$F$200,"Εγκρίθηκε",'3. Καταγραφή αδειών'!$C$5:$C$200,"&lt;="&amp;('1. Ρυθμίσεις'!$C$9+(30-1)*7+6),'3. Καταγραφή αδειών'!$D$5:$D$200,"&gt;="&amp;('1. Ρυθμίσεις'!$C$9+(30-1)*7)))</f>
        <v/>
      </c>
      <c r="AF20" s="106">
        <f>IF($A20="","",COUNTIFS('3. Καταγραφή αδειών'!$A$5:$A$200,$A20,'3. Καταγραφή αδειών'!$F$5:$F$200,"Εγκρίθηκε",'3. Καταγραφή αδειών'!$C$5:$C$200,"&lt;="&amp;('1. Ρυθμίσεις'!$C$9+(31-1)*7+6),'3. Καταγραφή αδειών'!$D$5:$D$200,"&gt;="&amp;('1. Ρυθμίσεις'!$C$9+(31-1)*7)))</f>
        <v/>
      </c>
      <c r="AG20" s="106">
        <f>IF($A20="","",COUNTIFS('3. Καταγραφή αδειών'!$A$5:$A$200,$A20,'3. Καταγραφή αδειών'!$F$5:$F$200,"Εγκρίθηκε",'3. Καταγραφή αδειών'!$C$5:$C$200,"&lt;="&amp;('1. Ρυθμίσεις'!$C$9+(32-1)*7+6),'3. Καταγραφή αδειών'!$D$5:$D$200,"&gt;="&amp;('1. Ρυθμίσεις'!$C$9+(32-1)*7)))</f>
        <v/>
      </c>
      <c r="AH20" s="106">
        <f>IF($A20="","",COUNTIFS('3. Καταγραφή αδειών'!$A$5:$A$200,$A20,'3. Καταγραφή αδειών'!$F$5:$F$200,"Εγκρίθηκε",'3. Καταγραφή αδειών'!$C$5:$C$200,"&lt;="&amp;('1. Ρυθμίσεις'!$C$9+(33-1)*7+6),'3. Καταγραφή αδειών'!$D$5:$D$200,"&gt;="&amp;('1. Ρυθμίσεις'!$C$9+(33-1)*7)))</f>
        <v/>
      </c>
      <c r="AI20" s="106">
        <f>IF($A20="","",COUNTIFS('3. Καταγραφή αδειών'!$A$5:$A$200,$A20,'3. Καταγραφή αδειών'!$F$5:$F$200,"Εγκρίθηκε",'3. Καταγραφή αδειών'!$C$5:$C$200,"&lt;="&amp;('1. Ρυθμίσεις'!$C$9+(34-1)*7+6),'3. Καταγραφή αδειών'!$D$5:$D$200,"&gt;="&amp;('1. Ρυθμίσεις'!$C$9+(34-1)*7)))</f>
        <v/>
      </c>
      <c r="AJ20" s="106">
        <f>IF($A20="","",COUNTIFS('3. Καταγραφή αδειών'!$A$5:$A$200,$A20,'3. Καταγραφή αδειών'!$F$5:$F$200,"Εγκρίθηκε",'3. Καταγραφή αδειών'!$C$5:$C$200,"&lt;="&amp;('1. Ρυθμίσεις'!$C$9+(35-1)*7+6),'3. Καταγραφή αδειών'!$D$5:$D$200,"&gt;="&amp;('1. Ρυθμίσεις'!$C$9+(35-1)*7)))</f>
        <v/>
      </c>
      <c r="AK20" s="106">
        <f>IF($A20="","",COUNTIFS('3. Καταγραφή αδειών'!$A$5:$A$200,$A20,'3. Καταγραφή αδειών'!$F$5:$F$200,"Εγκρίθηκε",'3. Καταγραφή αδειών'!$C$5:$C$200,"&lt;="&amp;('1. Ρυθμίσεις'!$C$9+(36-1)*7+6),'3. Καταγραφή αδειών'!$D$5:$D$200,"&gt;="&amp;('1. Ρυθμίσεις'!$C$9+(36-1)*7)))</f>
        <v/>
      </c>
      <c r="AL20" s="106">
        <f>IF($A20="","",COUNTIFS('3. Καταγραφή αδειών'!$A$5:$A$200,$A20,'3. Καταγραφή αδειών'!$F$5:$F$200,"Εγκρίθηκε",'3. Καταγραφή αδειών'!$C$5:$C$200,"&lt;="&amp;('1. Ρυθμίσεις'!$C$9+(37-1)*7+6),'3. Καταγραφή αδειών'!$D$5:$D$200,"&gt;="&amp;('1. Ρυθμίσεις'!$C$9+(37-1)*7)))</f>
        <v/>
      </c>
      <c r="AM20" s="106">
        <f>IF($A20="","",COUNTIFS('3. Καταγραφή αδειών'!$A$5:$A$200,$A20,'3. Καταγραφή αδειών'!$F$5:$F$200,"Εγκρίθηκε",'3. Καταγραφή αδειών'!$C$5:$C$200,"&lt;="&amp;('1. Ρυθμίσεις'!$C$9+(38-1)*7+6),'3. Καταγραφή αδειών'!$D$5:$D$200,"&gt;="&amp;('1. Ρυθμίσεις'!$C$9+(38-1)*7)))</f>
        <v/>
      </c>
      <c r="AN20" s="106">
        <f>IF($A20="","",COUNTIFS('3. Καταγραφή αδειών'!$A$5:$A$200,$A20,'3. Καταγραφή αδειών'!$F$5:$F$200,"Εγκρίθηκε",'3. Καταγραφή αδειών'!$C$5:$C$200,"&lt;="&amp;('1. Ρυθμίσεις'!$C$9+(39-1)*7+6),'3. Καταγραφή αδειών'!$D$5:$D$200,"&gt;="&amp;('1. Ρυθμίσεις'!$C$9+(39-1)*7)))</f>
        <v/>
      </c>
      <c r="AO20" s="106">
        <f>IF($A20="","",COUNTIFS('3. Καταγραφή αδειών'!$A$5:$A$200,$A20,'3. Καταγραφή αδειών'!$F$5:$F$200,"Εγκρίθηκε",'3. Καταγραφή αδειών'!$C$5:$C$200,"&lt;="&amp;('1. Ρυθμίσεις'!$C$9+(40-1)*7+6),'3. Καταγραφή αδειών'!$D$5:$D$200,"&gt;="&amp;('1. Ρυθμίσεις'!$C$9+(40-1)*7)))</f>
        <v/>
      </c>
      <c r="AP20" s="106">
        <f>IF($A20="","",COUNTIFS('3. Καταγραφή αδειών'!$A$5:$A$200,$A20,'3. Καταγραφή αδειών'!$F$5:$F$200,"Εγκρίθηκε",'3. Καταγραφή αδειών'!$C$5:$C$200,"&lt;="&amp;('1. Ρυθμίσεις'!$C$9+(41-1)*7+6),'3. Καταγραφή αδειών'!$D$5:$D$200,"&gt;="&amp;('1. Ρυθμίσεις'!$C$9+(41-1)*7)))</f>
        <v/>
      </c>
      <c r="AQ20" s="106">
        <f>IF($A20="","",COUNTIFS('3. Καταγραφή αδειών'!$A$5:$A$200,$A20,'3. Καταγραφή αδειών'!$F$5:$F$200,"Εγκρίθηκε",'3. Καταγραφή αδειών'!$C$5:$C$200,"&lt;="&amp;('1. Ρυθμίσεις'!$C$9+(42-1)*7+6),'3. Καταγραφή αδειών'!$D$5:$D$200,"&gt;="&amp;('1. Ρυθμίσεις'!$C$9+(42-1)*7)))</f>
        <v/>
      </c>
      <c r="AR20" s="106">
        <f>IF($A20="","",COUNTIFS('3. Καταγραφή αδειών'!$A$5:$A$200,$A20,'3. Καταγραφή αδειών'!$F$5:$F$200,"Εγκρίθηκε",'3. Καταγραφή αδειών'!$C$5:$C$200,"&lt;="&amp;('1. Ρυθμίσεις'!$C$9+(43-1)*7+6),'3. Καταγραφή αδειών'!$D$5:$D$200,"&gt;="&amp;('1. Ρυθμίσεις'!$C$9+(43-1)*7)))</f>
        <v/>
      </c>
      <c r="AS20" s="106">
        <f>IF($A20="","",COUNTIFS('3. Καταγραφή αδειών'!$A$5:$A$200,$A20,'3. Καταγραφή αδειών'!$F$5:$F$200,"Εγκρίθηκε",'3. Καταγραφή αδειών'!$C$5:$C$200,"&lt;="&amp;('1. Ρυθμίσεις'!$C$9+(44-1)*7+6),'3. Καταγραφή αδειών'!$D$5:$D$200,"&gt;="&amp;('1. Ρυθμίσεις'!$C$9+(44-1)*7)))</f>
        <v/>
      </c>
      <c r="AT20" s="106">
        <f>IF($A20="","",COUNTIFS('3. Καταγραφή αδειών'!$A$5:$A$200,$A20,'3. Καταγραφή αδειών'!$F$5:$F$200,"Εγκρίθηκε",'3. Καταγραφή αδειών'!$C$5:$C$200,"&lt;="&amp;('1. Ρυθμίσεις'!$C$9+(45-1)*7+6),'3. Καταγραφή αδειών'!$D$5:$D$200,"&gt;="&amp;('1. Ρυθμίσεις'!$C$9+(45-1)*7)))</f>
        <v/>
      </c>
      <c r="AU20" s="106">
        <f>IF($A20="","",COUNTIFS('3. Καταγραφή αδειών'!$A$5:$A$200,$A20,'3. Καταγραφή αδειών'!$F$5:$F$200,"Εγκρίθηκε",'3. Καταγραφή αδειών'!$C$5:$C$200,"&lt;="&amp;('1. Ρυθμίσεις'!$C$9+(46-1)*7+6),'3. Καταγραφή αδειών'!$D$5:$D$200,"&gt;="&amp;('1. Ρυθμίσεις'!$C$9+(46-1)*7)))</f>
        <v/>
      </c>
      <c r="AV20" s="106">
        <f>IF($A20="","",COUNTIFS('3. Καταγραφή αδειών'!$A$5:$A$200,$A20,'3. Καταγραφή αδειών'!$F$5:$F$200,"Εγκρίθηκε",'3. Καταγραφή αδειών'!$C$5:$C$200,"&lt;="&amp;('1. Ρυθμίσεις'!$C$9+(47-1)*7+6),'3. Καταγραφή αδειών'!$D$5:$D$200,"&gt;="&amp;('1. Ρυθμίσεις'!$C$9+(47-1)*7)))</f>
        <v/>
      </c>
      <c r="AW20" s="106">
        <f>IF($A20="","",COUNTIFS('3. Καταγραφή αδειών'!$A$5:$A$200,$A20,'3. Καταγραφή αδειών'!$F$5:$F$200,"Εγκρίθηκε",'3. Καταγραφή αδειών'!$C$5:$C$200,"&lt;="&amp;('1. Ρυθμίσεις'!$C$9+(48-1)*7+6),'3. Καταγραφή αδειών'!$D$5:$D$200,"&gt;="&amp;('1. Ρυθμίσεις'!$C$9+(48-1)*7)))</f>
        <v/>
      </c>
      <c r="AX20" s="106">
        <f>IF($A20="","",COUNTIFS('3. Καταγραφή αδειών'!$A$5:$A$200,$A20,'3. Καταγραφή αδειών'!$F$5:$F$200,"Εγκρίθηκε",'3. Καταγραφή αδειών'!$C$5:$C$200,"&lt;="&amp;('1. Ρυθμίσεις'!$C$9+(49-1)*7+6),'3. Καταγραφή αδειών'!$D$5:$D$200,"&gt;="&amp;('1. Ρυθμίσεις'!$C$9+(49-1)*7)))</f>
        <v/>
      </c>
      <c r="AY20" s="106">
        <f>IF($A20="","",COUNTIFS('3. Καταγραφή αδειών'!$A$5:$A$200,$A20,'3. Καταγραφή αδειών'!$F$5:$F$200,"Εγκρίθηκε",'3. Καταγραφή αδειών'!$C$5:$C$200,"&lt;="&amp;('1. Ρυθμίσεις'!$C$9+(50-1)*7+6),'3. Καταγραφή αδειών'!$D$5:$D$200,"&gt;="&amp;('1. Ρυθμίσεις'!$C$9+(50-1)*7)))</f>
        <v/>
      </c>
      <c r="AZ20" s="106">
        <f>IF($A20="","",COUNTIFS('3. Καταγραφή αδειών'!$A$5:$A$200,$A20,'3. Καταγραφή αδειών'!$F$5:$F$200,"Εγκρίθηκε",'3. Καταγραφή αδειών'!$C$5:$C$200,"&lt;="&amp;('1. Ρυθμίσεις'!$C$9+(51-1)*7+6),'3. Καταγραφή αδειών'!$D$5:$D$200,"&gt;="&amp;('1. Ρυθμίσεις'!$C$9+(51-1)*7)))</f>
        <v/>
      </c>
      <c r="BA20" s="106">
        <f>IF($A20="","",COUNTIFS('3. Καταγραφή αδειών'!$A$5:$A$200,$A20,'3. Καταγραφή αδειών'!$F$5:$F$200,"Εγκρίθηκε",'3. Καταγραφή αδειών'!$C$5:$C$200,"&lt;="&amp;('1. Ρυθμίσεις'!$C$9+(52-1)*7+6),'3. Καταγραφή αδειών'!$D$5:$D$200,"&gt;="&amp;('1. Ρυθμίσεις'!$C$9+(52-1)*7)))</f>
        <v/>
      </c>
    </row>
    <row r="21" ht="18" customHeight="1" s="55">
      <c r="A21" s="105">
        <f>IF('2. Εργαζόμενοι'!A21="","",'2. Εργαζόμενοι'!A21)</f>
        <v/>
      </c>
      <c r="B21" s="106">
        <f>IF($A21="","",COUNTIFS('3. Καταγραφή αδειών'!$A$5:$A$200,$A21,'3. Καταγραφή αδειών'!$F$5:$F$200,"Εγκρίθηκε",'3. Καταγραφή αδειών'!$C$5:$C$200,"&lt;="&amp;('1. Ρυθμίσεις'!$C$9+(1-1)*7+6),'3. Καταγραφή αδειών'!$D$5:$D$200,"&gt;="&amp;('1. Ρυθμίσεις'!$C$9+(1-1)*7)))</f>
        <v/>
      </c>
      <c r="C21" s="106">
        <f>IF($A21="","",COUNTIFS('3. Καταγραφή αδειών'!$A$5:$A$200,$A21,'3. Καταγραφή αδειών'!$F$5:$F$200,"Εγκρίθηκε",'3. Καταγραφή αδειών'!$C$5:$C$200,"&lt;="&amp;('1. Ρυθμίσεις'!$C$9+(2-1)*7+6),'3. Καταγραφή αδειών'!$D$5:$D$200,"&gt;="&amp;('1. Ρυθμίσεις'!$C$9+(2-1)*7)))</f>
        <v/>
      </c>
      <c r="D21" s="106">
        <f>IF($A21="","",COUNTIFS('3. Καταγραφή αδειών'!$A$5:$A$200,$A21,'3. Καταγραφή αδειών'!$F$5:$F$200,"Εγκρίθηκε",'3. Καταγραφή αδειών'!$C$5:$C$200,"&lt;="&amp;('1. Ρυθμίσεις'!$C$9+(3-1)*7+6),'3. Καταγραφή αδειών'!$D$5:$D$200,"&gt;="&amp;('1. Ρυθμίσεις'!$C$9+(3-1)*7)))</f>
        <v/>
      </c>
      <c r="E21" s="106">
        <f>IF($A21="","",COUNTIFS('3. Καταγραφή αδειών'!$A$5:$A$200,$A21,'3. Καταγραφή αδειών'!$F$5:$F$200,"Εγκρίθηκε",'3. Καταγραφή αδειών'!$C$5:$C$200,"&lt;="&amp;('1. Ρυθμίσεις'!$C$9+(4-1)*7+6),'3. Καταγραφή αδειών'!$D$5:$D$200,"&gt;="&amp;('1. Ρυθμίσεις'!$C$9+(4-1)*7)))</f>
        <v/>
      </c>
      <c r="F21" s="106">
        <f>IF($A21="","",COUNTIFS('3. Καταγραφή αδειών'!$A$5:$A$200,$A21,'3. Καταγραφή αδειών'!$F$5:$F$200,"Εγκρίθηκε",'3. Καταγραφή αδειών'!$C$5:$C$200,"&lt;="&amp;('1. Ρυθμίσεις'!$C$9+(5-1)*7+6),'3. Καταγραφή αδειών'!$D$5:$D$200,"&gt;="&amp;('1. Ρυθμίσεις'!$C$9+(5-1)*7)))</f>
        <v/>
      </c>
      <c r="G21" s="106">
        <f>IF($A21="","",COUNTIFS('3. Καταγραφή αδειών'!$A$5:$A$200,$A21,'3. Καταγραφή αδειών'!$F$5:$F$200,"Εγκρίθηκε",'3. Καταγραφή αδειών'!$C$5:$C$200,"&lt;="&amp;('1. Ρυθμίσεις'!$C$9+(6-1)*7+6),'3. Καταγραφή αδειών'!$D$5:$D$200,"&gt;="&amp;('1. Ρυθμίσεις'!$C$9+(6-1)*7)))</f>
        <v/>
      </c>
      <c r="H21" s="106">
        <f>IF($A21="","",COUNTIFS('3. Καταγραφή αδειών'!$A$5:$A$200,$A21,'3. Καταγραφή αδειών'!$F$5:$F$200,"Εγκρίθηκε",'3. Καταγραφή αδειών'!$C$5:$C$200,"&lt;="&amp;('1. Ρυθμίσεις'!$C$9+(7-1)*7+6),'3. Καταγραφή αδειών'!$D$5:$D$200,"&gt;="&amp;('1. Ρυθμίσεις'!$C$9+(7-1)*7)))</f>
        <v/>
      </c>
      <c r="I21" s="106">
        <f>IF($A21="","",COUNTIFS('3. Καταγραφή αδειών'!$A$5:$A$200,$A21,'3. Καταγραφή αδειών'!$F$5:$F$200,"Εγκρίθηκε",'3. Καταγραφή αδειών'!$C$5:$C$200,"&lt;="&amp;('1. Ρυθμίσεις'!$C$9+(8-1)*7+6),'3. Καταγραφή αδειών'!$D$5:$D$200,"&gt;="&amp;('1. Ρυθμίσεις'!$C$9+(8-1)*7)))</f>
        <v/>
      </c>
      <c r="J21" s="106">
        <f>IF($A21="","",COUNTIFS('3. Καταγραφή αδειών'!$A$5:$A$200,$A21,'3. Καταγραφή αδειών'!$F$5:$F$200,"Εγκρίθηκε",'3. Καταγραφή αδειών'!$C$5:$C$200,"&lt;="&amp;('1. Ρυθμίσεις'!$C$9+(9-1)*7+6),'3. Καταγραφή αδειών'!$D$5:$D$200,"&gt;="&amp;('1. Ρυθμίσεις'!$C$9+(9-1)*7)))</f>
        <v/>
      </c>
      <c r="K21" s="106">
        <f>IF($A21="","",COUNTIFS('3. Καταγραφή αδειών'!$A$5:$A$200,$A21,'3. Καταγραφή αδειών'!$F$5:$F$200,"Εγκρίθηκε",'3. Καταγραφή αδειών'!$C$5:$C$200,"&lt;="&amp;('1. Ρυθμίσεις'!$C$9+(10-1)*7+6),'3. Καταγραφή αδειών'!$D$5:$D$200,"&gt;="&amp;('1. Ρυθμίσεις'!$C$9+(10-1)*7)))</f>
        <v/>
      </c>
      <c r="L21" s="106">
        <f>IF($A21="","",COUNTIFS('3. Καταγραφή αδειών'!$A$5:$A$200,$A21,'3. Καταγραφή αδειών'!$F$5:$F$200,"Εγκρίθηκε",'3. Καταγραφή αδειών'!$C$5:$C$200,"&lt;="&amp;('1. Ρυθμίσεις'!$C$9+(11-1)*7+6),'3. Καταγραφή αδειών'!$D$5:$D$200,"&gt;="&amp;('1. Ρυθμίσεις'!$C$9+(11-1)*7)))</f>
        <v/>
      </c>
      <c r="M21" s="106">
        <f>IF($A21="","",COUNTIFS('3. Καταγραφή αδειών'!$A$5:$A$200,$A21,'3. Καταγραφή αδειών'!$F$5:$F$200,"Εγκρίθηκε",'3. Καταγραφή αδειών'!$C$5:$C$200,"&lt;="&amp;('1. Ρυθμίσεις'!$C$9+(12-1)*7+6),'3. Καταγραφή αδειών'!$D$5:$D$200,"&gt;="&amp;('1. Ρυθμίσεις'!$C$9+(12-1)*7)))</f>
        <v/>
      </c>
      <c r="N21" s="106">
        <f>IF($A21="","",COUNTIFS('3. Καταγραφή αδειών'!$A$5:$A$200,$A21,'3. Καταγραφή αδειών'!$F$5:$F$200,"Εγκρίθηκε",'3. Καταγραφή αδειών'!$C$5:$C$200,"&lt;="&amp;('1. Ρυθμίσεις'!$C$9+(13-1)*7+6),'3. Καταγραφή αδειών'!$D$5:$D$200,"&gt;="&amp;('1. Ρυθμίσεις'!$C$9+(13-1)*7)))</f>
        <v/>
      </c>
      <c r="O21" s="106">
        <f>IF($A21="","",COUNTIFS('3. Καταγραφή αδειών'!$A$5:$A$200,$A21,'3. Καταγραφή αδειών'!$F$5:$F$200,"Εγκρίθηκε",'3. Καταγραφή αδειών'!$C$5:$C$200,"&lt;="&amp;('1. Ρυθμίσεις'!$C$9+(14-1)*7+6),'3. Καταγραφή αδειών'!$D$5:$D$200,"&gt;="&amp;('1. Ρυθμίσεις'!$C$9+(14-1)*7)))</f>
        <v/>
      </c>
      <c r="P21" s="106">
        <f>IF($A21="","",COUNTIFS('3. Καταγραφή αδειών'!$A$5:$A$200,$A21,'3. Καταγραφή αδειών'!$F$5:$F$200,"Εγκρίθηκε",'3. Καταγραφή αδειών'!$C$5:$C$200,"&lt;="&amp;('1. Ρυθμίσεις'!$C$9+(15-1)*7+6),'3. Καταγραφή αδειών'!$D$5:$D$200,"&gt;="&amp;('1. Ρυθμίσεις'!$C$9+(15-1)*7)))</f>
        <v/>
      </c>
      <c r="Q21" s="106">
        <f>IF($A21="","",COUNTIFS('3. Καταγραφή αδειών'!$A$5:$A$200,$A21,'3. Καταγραφή αδειών'!$F$5:$F$200,"Εγκρίθηκε",'3. Καταγραφή αδειών'!$C$5:$C$200,"&lt;="&amp;('1. Ρυθμίσεις'!$C$9+(16-1)*7+6),'3. Καταγραφή αδειών'!$D$5:$D$200,"&gt;="&amp;('1. Ρυθμίσεις'!$C$9+(16-1)*7)))</f>
        <v/>
      </c>
      <c r="R21" s="106">
        <f>IF($A21="","",COUNTIFS('3. Καταγραφή αδειών'!$A$5:$A$200,$A21,'3. Καταγραφή αδειών'!$F$5:$F$200,"Εγκρίθηκε",'3. Καταγραφή αδειών'!$C$5:$C$200,"&lt;="&amp;('1. Ρυθμίσεις'!$C$9+(17-1)*7+6),'3. Καταγραφή αδειών'!$D$5:$D$200,"&gt;="&amp;('1. Ρυθμίσεις'!$C$9+(17-1)*7)))</f>
        <v/>
      </c>
      <c r="S21" s="106">
        <f>IF($A21="","",COUNTIFS('3. Καταγραφή αδειών'!$A$5:$A$200,$A21,'3. Καταγραφή αδειών'!$F$5:$F$200,"Εγκρίθηκε",'3. Καταγραφή αδειών'!$C$5:$C$200,"&lt;="&amp;('1. Ρυθμίσεις'!$C$9+(18-1)*7+6),'3. Καταγραφή αδειών'!$D$5:$D$200,"&gt;="&amp;('1. Ρυθμίσεις'!$C$9+(18-1)*7)))</f>
        <v/>
      </c>
      <c r="T21" s="106">
        <f>IF($A21="","",COUNTIFS('3. Καταγραφή αδειών'!$A$5:$A$200,$A21,'3. Καταγραφή αδειών'!$F$5:$F$200,"Εγκρίθηκε",'3. Καταγραφή αδειών'!$C$5:$C$200,"&lt;="&amp;('1. Ρυθμίσεις'!$C$9+(19-1)*7+6),'3. Καταγραφή αδειών'!$D$5:$D$200,"&gt;="&amp;('1. Ρυθμίσεις'!$C$9+(19-1)*7)))</f>
        <v/>
      </c>
      <c r="U21" s="106">
        <f>IF($A21="","",COUNTIFS('3. Καταγραφή αδειών'!$A$5:$A$200,$A21,'3. Καταγραφή αδειών'!$F$5:$F$200,"Εγκρίθηκε",'3. Καταγραφή αδειών'!$C$5:$C$200,"&lt;="&amp;('1. Ρυθμίσεις'!$C$9+(20-1)*7+6),'3. Καταγραφή αδειών'!$D$5:$D$200,"&gt;="&amp;('1. Ρυθμίσεις'!$C$9+(20-1)*7)))</f>
        <v/>
      </c>
      <c r="V21" s="106">
        <f>IF($A21="","",COUNTIFS('3. Καταγραφή αδειών'!$A$5:$A$200,$A21,'3. Καταγραφή αδειών'!$F$5:$F$200,"Εγκρίθηκε",'3. Καταγραφή αδειών'!$C$5:$C$200,"&lt;="&amp;('1. Ρυθμίσεις'!$C$9+(21-1)*7+6),'3. Καταγραφή αδειών'!$D$5:$D$200,"&gt;="&amp;('1. Ρυθμίσεις'!$C$9+(21-1)*7)))</f>
        <v/>
      </c>
      <c r="W21" s="106">
        <f>IF($A21="","",COUNTIFS('3. Καταγραφή αδειών'!$A$5:$A$200,$A21,'3. Καταγραφή αδειών'!$F$5:$F$200,"Εγκρίθηκε",'3. Καταγραφή αδειών'!$C$5:$C$200,"&lt;="&amp;('1. Ρυθμίσεις'!$C$9+(22-1)*7+6),'3. Καταγραφή αδειών'!$D$5:$D$200,"&gt;="&amp;('1. Ρυθμίσεις'!$C$9+(22-1)*7)))</f>
        <v/>
      </c>
      <c r="X21" s="106">
        <f>IF($A21="","",COUNTIFS('3. Καταγραφή αδειών'!$A$5:$A$200,$A21,'3. Καταγραφή αδειών'!$F$5:$F$200,"Εγκρίθηκε",'3. Καταγραφή αδειών'!$C$5:$C$200,"&lt;="&amp;('1. Ρυθμίσεις'!$C$9+(23-1)*7+6),'3. Καταγραφή αδειών'!$D$5:$D$200,"&gt;="&amp;('1. Ρυθμίσεις'!$C$9+(23-1)*7)))</f>
        <v/>
      </c>
      <c r="Y21" s="106">
        <f>IF($A21="","",COUNTIFS('3. Καταγραφή αδειών'!$A$5:$A$200,$A21,'3. Καταγραφή αδειών'!$F$5:$F$200,"Εγκρίθηκε",'3. Καταγραφή αδειών'!$C$5:$C$200,"&lt;="&amp;('1. Ρυθμίσεις'!$C$9+(24-1)*7+6),'3. Καταγραφή αδειών'!$D$5:$D$200,"&gt;="&amp;('1. Ρυθμίσεις'!$C$9+(24-1)*7)))</f>
        <v/>
      </c>
      <c r="Z21" s="106">
        <f>IF($A21="","",COUNTIFS('3. Καταγραφή αδειών'!$A$5:$A$200,$A21,'3. Καταγραφή αδειών'!$F$5:$F$200,"Εγκρίθηκε",'3. Καταγραφή αδειών'!$C$5:$C$200,"&lt;="&amp;('1. Ρυθμίσεις'!$C$9+(25-1)*7+6),'3. Καταγραφή αδειών'!$D$5:$D$200,"&gt;="&amp;('1. Ρυθμίσεις'!$C$9+(25-1)*7)))</f>
        <v/>
      </c>
      <c r="AA21" s="106">
        <f>IF($A21="","",COUNTIFS('3. Καταγραφή αδειών'!$A$5:$A$200,$A21,'3. Καταγραφή αδειών'!$F$5:$F$200,"Εγκρίθηκε",'3. Καταγραφή αδειών'!$C$5:$C$200,"&lt;="&amp;('1. Ρυθμίσεις'!$C$9+(26-1)*7+6),'3. Καταγραφή αδειών'!$D$5:$D$200,"&gt;="&amp;('1. Ρυθμίσεις'!$C$9+(26-1)*7)))</f>
        <v/>
      </c>
      <c r="AB21" s="106">
        <f>IF($A21="","",COUNTIFS('3. Καταγραφή αδειών'!$A$5:$A$200,$A21,'3. Καταγραφή αδειών'!$F$5:$F$200,"Εγκρίθηκε",'3. Καταγραφή αδειών'!$C$5:$C$200,"&lt;="&amp;('1. Ρυθμίσεις'!$C$9+(27-1)*7+6),'3. Καταγραφή αδειών'!$D$5:$D$200,"&gt;="&amp;('1. Ρυθμίσεις'!$C$9+(27-1)*7)))</f>
        <v/>
      </c>
      <c r="AC21" s="106">
        <f>IF($A21="","",COUNTIFS('3. Καταγραφή αδειών'!$A$5:$A$200,$A21,'3. Καταγραφή αδειών'!$F$5:$F$200,"Εγκρίθηκε",'3. Καταγραφή αδειών'!$C$5:$C$200,"&lt;="&amp;('1. Ρυθμίσεις'!$C$9+(28-1)*7+6),'3. Καταγραφή αδειών'!$D$5:$D$200,"&gt;="&amp;('1. Ρυθμίσεις'!$C$9+(28-1)*7)))</f>
        <v/>
      </c>
      <c r="AD21" s="106">
        <f>IF($A21="","",COUNTIFS('3. Καταγραφή αδειών'!$A$5:$A$200,$A21,'3. Καταγραφή αδειών'!$F$5:$F$200,"Εγκρίθηκε",'3. Καταγραφή αδειών'!$C$5:$C$200,"&lt;="&amp;('1. Ρυθμίσεις'!$C$9+(29-1)*7+6),'3. Καταγραφή αδειών'!$D$5:$D$200,"&gt;="&amp;('1. Ρυθμίσεις'!$C$9+(29-1)*7)))</f>
        <v/>
      </c>
      <c r="AE21" s="106">
        <f>IF($A21="","",COUNTIFS('3. Καταγραφή αδειών'!$A$5:$A$200,$A21,'3. Καταγραφή αδειών'!$F$5:$F$200,"Εγκρίθηκε",'3. Καταγραφή αδειών'!$C$5:$C$200,"&lt;="&amp;('1. Ρυθμίσεις'!$C$9+(30-1)*7+6),'3. Καταγραφή αδειών'!$D$5:$D$200,"&gt;="&amp;('1. Ρυθμίσεις'!$C$9+(30-1)*7)))</f>
        <v/>
      </c>
      <c r="AF21" s="106">
        <f>IF($A21="","",COUNTIFS('3. Καταγραφή αδειών'!$A$5:$A$200,$A21,'3. Καταγραφή αδειών'!$F$5:$F$200,"Εγκρίθηκε",'3. Καταγραφή αδειών'!$C$5:$C$200,"&lt;="&amp;('1. Ρυθμίσεις'!$C$9+(31-1)*7+6),'3. Καταγραφή αδειών'!$D$5:$D$200,"&gt;="&amp;('1. Ρυθμίσεις'!$C$9+(31-1)*7)))</f>
        <v/>
      </c>
      <c r="AG21" s="106">
        <f>IF($A21="","",COUNTIFS('3. Καταγραφή αδειών'!$A$5:$A$200,$A21,'3. Καταγραφή αδειών'!$F$5:$F$200,"Εγκρίθηκε",'3. Καταγραφή αδειών'!$C$5:$C$200,"&lt;="&amp;('1. Ρυθμίσεις'!$C$9+(32-1)*7+6),'3. Καταγραφή αδειών'!$D$5:$D$200,"&gt;="&amp;('1. Ρυθμίσεις'!$C$9+(32-1)*7)))</f>
        <v/>
      </c>
      <c r="AH21" s="106">
        <f>IF($A21="","",COUNTIFS('3. Καταγραφή αδειών'!$A$5:$A$200,$A21,'3. Καταγραφή αδειών'!$F$5:$F$200,"Εγκρίθηκε",'3. Καταγραφή αδειών'!$C$5:$C$200,"&lt;="&amp;('1. Ρυθμίσεις'!$C$9+(33-1)*7+6),'3. Καταγραφή αδειών'!$D$5:$D$200,"&gt;="&amp;('1. Ρυθμίσεις'!$C$9+(33-1)*7)))</f>
        <v/>
      </c>
      <c r="AI21" s="106">
        <f>IF($A21="","",COUNTIFS('3. Καταγραφή αδειών'!$A$5:$A$200,$A21,'3. Καταγραφή αδειών'!$F$5:$F$200,"Εγκρίθηκε",'3. Καταγραφή αδειών'!$C$5:$C$200,"&lt;="&amp;('1. Ρυθμίσεις'!$C$9+(34-1)*7+6),'3. Καταγραφή αδειών'!$D$5:$D$200,"&gt;="&amp;('1. Ρυθμίσεις'!$C$9+(34-1)*7)))</f>
        <v/>
      </c>
      <c r="AJ21" s="106">
        <f>IF($A21="","",COUNTIFS('3. Καταγραφή αδειών'!$A$5:$A$200,$A21,'3. Καταγραφή αδειών'!$F$5:$F$200,"Εγκρίθηκε",'3. Καταγραφή αδειών'!$C$5:$C$200,"&lt;="&amp;('1. Ρυθμίσεις'!$C$9+(35-1)*7+6),'3. Καταγραφή αδειών'!$D$5:$D$200,"&gt;="&amp;('1. Ρυθμίσεις'!$C$9+(35-1)*7)))</f>
        <v/>
      </c>
      <c r="AK21" s="106">
        <f>IF($A21="","",COUNTIFS('3. Καταγραφή αδειών'!$A$5:$A$200,$A21,'3. Καταγραφή αδειών'!$F$5:$F$200,"Εγκρίθηκε",'3. Καταγραφή αδειών'!$C$5:$C$200,"&lt;="&amp;('1. Ρυθμίσεις'!$C$9+(36-1)*7+6),'3. Καταγραφή αδειών'!$D$5:$D$200,"&gt;="&amp;('1. Ρυθμίσεις'!$C$9+(36-1)*7)))</f>
        <v/>
      </c>
      <c r="AL21" s="106">
        <f>IF($A21="","",COUNTIFS('3. Καταγραφή αδειών'!$A$5:$A$200,$A21,'3. Καταγραφή αδειών'!$F$5:$F$200,"Εγκρίθηκε",'3. Καταγραφή αδειών'!$C$5:$C$200,"&lt;="&amp;('1. Ρυθμίσεις'!$C$9+(37-1)*7+6),'3. Καταγραφή αδειών'!$D$5:$D$200,"&gt;="&amp;('1. Ρυθμίσεις'!$C$9+(37-1)*7)))</f>
        <v/>
      </c>
      <c r="AM21" s="106">
        <f>IF($A21="","",COUNTIFS('3. Καταγραφή αδειών'!$A$5:$A$200,$A21,'3. Καταγραφή αδειών'!$F$5:$F$200,"Εγκρίθηκε",'3. Καταγραφή αδειών'!$C$5:$C$200,"&lt;="&amp;('1. Ρυθμίσεις'!$C$9+(38-1)*7+6),'3. Καταγραφή αδειών'!$D$5:$D$200,"&gt;="&amp;('1. Ρυθμίσεις'!$C$9+(38-1)*7)))</f>
        <v/>
      </c>
      <c r="AN21" s="106">
        <f>IF($A21="","",COUNTIFS('3. Καταγραφή αδειών'!$A$5:$A$200,$A21,'3. Καταγραφή αδειών'!$F$5:$F$200,"Εγκρίθηκε",'3. Καταγραφή αδειών'!$C$5:$C$200,"&lt;="&amp;('1. Ρυθμίσεις'!$C$9+(39-1)*7+6),'3. Καταγραφή αδειών'!$D$5:$D$200,"&gt;="&amp;('1. Ρυθμίσεις'!$C$9+(39-1)*7)))</f>
        <v/>
      </c>
      <c r="AO21" s="106">
        <f>IF($A21="","",COUNTIFS('3. Καταγραφή αδειών'!$A$5:$A$200,$A21,'3. Καταγραφή αδειών'!$F$5:$F$200,"Εγκρίθηκε",'3. Καταγραφή αδειών'!$C$5:$C$200,"&lt;="&amp;('1. Ρυθμίσεις'!$C$9+(40-1)*7+6),'3. Καταγραφή αδειών'!$D$5:$D$200,"&gt;="&amp;('1. Ρυθμίσεις'!$C$9+(40-1)*7)))</f>
        <v/>
      </c>
      <c r="AP21" s="106">
        <f>IF($A21="","",COUNTIFS('3. Καταγραφή αδειών'!$A$5:$A$200,$A21,'3. Καταγραφή αδειών'!$F$5:$F$200,"Εγκρίθηκε",'3. Καταγραφή αδειών'!$C$5:$C$200,"&lt;="&amp;('1. Ρυθμίσεις'!$C$9+(41-1)*7+6),'3. Καταγραφή αδειών'!$D$5:$D$200,"&gt;="&amp;('1. Ρυθμίσεις'!$C$9+(41-1)*7)))</f>
        <v/>
      </c>
      <c r="AQ21" s="106">
        <f>IF($A21="","",COUNTIFS('3. Καταγραφή αδειών'!$A$5:$A$200,$A21,'3. Καταγραφή αδειών'!$F$5:$F$200,"Εγκρίθηκε",'3. Καταγραφή αδειών'!$C$5:$C$200,"&lt;="&amp;('1. Ρυθμίσεις'!$C$9+(42-1)*7+6),'3. Καταγραφή αδειών'!$D$5:$D$200,"&gt;="&amp;('1. Ρυθμίσεις'!$C$9+(42-1)*7)))</f>
        <v/>
      </c>
      <c r="AR21" s="106">
        <f>IF($A21="","",COUNTIFS('3. Καταγραφή αδειών'!$A$5:$A$200,$A21,'3. Καταγραφή αδειών'!$F$5:$F$200,"Εγκρίθηκε",'3. Καταγραφή αδειών'!$C$5:$C$200,"&lt;="&amp;('1. Ρυθμίσεις'!$C$9+(43-1)*7+6),'3. Καταγραφή αδειών'!$D$5:$D$200,"&gt;="&amp;('1. Ρυθμίσεις'!$C$9+(43-1)*7)))</f>
        <v/>
      </c>
      <c r="AS21" s="106">
        <f>IF($A21="","",COUNTIFS('3. Καταγραφή αδειών'!$A$5:$A$200,$A21,'3. Καταγραφή αδειών'!$F$5:$F$200,"Εγκρίθηκε",'3. Καταγραφή αδειών'!$C$5:$C$200,"&lt;="&amp;('1. Ρυθμίσεις'!$C$9+(44-1)*7+6),'3. Καταγραφή αδειών'!$D$5:$D$200,"&gt;="&amp;('1. Ρυθμίσεις'!$C$9+(44-1)*7)))</f>
        <v/>
      </c>
      <c r="AT21" s="106">
        <f>IF($A21="","",COUNTIFS('3. Καταγραφή αδειών'!$A$5:$A$200,$A21,'3. Καταγραφή αδειών'!$F$5:$F$200,"Εγκρίθηκε",'3. Καταγραφή αδειών'!$C$5:$C$200,"&lt;="&amp;('1. Ρυθμίσεις'!$C$9+(45-1)*7+6),'3. Καταγραφή αδειών'!$D$5:$D$200,"&gt;="&amp;('1. Ρυθμίσεις'!$C$9+(45-1)*7)))</f>
        <v/>
      </c>
      <c r="AU21" s="106">
        <f>IF($A21="","",COUNTIFS('3. Καταγραφή αδειών'!$A$5:$A$200,$A21,'3. Καταγραφή αδειών'!$F$5:$F$200,"Εγκρίθηκε",'3. Καταγραφή αδειών'!$C$5:$C$200,"&lt;="&amp;('1. Ρυθμίσεις'!$C$9+(46-1)*7+6),'3. Καταγραφή αδειών'!$D$5:$D$200,"&gt;="&amp;('1. Ρυθμίσεις'!$C$9+(46-1)*7)))</f>
        <v/>
      </c>
      <c r="AV21" s="106">
        <f>IF($A21="","",COUNTIFS('3. Καταγραφή αδειών'!$A$5:$A$200,$A21,'3. Καταγραφή αδειών'!$F$5:$F$200,"Εγκρίθηκε",'3. Καταγραφή αδειών'!$C$5:$C$200,"&lt;="&amp;('1. Ρυθμίσεις'!$C$9+(47-1)*7+6),'3. Καταγραφή αδειών'!$D$5:$D$200,"&gt;="&amp;('1. Ρυθμίσεις'!$C$9+(47-1)*7)))</f>
        <v/>
      </c>
      <c r="AW21" s="106">
        <f>IF($A21="","",COUNTIFS('3. Καταγραφή αδειών'!$A$5:$A$200,$A21,'3. Καταγραφή αδειών'!$F$5:$F$200,"Εγκρίθηκε",'3. Καταγραφή αδειών'!$C$5:$C$200,"&lt;="&amp;('1. Ρυθμίσεις'!$C$9+(48-1)*7+6),'3. Καταγραφή αδειών'!$D$5:$D$200,"&gt;="&amp;('1. Ρυθμίσεις'!$C$9+(48-1)*7)))</f>
        <v/>
      </c>
      <c r="AX21" s="106">
        <f>IF($A21="","",COUNTIFS('3. Καταγραφή αδειών'!$A$5:$A$200,$A21,'3. Καταγραφή αδειών'!$F$5:$F$200,"Εγκρίθηκε",'3. Καταγραφή αδειών'!$C$5:$C$200,"&lt;="&amp;('1. Ρυθμίσεις'!$C$9+(49-1)*7+6),'3. Καταγραφή αδειών'!$D$5:$D$200,"&gt;="&amp;('1. Ρυθμίσεις'!$C$9+(49-1)*7)))</f>
        <v/>
      </c>
      <c r="AY21" s="106">
        <f>IF($A21="","",COUNTIFS('3. Καταγραφή αδειών'!$A$5:$A$200,$A21,'3. Καταγραφή αδειών'!$F$5:$F$200,"Εγκρίθηκε",'3. Καταγραφή αδειών'!$C$5:$C$200,"&lt;="&amp;('1. Ρυθμίσεις'!$C$9+(50-1)*7+6),'3. Καταγραφή αδειών'!$D$5:$D$200,"&gt;="&amp;('1. Ρυθμίσεις'!$C$9+(50-1)*7)))</f>
        <v/>
      </c>
      <c r="AZ21" s="106">
        <f>IF($A21="","",COUNTIFS('3. Καταγραφή αδειών'!$A$5:$A$200,$A21,'3. Καταγραφή αδειών'!$F$5:$F$200,"Εγκρίθηκε",'3. Καταγραφή αδειών'!$C$5:$C$200,"&lt;="&amp;('1. Ρυθμίσεις'!$C$9+(51-1)*7+6),'3. Καταγραφή αδειών'!$D$5:$D$200,"&gt;="&amp;('1. Ρυθμίσεις'!$C$9+(51-1)*7)))</f>
        <v/>
      </c>
      <c r="BA21" s="106">
        <f>IF($A21="","",COUNTIFS('3. Καταγραφή αδειών'!$A$5:$A$200,$A21,'3. Καταγραφή αδειών'!$F$5:$F$200,"Εγκρίθηκε",'3. Καταγραφή αδειών'!$C$5:$C$200,"&lt;="&amp;('1. Ρυθμίσεις'!$C$9+(52-1)*7+6),'3. Καταγραφή αδειών'!$D$5:$D$200,"&gt;="&amp;('1. Ρυθμίσεις'!$C$9+(52-1)*7)))</f>
        <v/>
      </c>
    </row>
    <row r="22" ht="18" customHeight="1" s="55">
      <c r="A22" s="105">
        <f>IF('2. Εργαζόμενοι'!A22="","",'2. Εργαζόμενοι'!A22)</f>
        <v/>
      </c>
      <c r="B22" s="106">
        <f>IF($A22="","",COUNTIFS('3. Καταγραφή αδειών'!$A$5:$A$200,$A22,'3. Καταγραφή αδειών'!$F$5:$F$200,"Εγκρίθηκε",'3. Καταγραφή αδειών'!$C$5:$C$200,"&lt;="&amp;('1. Ρυθμίσεις'!$C$9+(1-1)*7+6),'3. Καταγραφή αδειών'!$D$5:$D$200,"&gt;="&amp;('1. Ρυθμίσεις'!$C$9+(1-1)*7)))</f>
        <v/>
      </c>
      <c r="C22" s="106">
        <f>IF($A22="","",COUNTIFS('3. Καταγραφή αδειών'!$A$5:$A$200,$A22,'3. Καταγραφή αδειών'!$F$5:$F$200,"Εγκρίθηκε",'3. Καταγραφή αδειών'!$C$5:$C$200,"&lt;="&amp;('1. Ρυθμίσεις'!$C$9+(2-1)*7+6),'3. Καταγραφή αδειών'!$D$5:$D$200,"&gt;="&amp;('1. Ρυθμίσεις'!$C$9+(2-1)*7)))</f>
        <v/>
      </c>
      <c r="D22" s="106">
        <f>IF($A22="","",COUNTIFS('3. Καταγραφή αδειών'!$A$5:$A$200,$A22,'3. Καταγραφή αδειών'!$F$5:$F$200,"Εγκρίθηκε",'3. Καταγραφή αδειών'!$C$5:$C$200,"&lt;="&amp;('1. Ρυθμίσεις'!$C$9+(3-1)*7+6),'3. Καταγραφή αδειών'!$D$5:$D$200,"&gt;="&amp;('1. Ρυθμίσεις'!$C$9+(3-1)*7)))</f>
        <v/>
      </c>
      <c r="E22" s="106">
        <f>IF($A22="","",COUNTIFS('3. Καταγραφή αδειών'!$A$5:$A$200,$A22,'3. Καταγραφή αδειών'!$F$5:$F$200,"Εγκρίθηκε",'3. Καταγραφή αδειών'!$C$5:$C$200,"&lt;="&amp;('1. Ρυθμίσεις'!$C$9+(4-1)*7+6),'3. Καταγραφή αδειών'!$D$5:$D$200,"&gt;="&amp;('1. Ρυθμίσεις'!$C$9+(4-1)*7)))</f>
        <v/>
      </c>
      <c r="F22" s="106">
        <f>IF($A22="","",COUNTIFS('3. Καταγραφή αδειών'!$A$5:$A$200,$A22,'3. Καταγραφή αδειών'!$F$5:$F$200,"Εγκρίθηκε",'3. Καταγραφή αδειών'!$C$5:$C$200,"&lt;="&amp;('1. Ρυθμίσεις'!$C$9+(5-1)*7+6),'3. Καταγραφή αδειών'!$D$5:$D$200,"&gt;="&amp;('1. Ρυθμίσεις'!$C$9+(5-1)*7)))</f>
        <v/>
      </c>
      <c r="G22" s="106">
        <f>IF($A22="","",COUNTIFS('3. Καταγραφή αδειών'!$A$5:$A$200,$A22,'3. Καταγραφή αδειών'!$F$5:$F$200,"Εγκρίθηκε",'3. Καταγραφή αδειών'!$C$5:$C$200,"&lt;="&amp;('1. Ρυθμίσεις'!$C$9+(6-1)*7+6),'3. Καταγραφή αδειών'!$D$5:$D$200,"&gt;="&amp;('1. Ρυθμίσεις'!$C$9+(6-1)*7)))</f>
        <v/>
      </c>
      <c r="H22" s="106">
        <f>IF($A22="","",COUNTIFS('3. Καταγραφή αδειών'!$A$5:$A$200,$A22,'3. Καταγραφή αδειών'!$F$5:$F$200,"Εγκρίθηκε",'3. Καταγραφή αδειών'!$C$5:$C$200,"&lt;="&amp;('1. Ρυθμίσεις'!$C$9+(7-1)*7+6),'3. Καταγραφή αδειών'!$D$5:$D$200,"&gt;="&amp;('1. Ρυθμίσεις'!$C$9+(7-1)*7)))</f>
        <v/>
      </c>
      <c r="I22" s="106">
        <f>IF($A22="","",COUNTIFS('3. Καταγραφή αδειών'!$A$5:$A$200,$A22,'3. Καταγραφή αδειών'!$F$5:$F$200,"Εγκρίθηκε",'3. Καταγραφή αδειών'!$C$5:$C$200,"&lt;="&amp;('1. Ρυθμίσεις'!$C$9+(8-1)*7+6),'3. Καταγραφή αδειών'!$D$5:$D$200,"&gt;="&amp;('1. Ρυθμίσεις'!$C$9+(8-1)*7)))</f>
        <v/>
      </c>
      <c r="J22" s="106">
        <f>IF($A22="","",COUNTIFS('3. Καταγραφή αδειών'!$A$5:$A$200,$A22,'3. Καταγραφή αδειών'!$F$5:$F$200,"Εγκρίθηκε",'3. Καταγραφή αδειών'!$C$5:$C$200,"&lt;="&amp;('1. Ρυθμίσεις'!$C$9+(9-1)*7+6),'3. Καταγραφή αδειών'!$D$5:$D$200,"&gt;="&amp;('1. Ρυθμίσεις'!$C$9+(9-1)*7)))</f>
        <v/>
      </c>
      <c r="K22" s="106">
        <f>IF($A22="","",COUNTIFS('3. Καταγραφή αδειών'!$A$5:$A$200,$A22,'3. Καταγραφή αδειών'!$F$5:$F$200,"Εγκρίθηκε",'3. Καταγραφή αδειών'!$C$5:$C$200,"&lt;="&amp;('1. Ρυθμίσεις'!$C$9+(10-1)*7+6),'3. Καταγραφή αδειών'!$D$5:$D$200,"&gt;="&amp;('1. Ρυθμίσεις'!$C$9+(10-1)*7)))</f>
        <v/>
      </c>
      <c r="L22" s="106">
        <f>IF($A22="","",COUNTIFS('3. Καταγραφή αδειών'!$A$5:$A$200,$A22,'3. Καταγραφή αδειών'!$F$5:$F$200,"Εγκρίθηκε",'3. Καταγραφή αδειών'!$C$5:$C$200,"&lt;="&amp;('1. Ρυθμίσεις'!$C$9+(11-1)*7+6),'3. Καταγραφή αδειών'!$D$5:$D$200,"&gt;="&amp;('1. Ρυθμίσεις'!$C$9+(11-1)*7)))</f>
        <v/>
      </c>
      <c r="M22" s="106">
        <f>IF($A22="","",COUNTIFS('3. Καταγραφή αδειών'!$A$5:$A$200,$A22,'3. Καταγραφή αδειών'!$F$5:$F$200,"Εγκρίθηκε",'3. Καταγραφή αδειών'!$C$5:$C$200,"&lt;="&amp;('1. Ρυθμίσεις'!$C$9+(12-1)*7+6),'3. Καταγραφή αδειών'!$D$5:$D$200,"&gt;="&amp;('1. Ρυθμίσεις'!$C$9+(12-1)*7)))</f>
        <v/>
      </c>
      <c r="N22" s="106">
        <f>IF($A22="","",COUNTIFS('3. Καταγραφή αδειών'!$A$5:$A$200,$A22,'3. Καταγραφή αδειών'!$F$5:$F$200,"Εγκρίθηκε",'3. Καταγραφή αδειών'!$C$5:$C$200,"&lt;="&amp;('1. Ρυθμίσεις'!$C$9+(13-1)*7+6),'3. Καταγραφή αδειών'!$D$5:$D$200,"&gt;="&amp;('1. Ρυθμίσεις'!$C$9+(13-1)*7)))</f>
        <v/>
      </c>
      <c r="O22" s="106">
        <f>IF($A22="","",COUNTIFS('3. Καταγραφή αδειών'!$A$5:$A$200,$A22,'3. Καταγραφή αδειών'!$F$5:$F$200,"Εγκρίθηκε",'3. Καταγραφή αδειών'!$C$5:$C$200,"&lt;="&amp;('1. Ρυθμίσεις'!$C$9+(14-1)*7+6),'3. Καταγραφή αδειών'!$D$5:$D$200,"&gt;="&amp;('1. Ρυθμίσεις'!$C$9+(14-1)*7)))</f>
        <v/>
      </c>
      <c r="P22" s="106">
        <f>IF($A22="","",COUNTIFS('3. Καταγραφή αδειών'!$A$5:$A$200,$A22,'3. Καταγραφή αδειών'!$F$5:$F$200,"Εγκρίθηκε",'3. Καταγραφή αδειών'!$C$5:$C$200,"&lt;="&amp;('1. Ρυθμίσεις'!$C$9+(15-1)*7+6),'3. Καταγραφή αδειών'!$D$5:$D$200,"&gt;="&amp;('1. Ρυθμίσεις'!$C$9+(15-1)*7)))</f>
        <v/>
      </c>
      <c r="Q22" s="106">
        <f>IF($A22="","",COUNTIFS('3. Καταγραφή αδειών'!$A$5:$A$200,$A22,'3. Καταγραφή αδειών'!$F$5:$F$200,"Εγκρίθηκε",'3. Καταγραφή αδειών'!$C$5:$C$200,"&lt;="&amp;('1. Ρυθμίσεις'!$C$9+(16-1)*7+6),'3. Καταγραφή αδειών'!$D$5:$D$200,"&gt;="&amp;('1. Ρυθμίσεις'!$C$9+(16-1)*7)))</f>
        <v/>
      </c>
      <c r="R22" s="106">
        <f>IF($A22="","",COUNTIFS('3. Καταγραφή αδειών'!$A$5:$A$200,$A22,'3. Καταγραφή αδειών'!$F$5:$F$200,"Εγκρίθηκε",'3. Καταγραφή αδειών'!$C$5:$C$200,"&lt;="&amp;('1. Ρυθμίσεις'!$C$9+(17-1)*7+6),'3. Καταγραφή αδειών'!$D$5:$D$200,"&gt;="&amp;('1. Ρυθμίσεις'!$C$9+(17-1)*7)))</f>
        <v/>
      </c>
      <c r="S22" s="106">
        <f>IF($A22="","",COUNTIFS('3. Καταγραφή αδειών'!$A$5:$A$200,$A22,'3. Καταγραφή αδειών'!$F$5:$F$200,"Εγκρίθηκε",'3. Καταγραφή αδειών'!$C$5:$C$200,"&lt;="&amp;('1. Ρυθμίσεις'!$C$9+(18-1)*7+6),'3. Καταγραφή αδειών'!$D$5:$D$200,"&gt;="&amp;('1. Ρυθμίσεις'!$C$9+(18-1)*7)))</f>
        <v/>
      </c>
      <c r="T22" s="106">
        <f>IF($A22="","",COUNTIFS('3. Καταγραφή αδειών'!$A$5:$A$200,$A22,'3. Καταγραφή αδειών'!$F$5:$F$200,"Εγκρίθηκε",'3. Καταγραφή αδειών'!$C$5:$C$200,"&lt;="&amp;('1. Ρυθμίσεις'!$C$9+(19-1)*7+6),'3. Καταγραφή αδειών'!$D$5:$D$200,"&gt;="&amp;('1. Ρυθμίσεις'!$C$9+(19-1)*7)))</f>
        <v/>
      </c>
      <c r="U22" s="106">
        <f>IF($A22="","",COUNTIFS('3. Καταγραφή αδειών'!$A$5:$A$200,$A22,'3. Καταγραφή αδειών'!$F$5:$F$200,"Εγκρίθηκε",'3. Καταγραφή αδειών'!$C$5:$C$200,"&lt;="&amp;('1. Ρυθμίσεις'!$C$9+(20-1)*7+6),'3. Καταγραφή αδειών'!$D$5:$D$200,"&gt;="&amp;('1. Ρυθμίσεις'!$C$9+(20-1)*7)))</f>
        <v/>
      </c>
      <c r="V22" s="106">
        <f>IF($A22="","",COUNTIFS('3. Καταγραφή αδειών'!$A$5:$A$200,$A22,'3. Καταγραφή αδειών'!$F$5:$F$200,"Εγκρίθηκε",'3. Καταγραφή αδειών'!$C$5:$C$200,"&lt;="&amp;('1. Ρυθμίσεις'!$C$9+(21-1)*7+6),'3. Καταγραφή αδειών'!$D$5:$D$200,"&gt;="&amp;('1. Ρυθμίσεις'!$C$9+(21-1)*7)))</f>
        <v/>
      </c>
      <c r="W22" s="106">
        <f>IF($A22="","",COUNTIFS('3. Καταγραφή αδειών'!$A$5:$A$200,$A22,'3. Καταγραφή αδειών'!$F$5:$F$200,"Εγκρίθηκε",'3. Καταγραφή αδειών'!$C$5:$C$200,"&lt;="&amp;('1. Ρυθμίσεις'!$C$9+(22-1)*7+6),'3. Καταγραφή αδειών'!$D$5:$D$200,"&gt;="&amp;('1. Ρυθμίσεις'!$C$9+(22-1)*7)))</f>
        <v/>
      </c>
      <c r="X22" s="106">
        <f>IF($A22="","",COUNTIFS('3. Καταγραφή αδειών'!$A$5:$A$200,$A22,'3. Καταγραφή αδειών'!$F$5:$F$200,"Εγκρίθηκε",'3. Καταγραφή αδειών'!$C$5:$C$200,"&lt;="&amp;('1. Ρυθμίσεις'!$C$9+(23-1)*7+6),'3. Καταγραφή αδειών'!$D$5:$D$200,"&gt;="&amp;('1. Ρυθμίσεις'!$C$9+(23-1)*7)))</f>
        <v/>
      </c>
      <c r="Y22" s="106">
        <f>IF($A22="","",COUNTIFS('3. Καταγραφή αδειών'!$A$5:$A$200,$A22,'3. Καταγραφή αδειών'!$F$5:$F$200,"Εγκρίθηκε",'3. Καταγραφή αδειών'!$C$5:$C$200,"&lt;="&amp;('1. Ρυθμίσεις'!$C$9+(24-1)*7+6),'3. Καταγραφή αδειών'!$D$5:$D$200,"&gt;="&amp;('1. Ρυθμίσεις'!$C$9+(24-1)*7)))</f>
        <v/>
      </c>
      <c r="Z22" s="106">
        <f>IF($A22="","",COUNTIFS('3. Καταγραφή αδειών'!$A$5:$A$200,$A22,'3. Καταγραφή αδειών'!$F$5:$F$200,"Εγκρίθηκε",'3. Καταγραφή αδειών'!$C$5:$C$200,"&lt;="&amp;('1. Ρυθμίσεις'!$C$9+(25-1)*7+6),'3. Καταγραφή αδειών'!$D$5:$D$200,"&gt;="&amp;('1. Ρυθμίσεις'!$C$9+(25-1)*7)))</f>
        <v/>
      </c>
      <c r="AA22" s="106">
        <f>IF($A22="","",COUNTIFS('3. Καταγραφή αδειών'!$A$5:$A$200,$A22,'3. Καταγραφή αδειών'!$F$5:$F$200,"Εγκρίθηκε",'3. Καταγραφή αδειών'!$C$5:$C$200,"&lt;="&amp;('1. Ρυθμίσεις'!$C$9+(26-1)*7+6),'3. Καταγραφή αδειών'!$D$5:$D$200,"&gt;="&amp;('1. Ρυθμίσεις'!$C$9+(26-1)*7)))</f>
        <v/>
      </c>
      <c r="AB22" s="106">
        <f>IF($A22="","",COUNTIFS('3. Καταγραφή αδειών'!$A$5:$A$200,$A22,'3. Καταγραφή αδειών'!$F$5:$F$200,"Εγκρίθηκε",'3. Καταγραφή αδειών'!$C$5:$C$200,"&lt;="&amp;('1. Ρυθμίσεις'!$C$9+(27-1)*7+6),'3. Καταγραφή αδειών'!$D$5:$D$200,"&gt;="&amp;('1. Ρυθμίσεις'!$C$9+(27-1)*7)))</f>
        <v/>
      </c>
      <c r="AC22" s="106">
        <f>IF($A22="","",COUNTIFS('3. Καταγραφή αδειών'!$A$5:$A$200,$A22,'3. Καταγραφή αδειών'!$F$5:$F$200,"Εγκρίθηκε",'3. Καταγραφή αδειών'!$C$5:$C$200,"&lt;="&amp;('1. Ρυθμίσεις'!$C$9+(28-1)*7+6),'3. Καταγραφή αδειών'!$D$5:$D$200,"&gt;="&amp;('1. Ρυθμίσεις'!$C$9+(28-1)*7)))</f>
        <v/>
      </c>
      <c r="AD22" s="106">
        <f>IF($A22="","",COUNTIFS('3. Καταγραφή αδειών'!$A$5:$A$200,$A22,'3. Καταγραφή αδειών'!$F$5:$F$200,"Εγκρίθηκε",'3. Καταγραφή αδειών'!$C$5:$C$200,"&lt;="&amp;('1. Ρυθμίσεις'!$C$9+(29-1)*7+6),'3. Καταγραφή αδειών'!$D$5:$D$200,"&gt;="&amp;('1. Ρυθμίσεις'!$C$9+(29-1)*7)))</f>
        <v/>
      </c>
      <c r="AE22" s="106">
        <f>IF($A22="","",COUNTIFS('3. Καταγραφή αδειών'!$A$5:$A$200,$A22,'3. Καταγραφή αδειών'!$F$5:$F$200,"Εγκρίθηκε",'3. Καταγραφή αδειών'!$C$5:$C$200,"&lt;="&amp;('1. Ρυθμίσεις'!$C$9+(30-1)*7+6),'3. Καταγραφή αδειών'!$D$5:$D$200,"&gt;="&amp;('1. Ρυθμίσεις'!$C$9+(30-1)*7)))</f>
        <v/>
      </c>
      <c r="AF22" s="106">
        <f>IF($A22="","",COUNTIFS('3. Καταγραφή αδειών'!$A$5:$A$200,$A22,'3. Καταγραφή αδειών'!$F$5:$F$200,"Εγκρίθηκε",'3. Καταγραφή αδειών'!$C$5:$C$200,"&lt;="&amp;('1. Ρυθμίσεις'!$C$9+(31-1)*7+6),'3. Καταγραφή αδειών'!$D$5:$D$200,"&gt;="&amp;('1. Ρυθμίσεις'!$C$9+(31-1)*7)))</f>
        <v/>
      </c>
      <c r="AG22" s="106">
        <f>IF($A22="","",COUNTIFS('3. Καταγραφή αδειών'!$A$5:$A$200,$A22,'3. Καταγραφή αδειών'!$F$5:$F$200,"Εγκρίθηκε",'3. Καταγραφή αδειών'!$C$5:$C$200,"&lt;="&amp;('1. Ρυθμίσεις'!$C$9+(32-1)*7+6),'3. Καταγραφή αδειών'!$D$5:$D$200,"&gt;="&amp;('1. Ρυθμίσεις'!$C$9+(32-1)*7)))</f>
        <v/>
      </c>
      <c r="AH22" s="106">
        <f>IF($A22="","",COUNTIFS('3. Καταγραφή αδειών'!$A$5:$A$200,$A22,'3. Καταγραφή αδειών'!$F$5:$F$200,"Εγκρίθηκε",'3. Καταγραφή αδειών'!$C$5:$C$200,"&lt;="&amp;('1. Ρυθμίσεις'!$C$9+(33-1)*7+6),'3. Καταγραφή αδειών'!$D$5:$D$200,"&gt;="&amp;('1. Ρυθμίσεις'!$C$9+(33-1)*7)))</f>
        <v/>
      </c>
      <c r="AI22" s="106">
        <f>IF($A22="","",COUNTIFS('3. Καταγραφή αδειών'!$A$5:$A$200,$A22,'3. Καταγραφή αδειών'!$F$5:$F$200,"Εγκρίθηκε",'3. Καταγραφή αδειών'!$C$5:$C$200,"&lt;="&amp;('1. Ρυθμίσεις'!$C$9+(34-1)*7+6),'3. Καταγραφή αδειών'!$D$5:$D$200,"&gt;="&amp;('1. Ρυθμίσεις'!$C$9+(34-1)*7)))</f>
        <v/>
      </c>
      <c r="AJ22" s="106">
        <f>IF($A22="","",COUNTIFS('3. Καταγραφή αδειών'!$A$5:$A$200,$A22,'3. Καταγραφή αδειών'!$F$5:$F$200,"Εγκρίθηκε",'3. Καταγραφή αδειών'!$C$5:$C$200,"&lt;="&amp;('1. Ρυθμίσεις'!$C$9+(35-1)*7+6),'3. Καταγραφή αδειών'!$D$5:$D$200,"&gt;="&amp;('1. Ρυθμίσεις'!$C$9+(35-1)*7)))</f>
        <v/>
      </c>
      <c r="AK22" s="106">
        <f>IF($A22="","",COUNTIFS('3. Καταγραφή αδειών'!$A$5:$A$200,$A22,'3. Καταγραφή αδειών'!$F$5:$F$200,"Εγκρίθηκε",'3. Καταγραφή αδειών'!$C$5:$C$200,"&lt;="&amp;('1. Ρυθμίσεις'!$C$9+(36-1)*7+6),'3. Καταγραφή αδειών'!$D$5:$D$200,"&gt;="&amp;('1. Ρυθμίσεις'!$C$9+(36-1)*7)))</f>
        <v/>
      </c>
      <c r="AL22" s="106">
        <f>IF($A22="","",COUNTIFS('3. Καταγραφή αδειών'!$A$5:$A$200,$A22,'3. Καταγραφή αδειών'!$F$5:$F$200,"Εγκρίθηκε",'3. Καταγραφή αδειών'!$C$5:$C$200,"&lt;="&amp;('1. Ρυθμίσεις'!$C$9+(37-1)*7+6),'3. Καταγραφή αδειών'!$D$5:$D$200,"&gt;="&amp;('1. Ρυθμίσεις'!$C$9+(37-1)*7)))</f>
        <v/>
      </c>
      <c r="AM22" s="106">
        <f>IF($A22="","",COUNTIFS('3. Καταγραφή αδειών'!$A$5:$A$200,$A22,'3. Καταγραφή αδειών'!$F$5:$F$200,"Εγκρίθηκε",'3. Καταγραφή αδειών'!$C$5:$C$200,"&lt;="&amp;('1. Ρυθμίσεις'!$C$9+(38-1)*7+6),'3. Καταγραφή αδειών'!$D$5:$D$200,"&gt;="&amp;('1. Ρυθμίσεις'!$C$9+(38-1)*7)))</f>
        <v/>
      </c>
      <c r="AN22" s="106">
        <f>IF($A22="","",COUNTIFS('3. Καταγραφή αδειών'!$A$5:$A$200,$A22,'3. Καταγραφή αδειών'!$F$5:$F$200,"Εγκρίθηκε",'3. Καταγραφή αδειών'!$C$5:$C$200,"&lt;="&amp;('1. Ρυθμίσεις'!$C$9+(39-1)*7+6),'3. Καταγραφή αδειών'!$D$5:$D$200,"&gt;="&amp;('1. Ρυθμίσεις'!$C$9+(39-1)*7)))</f>
        <v/>
      </c>
      <c r="AO22" s="106">
        <f>IF($A22="","",COUNTIFS('3. Καταγραφή αδειών'!$A$5:$A$200,$A22,'3. Καταγραφή αδειών'!$F$5:$F$200,"Εγκρίθηκε",'3. Καταγραφή αδειών'!$C$5:$C$200,"&lt;="&amp;('1. Ρυθμίσεις'!$C$9+(40-1)*7+6),'3. Καταγραφή αδειών'!$D$5:$D$200,"&gt;="&amp;('1. Ρυθμίσεις'!$C$9+(40-1)*7)))</f>
        <v/>
      </c>
      <c r="AP22" s="106">
        <f>IF($A22="","",COUNTIFS('3. Καταγραφή αδειών'!$A$5:$A$200,$A22,'3. Καταγραφή αδειών'!$F$5:$F$200,"Εγκρίθηκε",'3. Καταγραφή αδειών'!$C$5:$C$200,"&lt;="&amp;('1. Ρυθμίσεις'!$C$9+(41-1)*7+6),'3. Καταγραφή αδειών'!$D$5:$D$200,"&gt;="&amp;('1. Ρυθμίσεις'!$C$9+(41-1)*7)))</f>
        <v/>
      </c>
      <c r="AQ22" s="106">
        <f>IF($A22="","",COUNTIFS('3. Καταγραφή αδειών'!$A$5:$A$200,$A22,'3. Καταγραφή αδειών'!$F$5:$F$200,"Εγκρίθηκε",'3. Καταγραφή αδειών'!$C$5:$C$200,"&lt;="&amp;('1. Ρυθμίσεις'!$C$9+(42-1)*7+6),'3. Καταγραφή αδειών'!$D$5:$D$200,"&gt;="&amp;('1. Ρυθμίσεις'!$C$9+(42-1)*7)))</f>
        <v/>
      </c>
      <c r="AR22" s="106">
        <f>IF($A22="","",COUNTIFS('3. Καταγραφή αδειών'!$A$5:$A$200,$A22,'3. Καταγραφή αδειών'!$F$5:$F$200,"Εγκρίθηκε",'3. Καταγραφή αδειών'!$C$5:$C$200,"&lt;="&amp;('1. Ρυθμίσεις'!$C$9+(43-1)*7+6),'3. Καταγραφή αδειών'!$D$5:$D$200,"&gt;="&amp;('1. Ρυθμίσεις'!$C$9+(43-1)*7)))</f>
        <v/>
      </c>
      <c r="AS22" s="106">
        <f>IF($A22="","",COUNTIFS('3. Καταγραφή αδειών'!$A$5:$A$200,$A22,'3. Καταγραφή αδειών'!$F$5:$F$200,"Εγκρίθηκε",'3. Καταγραφή αδειών'!$C$5:$C$200,"&lt;="&amp;('1. Ρυθμίσεις'!$C$9+(44-1)*7+6),'3. Καταγραφή αδειών'!$D$5:$D$200,"&gt;="&amp;('1. Ρυθμίσεις'!$C$9+(44-1)*7)))</f>
        <v/>
      </c>
      <c r="AT22" s="106">
        <f>IF($A22="","",COUNTIFS('3. Καταγραφή αδειών'!$A$5:$A$200,$A22,'3. Καταγραφή αδειών'!$F$5:$F$200,"Εγκρίθηκε",'3. Καταγραφή αδειών'!$C$5:$C$200,"&lt;="&amp;('1. Ρυθμίσεις'!$C$9+(45-1)*7+6),'3. Καταγραφή αδειών'!$D$5:$D$200,"&gt;="&amp;('1. Ρυθμίσεις'!$C$9+(45-1)*7)))</f>
        <v/>
      </c>
      <c r="AU22" s="106">
        <f>IF($A22="","",COUNTIFS('3. Καταγραφή αδειών'!$A$5:$A$200,$A22,'3. Καταγραφή αδειών'!$F$5:$F$200,"Εγκρίθηκε",'3. Καταγραφή αδειών'!$C$5:$C$200,"&lt;="&amp;('1. Ρυθμίσεις'!$C$9+(46-1)*7+6),'3. Καταγραφή αδειών'!$D$5:$D$200,"&gt;="&amp;('1. Ρυθμίσεις'!$C$9+(46-1)*7)))</f>
        <v/>
      </c>
      <c r="AV22" s="106">
        <f>IF($A22="","",COUNTIFS('3. Καταγραφή αδειών'!$A$5:$A$200,$A22,'3. Καταγραφή αδειών'!$F$5:$F$200,"Εγκρίθηκε",'3. Καταγραφή αδειών'!$C$5:$C$200,"&lt;="&amp;('1. Ρυθμίσεις'!$C$9+(47-1)*7+6),'3. Καταγραφή αδειών'!$D$5:$D$200,"&gt;="&amp;('1. Ρυθμίσεις'!$C$9+(47-1)*7)))</f>
        <v/>
      </c>
      <c r="AW22" s="106">
        <f>IF($A22="","",COUNTIFS('3. Καταγραφή αδειών'!$A$5:$A$200,$A22,'3. Καταγραφή αδειών'!$F$5:$F$200,"Εγκρίθηκε",'3. Καταγραφή αδειών'!$C$5:$C$200,"&lt;="&amp;('1. Ρυθμίσεις'!$C$9+(48-1)*7+6),'3. Καταγραφή αδειών'!$D$5:$D$200,"&gt;="&amp;('1. Ρυθμίσεις'!$C$9+(48-1)*7)))</f>
        <v/>
      </c>
      <c r="AX22" s="106">
        <f>IF($A22="","",COUNTIFS('3. Καταγραφή αδειών'!$A$5:$A$200,$A22,'3. Καταγραφή αδειών'!$F$5:$F$200,"Εγκρίθηκε",'3. Καταγραφή αδειών'!$C$5:$C$200,"&lt;="&amp;('1. Ρυθμίσεις'!$C$9+(49-1)*7+6),'3. Καταγραφή αδειών'!$D$5:$D$200,"&gt;="&amp;('1. Ρυθμίσεις'!$C$9+(49-1)*7)))</f>
        <v/>
      </c>
      <c r="AY22" s="106">
        <f>IF($A22="","",COUNTIFS('3. Καταγραφή αδειών'!$A$5:$A$200,$A22,'3. Καταγραφή αδειών'!$F$5:$F$200,"Εγκρίθηκε",'3. Καταγραφή αδειών'!$C$5:$C$200,"&lt;="&amp;('1. Ρυθμίσεις'!$C$9+(50-1)*7+6),'3. Καταγραφή αδειών'!$D$5:$D$200,"&gt;="&amp;('1. Ρυθμίσεις'!$C$9+(50-1)*7)))</f>
        <v/>
      </c>
      <c r="AZ22" s="106">
        <f>IF($A22="","",COUNTIFS('3. Καταγραφή αδειών'!$A$5:$A$200,$A22,'3. Καταγραφή αδειών'!$F$5:$F$200,"Εγκρίθηκε",'3. Καταγραφή αδειών'!$C$5:$C$200,"&lt;="&amp;('1. Ρυθμίσεις'!$C$9+(51-1)*7+6),'3. Καταγραφή αδειών'!$D$5:$D$200,"&gt;="&amp;('1. Ρυθμίσεις'!$C$9+(51-1)*7)))</f>
        <v/>
      </c>
      <c r="BA22" s="106">
        <f>IF($A22="","",COUNTIFS('3. Καταγραφή αδειών'!$A$5:$A$200,$A22,'3. Καταγραφή αδειών'!$F$5:$F$200,"Εγκρίθηκε",'3. Καταγραφή αδειών'!$C$5:$C$200,"&lt;="&amp;('1. Ρυθμίσεις'!$C$9+(52-1)*7+6),'3. Καταγραφή αδειών'!$D$5:$D$200,"&gt;="&amp;('1. Ρυθμίσεις'!$C$9+(52-1)*7)))</f>
        <v/>
      </c>
    </row>
    <row r="23" ht="18" customHeight="1" s="55">
      <c r="A23" s="105">
        <f>IF('2. Εργαζόμενοι'!A23="","",'2. Εργαζόμενοι'!A23)</f>
        <v/>
      </c>
      <c r="B23" s="106">
        <f>IF($A23="","",COUNTIFS('3. Καταγραφή αδειών'!$A$5:$A$200,$A23,'3. Καταγραφή αδειών'!$F$5:$F$200,"Εγκρίθηκε",'3. Καταγραφή αδειών'!$C$5:$C$200,"&lt;="&amp;('1. Ρυθμίσεις'!$C$9+(1-1)*7+6),'3. Καταγραφή αδειών'!$D$5:$D$200,"&gt;="&amp;('1. Ρυθμίσεις'!$C$9+(1-1)*7)))</f>
        <v/>
      </c>
      <c r="C23" s="106">
        <f>IF($A23="","",COUNTIFS('3. Καταγραφή αδειών'!$A$5:$A$200,$A23,'3. Καταγραφή αδειών'!$F$5:$F$200,"Εγκρίθηκε",'3. Καταγραφή αδειών'!$C$5:$C$200,"&lt;="&amp;('1. Ρυθμίσεις'!$C$9+(2-1)*7+6),'3. Καταγραφή αδειών'!$D$5:$D$200,"&gt;="&amp;('1. Ρυθμίσεις'!$C$9+(2-1)*7)))</f>
        <v/>
      </c>
      <c r="D23" s="106">
        <f>IF($A23="","",COUNTIFS('3. Καταγραφή αδειών'!$A$5:$A$200,$A23,'3. Καταγραφή αδειών'!$F$5:$F$200,"Εγκρίθηκε",'3. Καταγραφή αδειών'!$C$5:$C$200,"&lt;="&amp;('1. Ρυθμίσεις'!$C$9+(3-1)*7+6),'3. Καταγραφή αδειών'!$D$5:$D$200,"&gt;="&amp;('1. Ρυθμίσεις'!$C$9+(3-1)*7)))</f>
        <v/>
      </c>
      <c r="E23" s="106">
        <f>IF($A23="","",COUNTIFS('3. Καταγραφή αδειών'!$A$5:$A$200,$A23,'3. Καταγραφή αδειών'!$F$5:$F$200,"Εγκρίθηκε",'3. Καταγραφή αδειών'!$C$5:$C$200,"&lt;="&amp;('1. Ρυθμίσεις'!$C$9+(4-1)*7+6),'3. Καταγραφή αδειών'!$D$5:$D$200,"&gt;="&amp;('1. Ρυθμίσεις'!$C$9+(4-1)*7)))</f>
        <v/>
      </c>
      <c r="F23" s="106">
        <f>IF($A23="","",COUNTIFS('3. Καταγραφή αδειών'!$A$5:$A$200,$A23,'3. Καταγραφή αδειών'!$F$5:$F$200,"Εγκρίθηκε",'3. Καταγραφή αδειών'!$C$5:$C$200,"&lt;="&amp;('1. Ρυθμίσεις'!$C$9+(5-1)*7+6),'3. Καταγραφή αδειών'!$D$5:$D$200,"&gt;="&amp;('1. Ρυθμίσεις'!$C$9+(5-1)*7)))</f>
        <v/>
      </c>
      <c r="G23" s="106">
        <f>IF($A23="","",COUNTIFS('3. Καταγραφή αδειών'!$A$5:$A$200,$A23,'3. Καταγραφή αδειών'!$F$5:$F$200,"Εγκρίθηκε",'3. Καταγραφή αδειών'!$C$5:$C$200,"&lt;="&amp;('1. Ρυθμίσεις'!$C$9+(6-1)*7+6),'3. Καταγραφή αδειών'!$D$5:$D$200,"&gt;="&amp;('1. Ρυθμίσεις'!$C$9+(6-1)*7)))</f>
        <v/>
      </c>
      <c r="H23" s="106">
        <f>IF($A23="","",COUNTIFS('3. Καταγραφή αδειών'!$A$5:$A$200,$A23,'3. Καταγραφή αδειών'!$F$5:$F$200,"Εγκρίθηκε",'3. Καταγραφή αδειών'!$C$5:$C$200,"&lt;="&amp;('1. Ρυθμίσεις'!$C$9+(7-1)*7+6),'3. Καταγραφή αδειών'!$D$5:$D$200,"&gt;="&amp;('1. Ρυθμίσεις'!$C$9+(7-1)*7)))</f>
        <v/>
      </c>
      <c r="I23" s="106">
        <f>IF($A23="","",COUNTIFS('3. Καταγραφή αδειών'!$A$5:$A$200,$A23,'3. Καταγραφή αδειών'!$F$5:$F$200,"Εγκρίθηκε",'3. Καταγραφή αδειών'!$C$5:$C$200,"&lt;="&amp;('1. Ρυθμίσεις'!$C$9+(8-1)*7+6),'3. Καταγραφή αδειών'!$D$5:$D$200,"&gt;="&amp;('1. Ρυθμίσεις'!$C$9+(8-1)*7)))</f>
        <v/>
      </c>
      <c r="J23" s="106">
        <f>IF($A23="","",COUNTIFS('3. Καταγραφή αδειών'!$A$5:$A$200,$A23,'3. Καταγραφή αδειών'!$F$5:$F$200,"Εγκρίθηκε",'3. Καταγραφή αδειών'!$C$5:$C$200,"&lt;="&amp;('1. Ρυθμίσεις'!$C$9+(9-1)*7+6),'3. Καταγραφή αδειών'!$D$5:$D$200,"&gt;="&amp;('1. Ρυθμίσεις'!$C$9+(9-1)*7)))</f>
        <v/>
      </c>
      <c r="K23" s="106">
        <f>IF($A23="","",COUNTIFS('3. Καταγραφή αδειών'!$A$5:$A$200,$A23,'3. Καταγραφή αδειών'!$F$5:$F$200,"Εγκρίθηκε",'3. Καταγραφή αδειών'!$C$5:$C$200,"&lt;="&amp;('1. Ρυθμίσεις'!$C$9+(10-1)*7+6),'3. Καταγραφή αδειών'!$D$5:$D$200,"&gt;="&amp;('1. Ρυθμίσεις'!$C$9+(10-1)*7)))</f>
        <v/>
      </c>
      <c r="L23" s="106">
        <f>IF($A23="","",COUNTIFS('3. Καταγραφή αδειών'!$A$5:$A$200,$A23,'3. Καταγραφή αδειών'!$F$5:$F$200,"Εγκρίθηκε",'3. Καταγραφή αδειών'!$C$5:$C$200,"&lt;="&amp;('1. Ρυθμίσεις'!$C$9+(11-1)*7+6),'3. Καταγραφή αδειών'!$D$5:$D$200,"&gt;="&amp;('1. Ρυθμίσεις'!$C$9+(11-1)*7)))</f>
        <v/>
      </c>
      <c r="M23" s="106">
        <f>IF($A23="","",COUNTIFS('3. Καταγραφή αδειών'!$A$5:$A$200,$A23,'3. Καταγραφή αδειών'!$F$5:$F$200,"Εγκρίθηκε",'3. Καταγραφή αδειών'!$C$5:$C$200,"&lt;="&amp;('1. Ρυθμίσεις'!$C$9+(12-1)*7+6),'3. Καταγραφή αδειών'!$D$5:$D$200,"&gt;="&amp;('1. Ρυθμίσεις'!$C$9+(12-1)*7)))</f>
        <v/>
      </c>
      <c r="N23" s="106">
        <f>IF($A23="","",COUNTIFS('3. Καταγραφή αδειών'!$A$5:$A$200,$A23,'3. Καταγραφή αδειών'!$F$5:$F$200,"Εγκρίθηκε",'3. Καταγραφή αδειών'!$C$5:$C$200,"&lt;="&amp;('1. Ρυθμίσεις'!$C$9+(13-1)*7+6),'3. Καταγραφή αδειών'!$D$5:$D$200,"&gt;="&amp;('1. Ρυθμίσεις'!$C$9+(13-1)*7)))</f>
        <v/>
      </c>
      <c r="O23" s="106">
        <f>IF($A23="","",COUNTIFS('3. Καταγραφή αδειών'!$A$5:$A$200,$A23,'3. Καταγραφή αδειών'!$F$5:$F$200,"Εγκρίθηκε",'3. Καταγραφή αδειών'!$C$5:$C$200,"&lt;="&amp;('1. Ρυθμίσεις'!$C$9+(14-1)*7+6),'3. Καταγραφή αδειών'!$D$5:$D$200,"&gt;="&amp;('1. Ρυθμίσεις'!$C$9+(14-1)*7)))</f>
        <v/>
      </c>
      <c r="P23" s="106">
        <f>IF($A23="","",COUNTIFS('3. Καταγραφή αδειών'!$A$5:$A$200,$A23,'3. Καταγραφή αδειών'!$F$5:$F$200,"Εγκρίθηκε",'3. Καταγραφή αδειών'!$C$5:$C$200,"&lt;="&amp;('1. Ρυθμίσεις'!$C$9+(15-1)*7+6),'3. Καταγραφή αδειών'!$D$5:$D$200,"&gt;="&amp;('1. Ρυθμίσεις'!$C$9+(15-1)*7)))</f>
        <v/>
      </c>
      <c r="Q23" s="106">
        <f>IF($A23="","",COUNTIFS('3. Καταγραφή αδειών'!$A$5:$A$200,$A23,'3. Καταγραφή αδειών'!$F$5:$F$200,"Εγκρίθηκε",'3. Καταγραφή αδειών'!$C$5:$C$200,"&lt;="&amp;('1. Ρυθμίσεις'!$C$9+(16-1)*7+6),'3. Καταγραφή αδειών'!$D$5:$D$200,"&gt;="&amp;('1. Ρυθμίσεις'!$C$9+(16-1)*7)))</f>
        <v/>
      </c>
      <c r="R23" s="106">
        <f>IF($A23="","",COUNTIFS('3. Καταγραφή αδειών'!$A$5:$A$200,$A23,'3. Καταγραφή αδειών'!$F$5:$F$200,"Εγκρίθηκε",'3. Καταγραφή αδειών'!$C$5:$C$200,"&lt;="&amp;('1. Ρυθμίσεις'!$C$9+(17-1)*7+6),'3. Καταγραφή αδειών'!$D$5:$D$200,"&gt;="&amp;('1. Ρυθμίσεις'!$C$9+(17-1)*7)))</f>
        <v/>
      </c>
      <c r="S23" s="106">
        <f>IF($A23="","",COUNTIFS('3. Καταγραφή αδειών'!$A$5:$A$200,$A23,'3. Καταγραφή αδειών'!$F$5:$F$200,"Εγκρίθηκε",'3. Καταγραφή αδειών'!$C$5:$C$200,"&lt;="&amp;('1. Ρυθμίσεις'!$C$9+(18-1)*7+6),'3. Καταγραφή αδειών'!$D$5:$D$200,"&gt;="&amp;('1. Ρυθμίσεις'!$C$9+(18-1)*7)))</f>
        <v/>
      </c>
      <c r="T23" s="106">
        <f>IF($A23="","",COUNTIFS('3. Καταγραφή αδειών'!$A$5:$A$200,$A23,'3. Καταγραφή αδειών'!$F$5:$F$200,"Εγκρίθηκε",'3. Καταγραφή αδειών'!$C$5:$C$200,"&lt;="&amp;('1. Ρυθμίσεις'!$C$9+(19-1)*7+6),'3. Καταγραφή αδειών'!$D$5:$D$200,"&gt;="&amp;('1. Ρυθμίσεις'!$C$9+(19-1)*7)))</f>
        <v/>
      </c>
      <c r="U23" s="106">
        <f>IF($A23="","",COUNTIFS('3. Καταγραφή αδειών'!$A$5:$A$200,$A23,'3. Καταγραφή αδειών'!$F$5:$F$200,"Εγκρίθηκε",'3. Καταγραφή αδειών'!$C$5:$C$200,"&lt;="&amp;('1. Ρυθμίσεις'!$C$9+(20-1)*7+6),'3. Καταγραφή αδειών'!$D$5:$D$200,"&gt;="&amp;('1. Ρυθμίσεις'!$C$9+(20-1)*7)))</f>
        <v/>
      </c>
      <c r="V23" s="106">
        <f>IF($A23="","",COUNTIFS('3. Καταγραφή αδειών'!$A$5:$A$200,$A23,'3. Καταγραφή αδειών'!$F$5:$F$200,"Εγκρίθηκε",'3. Καταγραφή αδειών'!$C$5:$C$200,"&lt;="&amp;('1. Ρυθμίσεις'!$C$9+(21-1)*7+6),'3. Καταγραφή αδειών'!$D$5:$D$200,"&gt;="&amp;('1. Ρυθμίσεις'!$C$9+(21-1)*7)))</f>
        <v/>
      </c>
      <c r="W23" s="106">
        <f>IF($A23="","",COUNTIFS('3. Καταγραφή αδειών'!$A$5:$A$200,$A23,'3. Καταγραφή αδειών'!$F$5:$F$200,"Εγκρίθηκε",'3. Καταγραφή αδειών'!$C$5:$C$200,"&lt;="&amp;('1. Ρυθμίσεις'!$C$9+(22-1)*7+6),'3. Καταγραφή αδειών'!$D$5:$D$200,"&gt;="&amp;('1. Ρυθμίσεις'!$C$9+(22-1)*7)))</f>
        <v/>
      </c>
      <c r="X23" s="106">
        <f>IF($A23="","",COUNTIFS('3. Καταγραφή αδειών'!$A$5:$A$200,$A23,'3. Καταγραφή αδειών'!$F$5:$F$200,"Εγκρίθηκε",'3. Καταγραφή αδειών'!$C$5:$C$200,"&lt;="&amp;('1. Ρυθμίσεις'!$C$9+(23-1)*7+6),'3. Καταγραφή αδειών'!$D$5:$D$200,"&gt;="&amp;('1. Ρυθμίσεις'!$C$9+(23-1)*7)))</f>
        <v/>
      </c>
      <c r="Y23" s="106">
        <f>IF($A23="","",COUNTIFS('3. Καταγραφή αδειών'!$A$5:$A$200,$A23,'3. Καταγραφή αδειών'!$F$5:$F$200,"Εγκρίθηκε",'3. Καταγραφή αδειών'!$C$5:$C$200,"&lt;="&amp;('1. Ρυθμίσεις'!$C$9+(24-1)*7+6),'3. Καταγραφή αδειών'!$D$5:$D$200,"&gt;="&amp;('1. Ρυθμίσεις'!$C$9+(24-1)*7)))</f>
        <v/>
      </c>
      <c r="Z23" s="106">
        <f>IF($A23="","",COUNTIFS('3. Καταγραφή αδειών'!$A$5:$A$200,$A23,'3. Καταγραφή αδειών'!$F$5:$F$200,"Εγκρίθηκε",'3. Καταγραφή αδειών'!$C$5:$C$200,"&lt;="&amp;('1. Ρυθμίσεις'!$C$9+(25-1)*7+6),'3. Καταγραφή αδειών'!$D$5:$D$200,"&gt;="&amp;('1. Ρυθμίσεις'!$C$9+(25-1)*7)))</f>
        <v/>
      </c>
      <c r="AA23" s="106">
        <f>IF($A23="","",COUNTIFS('3. Καταγραφή αδειών'!$A$5:$A$200,$A23,'3. Καταγραφή αδειών'!$F$5:$F$200,"Εγκρίθηκε",'3. Καταγραφή αδειών'!$C$5:$C$200,"&lt;="&amp;('1. Ρυθμίσεις'!$C$9+(26-1)*7+6),'3. Καταγραφή αδειών'!$D$5:$D$200,"&gt;="&amp;('1. Ρυθμίσεις'!$C$9+(26-1)*7)))</f>
        <v/>
      </c>
      <c r="AB23" s="106">
        <f>IF($A23="","",COUNTIFS('3. Καταγραφή αδειών'!$A$5:$A$200,$A23,'3. Καταγραφή αδειών'!$F$5:$F$200,"Εγκρίθηκε",'3. Καταγραφή αδειών'!$C$5:$C$200,"&lt;="&amp;('1. Ρυθμίσεις'!$C$9+(27-1)*7+6),'3. Καταγραφή αδειών'!$D$5:$D$200,"&gt;="&amp;('1. Ρυθμίσεις'!$C$9+(27-1)*7)))</f>
        <v/>
      </c>
      <c r="AC23" s="106">
        <f>IF($A23="","",COUNTIFS('3. Καταγραφή αδειών'!$A$5:$A$200,$A23,'3. Καταγραφή αδειών'!$F$5:$F$200,"Εγκρίθηκε",'3. Καταγραφή αδειών'!$C$5:$C$200,"&lt;="&amp;('1. Ρυθμίσεις'!$C$9+(28-1)*7+6),'3. Καταγραφή αδειών'!$D$5:$D$200,"&gt;="&amp;('1. Ρυθμίσεις'!$C$9+(28-1)*7)))</f>
        <v/>
      </c>
      <c r="AD23" s="106">
        <f>IF($A23="","",COUNTIFS('3. Καταγραφή αδειών'!$A$5:$A$200,$A23,'3. Καταγραφή αδειών'!$F$5:$F$200,"Εγκρίθηκε",'3. Καταγραφή αδειών'!$C$5:$C$200,"&lt;="&amp;('1. Ρυθμίσεις'!$C$9+(29-1)*7+6),'3. Καταγραφή αδειών'!$D$5:$D$200,"&gt;="&amp;('1. Ρυθμίσεις'!$C$9+(29-1)*7)))</f>
        <v/>
      </c>
      <c r="AE23" s="106">
        <f>IF($A23="","",COUNTIFS('3. Καταγραφή αδειών'!$A$5:$A$200,$A23,'3. Καταγραφή αδειών'!$F$5:$F$200,"Εγκρίθηκε",'3. Καταγραφή αδειών'!$C$5:$C$200,"&lt;="&amp;('1. Ρυθμίσεις'!$C$9+(30-1)*7+6),'3. Καταγραφή αδειών'!$D$5:$D$200,"&gt;="&amp;('1. Ρυθμίσεις'!$C$9+(30-1)*7)))</f>
        <v/>
      </c>
      <c r="AF23" s="106">
        <f>IF($A23="","",COUNTIFS('3. Καταγραφή αδειών'!$A$5:$A$200,$A23,'3. Καταγραφή αδειών'!$F$5:$F$200,"Εγκρίθηκε",'3. Καταγραφή αδειών'!$C$5:$C$200,"&lt;="&amp;('1. Ρυθμίσεις'!$C$9+(31-1)*7+6),'3. Καταγραφή αδειών'!$D$5:$D$200,"&gt;="&amp;('1. Ρυθμίσεις'!$C$9+(31-1)*7)))</f>
        <v/>
      </c>
      <c r="AG23" s="106">
        <f>IF($A23="","",COUNTIFS('3. Καταγραφή αδειών'!$A$5:$A$200,$A23,'3. Καταγραφή αδειών'!$F$5:$F$200,"Εγκρίθηκε",'3. Καταγραφή αδειών'!$C$5:$C$200,"&lt;="&amp;('1. Ρυθμίσεις'!$C$9+(32-1)*7+6),'3. Καταγραφή αδειών'!$D$5:$D$200,"&gt;="&amp;('1. Ρυθμίσεις'!$C$9+(32-1)*7)))</f>
        <v/>
      </c>
      <c r="AH23" s="106">
        <f>IF($A23="","",COUNTIFS('3. Καταγραφή αδειών'!$A$5:$A$200,$A23,'3. Καταγραφή αδειών'!$F$5:$F$200,"Εγκρίθηκε",'3. Καταγραφή αδειών'!$C$5:$C$200,"&lt;="&amp;('1. Ρυθμίσεις'!$C$9+(33-1)*7+6),'3. Καταγραφή αδειών'!$D$5:$D$200,"&gt;="&amp;('1. Ρυθμίσεις'!$C$9+(33-1)*7)))</f>
        <v/>
      </c>
      <c r="AI23" s="106">
        <f>IF($A23="","",COUNTIFS('3. Καταγραφή αδειών'!$A$5:$A$200,$A23,'3. Καταγραφή αδειών'!$F$5:$F$200,"Εγκρίθηκε",'3. Καταγραφή αδειών'!$C$5:$C$200,"&lt;="&amp;('1. Ρυθμίσεις'!$C$9+(34-1)*7+6),'3. Καταγραφή αδειών'!$D$5:$D$200,"&gt;="&amp;('1. Ρυθμίσεις'!$C$9+(34-1)*7)))</f>
        <v/>
      </c>
      <c r="AJ23" s="106">
        <f>IF($A23="","",COUNTIFS('3. Καταγραφή αδειών'!$A$5:$A$200,$A23,'3. Καταγραφή αδειών'!$F$5:$F$200,"Εγκρίθηκε",'3. Καταγραφή αδειών'!$C$5:$C$200,"&lt;="&amp;('1. Ρυθμίσεις'!$C$9+(35-1)*7+6),'3. Καταγραφή αδειών'!$D$5:$D$200,"&gt;="&amp;('1. Ρυθμίσεις'!$C$9+(35-1)*7)))</f>
        <v/>
      </c>
      <c r="AK23" s="106">
        <f>IF($A23="","",COUNTIFS('3. Καταγραφή αδειών'!$A$5:$A$200,$A23,'3. Καταγραφή αδειών'!$F$5:$F$200,"Εγκρίθηκε",'3. Καταγραφή αδειών'!$C$5:$C$200,"&lt;="&amp;('1. Ρυθμίσεις'!$C$9+(36-1)*7+6),'3. Καταγραφή αδειών'!$D$5:$D$200,"&gt;="&amp;('1. Ρυθμίσεις'!$C$9+(36-1)*7)))</f>
        <v/>
      </c>
      <c r="AL23" s="106">
        <f>IF($A23="","",COUNTIFS('3. Καταγραφή αδειών'!$A$5:$A$200,$A23,'3. Καταγραφή αδειών'!$F$5:$F$200,"Εγκρίθηκε",'3. Καταγραφή αδειών'!$C$5:$C$200,"&lt;="&amp;('1. Ρυθμίσεις'!$C$9+(37-1)*7+6),'3. Καταγραφή αδειών'!$D$5:$D$200,"&gt;="&amp;('1. Ρυθμίσεις'!$C$9+(37-1)*7)))</f>
        <v/>
      </c>
      <c r="AM23" s="106">
        <f>IF($A23="","",COUNTIFS('3. Καταγραφή αδειών'!$A$5:$A$200,$A23,'3. Καταγραφή αδειών'!$F$5:$F$200,"Εγκρίθηκε",'3. Καταγραφή αδειών'!$C$5:$C$200,"&lt;="&amp;('1. Ρυθμίσεις'!$C$9+(38-1)*7+6),'3. Καταγραφή αδειών'!$D$5:$D$200,"&gt;="&amp;('1. Ρυθμίσεις'!$C$9+(38-1)*7)))</f>
        <v/>
      </c>
      <c r="AN23" s="106">
        <f>IF($A23="","",COUNTIFS('3. Καταγραφή αδειών'!$A$5:$A$200,$A23,'3. Καταγραφή αδειών'!$F$5:$F$200,"Εγκρίθηκε",'3. Καταγραφή αδειών'!$C$5:$C$200,"&lt;="&amp;('1. Ρυθμίσεις'!$C$9+(39-1)*7+6),'3. Καταγραφή αδειών'!$D$5:$D$200,"&gt;="&amp;('1. Ρυθμίσεις'!$C$9+(39-1)*7)))</f>
        <v/>
      </c>
      <c r="AO23" s="106">
        <f>IF($A23="","",COUNTIFS('3. Καταγραφή αδειών'!$A$5:$A$200,$A23,'3. Καταγραφή αδειών'!$F$5:$F$200,"Εγκρίθηκε",'3. Καταγραφή αδειών'!$C$5:$C$200,"&lt;="&amp;('1. Ρυθμίσεις'!$C$9+(40-1)*7+6),'3. Καταγραφή αδειών'!$D$5:$D$200,"&gt;="&amp;('1. Ρυθμίσεις'!$C$9+(40-1)*7)))</f>
        <v/>
      </c>
      <c r="AP23" s="106">
        <f>IF($A23="","",COUNTIFS('3. Καταγραφή αδειών'!$A$5:$A$200,$A23,'3. Καταγραφή αδειών'!$F$5:$F$200,"Εγκρίθηκε",'3. Καταγραφή αδειών'!$C$5:$C$200,"&lt;="&amp;('1. Ρυθμίσεις'!$C$9+(41-1)*7+6),'3. Καταγραφή αδειών'!$D$5:$D$200,"&gt;="&amp;('1. Ρυθμίσεις'!$C$9+(41-1)*7)))</f>
        <v/>
      </c>
      <c r="AQ23" s="106">
        <f>IF($A23="","",COUNTIFS('3. Καταγραφή αδειών'!$A$5:$A$200,$A23,'3. Καταγραφή αδειών'!$F$5:$F$200,"Εγκρίθηκε",'3. Καταγραφή αδειών'!$C$5:$C$200,"&lt;="&amp;('1. Ρυθμίσεις'!$C$9+(42-1)*7+6),'3. Καταγραφή αδειών'!$D$5:$D$200,"&gt;="&amp;('1. Ρυθμίσεις'!$C$9+(42-1)*7)))</f>
        <v/>
      </c>
      <c r="AR23" s="106">
        <f>IF($A23="","",COUNTIFS('3. Καταγραφή αδειών'!$A$5:$A$200,$A23,'3. Καταγραφή αδειών'!$F$5:$F$200,"Εγκρίθηκε",'3. Καταγραφή αδειών'!$C$5:$C$200,"&lt;="&amp;('1. Ρυθμίσεις'!$C$9+(43-1)*7+6),'3. Καταγραφή αδειών'!$D$5:$D$200,"&gt;="&amp;('1. Ρυθμίσεις'!$C$9+(43-1)*7)))</f>
        <v/>
      </c>
      <c r="AS23" s="106">
        <f>IF($A23="","",COUNTIFS('3. Καταγραφή αδειών'!$A$5:$A$200,$A23,'3. Καταγραφή αδειών'!$F$5:$F$200,"Εγκρίθηκε",'3. Καταγραφή αδειών'!$C$5:$C$200,"&lt;="&amp;('1. Ρυθμίσεις'!$C$9+(44-1)*7+6),'3. Καταγραφή αδειών'!$D$5:$D$200,"&gt;="&amp;('1. Ρυθμίσεις'!$C$9+(44-1)*7)))</f>
        <v/>
      </c>
      <c r="AT23" s="106">
        <f>IF($A23="","",COUNTIFS('3. Καταγραφή αδειών'!$A$5:$A$200,$A23,'3. Καταγραφή αδειών'!$F$5:$F$200,"Εγκρίθηκε",'3. Καταγραφή αδειών'!$C$5:$C$200,"&lt;="&amp;('1. Ρυθμίσεις'!$C$9+(45-1)*7+6),'3. Καταγραφή αδειών'!$D$5:$D$200,"&gt;="&amp;('1. Ρυθμίσεις'!$C$9+(45-1)*7)))</f>
        <v/>
      </c>
      <c r="AU23" s="106">
        <f>IF($A23="","",COUNTIFS('3. Καταγραφή αδειών'!$A$5:$A$200,$A23,'3. Καταγραφή αδειών'!$F$5:$F$200,"Εγκρίθηκε",'3. Καταγραφή αδειών'!$C$5:$C$200,"&lt;="&amp;('1. Ρυθμίσεις'!$C$9+(46-1)*7+6),'3. Καταγραφή αδειών'!$D$5:$D$200,"&gt;="&amp;('1. Ρυθμίσεις'!$C$9+(46-1)*7)))</f>
        <v/>
      </c>
      <c r="AV23" s="106">
        <f>IF($A23="","",COUNTIFS('3. Καταγραφή αδειών'!$A$5:$A$200,$A23,'3. Καταγραφή αδειών'!$F$5:$F$200,"Εγκρίθηκε",'3. Καταγραφή αδειών'!$C$5:$C$200,"&lt;="&amp;('1. Ρυθμίσεις'!$C$9+(47-1)*7+6),'3. Καταγραφή αδειών'!$D$5:$D$200,"&gt;="&amp;('1. Ρυθμίσεις'!$C$9+(47-1)*7)))</f>
        <v/>
      </c>
      <c r="AW23" s="106">
        <f>IF($A23="","",COUNTIFS('3. Καταγραφή αδειών'!$A$5:$A$200,$A23,'3. Καταγραφή αδειών'!$F$5:$F$200,"Εγκρίθηκε",'3. Καταγραφή αδειών'!$C$5:$C$200,"&lt;="&amp;('1. Ρυθμίσεις'!$C$9+(48-1)*7+6),'3. Καταγραφή αδειών'!$D$5:$D$200,"&gt;="&amp;('1. Ρυθμίσεις'!$C$9+(48-1)*7)))</f>
        <v/>
      </c>
      <c r="AX23" s="106">
        <f>IF($A23="","",COUNTIFS('3. Καταγραφή αδειών'!$A$5:$A$200,$A23,'3. Καταγραφή αδειών'!$F$5:$F$200,"Εγκρίθηκε",'3. Καταγραφή αδειών'!$C$5:$C$200,"&lt;="&amp;('1. Ρυθμίσεις'!$C$9+(49-1)*7+6),'3. Καταγραφή αδειών'!$D$5:$D$200,"&gt;="&amp;('1. Ρυθμίσεις'!$C$9+(49-1)*7)))</f>
        <v/>
      </c>
      <c r="AY23" s="106">
        <f>IF($A23="","",COUNTIFS('3. Καταγραφή αδειών'!$A$5:$A$200,$A23,'3. Καταγραφή αδειών'!$F$5:$F$200,"Εγκρίθηκε",'3. Καταγραφή αδειών'!$C$5:$C$200,"&lt;="&amp;('1. Ρυθμίσεις'!$C$9+(50-1)*7+6),'3. Καταγραφή αδειών'!$D$5:$D$200,"&gt;="&amp;('1. Ρυθμίσεις'!$C$9+(50-1)*7)))</f>
        <v/>
      </c>
      <c r="AZ23" s="106">
        <f>IF($A23="","",COUNTIFS('3. Καταγραφή αδειών'!$A$5:$A$200,$A23,'3. Καταγραφή αδειών'!$F$5:$F$200,"Εγκρίθηκε",'3. Καταγραφή αδειών'!$C$5:$C$200,"&lt;="&amp;('1. Ρυθμίσεις'!$C$9+(51-1)*7+6),'3. Καταγραφή αδειών'!$D$5:$D$200,"&gt;="&amp;('1. Ρυθμίσεις'!$C$9+(51-1)*7)))</f>
        <v/>
      </c>
      <c r="BA23" s="106">
        <f>IF($A23="","",COUNTIFS('3. Καταγραφή αδειών'!$A$5:$A$200,$A23,'3. Καταγραφή αδειών'!$F$5:$F$200,"Εγκρίθηκε",'3. Καταγραφή αδειών'!$C$5:$C$200,"&lt;="&amp;('1. Ρυθμίσεις'!$C$9+(52-1)*7+6),'3. Καταγραφή αδειών'!$D$5:$D$200,"&gt;="&amp;('1. Ρυθμίσεις'!$C$9+(52-1)*7)))</f>
        <v/>
      </c>
    </row>
    <row r="24" ht="18" customHeight="1" s="55">
      <c r="A24" s="105">
        <f>IF('2. Εργαζόμενοι'!A24="","",'2. Εργαζόμενοι'!A24)</f>
        <v/>
      </c>
      <c r="B24" s="106">
        <f>IF($A24="","",COUNTIFS('3. Καταγραφή αδειών'!$A$5:$A$200,$A24,'3. Καταγραφή αδειών'!$F$5:$F$200,"Εγκρίθηκε",'3. Καταγραφή αδειών'!$C$5:$C$200,"&lt;="&amp;('1. Ρυθμίσεις'!$C$9+(1-1)*7+6),'3. Καταγραφή αδειών'!$D$5:$D$200,"&gt;="&amp;('1. Ρυθμίσεις'!$C$9+(1-1)*7)))</f>
        <v/>
      </c>
      <c r="C24" s="106">
        <f>IF($A24="","",COUNTIFS('3. Καταγραφή αδειών'!$A$5:$A$200,$A24,'3. Καταγραφή αδειών'!$F$5:$F$200,"Εγκρίθηκε",'3. Καταγραφή αδειών'!$C$5:$C$200,"&lt;="&amp;('1. Ρυθμίσεις'!$C$9+(2-1)*7+6),'3. Καταγραφή αδειών'!$D$5:$D$200,"&gt;="&amp;('1. Ρυθμίσεις'!$C$9+(2-1)*7)))</f>
        <v/>
      </c>
      <c r="D24" s="106">
        <f>IF($A24="","",COUNTIFS('3. Καταγραφή αδειών'!$A$5:$A$200,$A24,'3. Καταγραφή αδειών'!$F$5:$F$200,"Εγκρίθηκε",'3. Καταγραφή αδειών'!$C$5:$C$200,"&lt;="&amp;('1. Ρυθμίσεις'!$C$9+(3-1)*7+6),'3. Καταγραφή αδειών'!$D$5:$D$200,"&gt;="&amp;('1. Ρυθμίσεις'!$C$9+(3-1)*7)))</f>
        <v/>
      </c>
      <c r="E24" s="106">
        <f>IF($A24="","",COUNTIFS('3. Καταγραφή αδειών'!$A$5:$A$200,$A24,'3. Καταγραφή αδειών'!$F$5:$F$200,"Εγκρίθηκε",'3. Καταγραφή αδειών'!$C$5:$C$200,"&lt;="&amp;('1. Ρυθμίσεις'!$C$9+(4-1)*7+6),'3. Καταγραφή αδειών'!$D$5:$D$200,"&gt;="&amp;('1. Ρυθμίσεις'!$C$9+(4-1)*7)))</f>
        <v/>
      </c>
      <c r="F24" s="106">
        <f>IF($A24="","",COUNTIFS('3. Καταγραφή αδειών'!$A$5:$A$200,$A24,'3. Καταγραφή αδειών'!$F$5:$F$200,"Εγκρίθηκε",'3. Καταγραφή αδειών'!$C$5:$C$200,"&lt;="&amp;('1. Ρυθμίσεις'!$C$9+(5-1)*7+6),'3. Καταγραφή αδειών'!$D$5:$D$200,"&gt;="&amp;('1. Ρυθμίσεις'!$C$9+(5-1)*7)))</f>
        <v/>
      </c>
      <c r="G24" s="106">
        <f>IF($A24="","",COUNTIFS('3. Καταγραφή αδειών'!$A$5:$A$200,$A24,'3. Καταγραφή αδειών'!$F$5:$F$200,"Εγκρίθηκε",'3. Καταγραφή αδειών'!$C$5:$C$200,"&lt;="&amp;('1. Ρυθμίσεις'!$C$9+(6-1)*7+6),'3. Καταγραφή αδειών'!$D$5:$D$200,"&gt;="&amp;('1. Ρυθμίσεις'!$C$9+(6-1)*7)))</f>
        <v/>
      </c>
      <c r="H24" s="106">
        <f>IF($A24="","",COUNTIFS('3. Καταγραφή αδειών'!$A$5:$A$200,$A24,'3. Καταγραφή αδειών'!$F$5:$F$200,"Εγκρίθηκε",'3. Καταγραφή αδειών'!$C$5:$C$200,"&lt;="&amp;('1. Ρυθμίσεις'!$C$9+(7-1)*7+6),'3. Καταγραφή αδειών'!$D$5:$D$200,"&gt;="&amp;('1. Ρυθμίσεις'!$C$9+(7-1)*7)))</f>
        <v/>
      </c>
      <c r="I24" s="106">
        <f>IF($A24="","",COUNTIFS('3. Καταγραφή αδειών'!$A$5:$A$200,$A24,'3. Καταγραφή αδειών'!$F$5:$F$200,"Εγκρίθηκε",'3. Καταγραφή αδειών'!$C$5:$C$200,"&lt;="&amp;('1. Ρυθμίσεις'!$C$9+(8-1)*7+6),'3. Καταγραφή αδειών'!$D$5:$D$200,"&gt;="&amp;('1. Ρυθμίσεις'!$C$9+(8-1)*7)))</f>
        <v/>
      </c>
      <c r="J24" s="106">
        <f>IF($A24="","",COUNTIFS('3. Καταγραφή αδειών'!$A$5:$A$200,$A24,'3. Καταγραφή αδειών'!$F$5:$F$200,"Εγκρίθηκε",'3. Καταγραφή αδειών'!$C$5:$C$200,"&lt;="&amp;('1. Ρυθμίσεις'!$C$9+(9-1)*7+6),'3. Καταγραφή αδειών'!$D$5:$D$200,"&gt;="&amp;('1. Ρυθμίσεις'!$C$9+(9-1)*7)))</f>
        <v/>
      </c>
      <c r="K24" s="106">
        <f>IF($A24="","",COUNTIFS('3. Καταγραφή αδειών'!$A$5:$A$200,$A24,'3. Καταγραφή αδειών'!$F$5:$F$200,"Εγκρίθηκε",'3. Καταγραφή αδειών'!$C$5:$C$200,"&lt;="&amp;('1. Ρυθμίσεις'!$C$9+(10-1)*7+6),'3. Καταγραφή αδειών'!$D$5:$D$200,"&gt;="&amp;('1. Ρυθμίσεις'!$C$9+(10-1)*7)))</f>
        <v/>
      </c>
      <c r="L24" s="106">
        <f>IF($A24="","",COUNTIFS('3. Καταγραφή αδειών'!$A$5:$A$200,$A24,'3. Καταγραφή αδειών'!$F$5:$F$200,"Εγκρίθηκε",'3. Καταγραφή αδειών'!$C$5:$C$200,"&lt;="&amp;('1. Ρυθμίσεις'!$C$9+(11-1)*7+6),'3. Καταγραφή αδειών'!$D$5:$D$200,"&gt;="&amp;('1. Ρυθμίσεις'!$C$9+(11-1)*7)))</f>
        <v/>
      </c>
      <c r="M24" s="106">
        <f>IF($A24="","",COUNTIFS('3. Καταγραφή αδειών'!$A$5:$A$200,$A24,'3. Καταγραφή αδειών'!$F$5:$F$200,"Εγκρίθηκε",'3. Καταγραφή αδειών'!$C$5:$C$200,"&lt;="&amp;('1. Ρυθμίσεις'!$C$9+(12-1)*7+6),'3. Καταγραφή αδειών'!$D$5:$D$200,"&gt;="&amp;('1. Ρυθμίσεις'!$C$9+(12-1)*7)))</f>
        <v/>
      </c>
      <c r="N24" s="106">
        <f>IF($A24="","",COUNTIFS('3. Καταγραφή αδειών'!$A$5:$A$200,$A24,'3. Καταγραφή αδειών'!$F$5:$F$200,"Εγκρίθηκε",'3. Καταγραφή αδειών'!$C$5:$C$200,"&lt;="&amp;('1. Ρυθμίσεις'!$C$9+(13-1)*7+6),'3. Καταγραφή αδειών'!$D$5:$D$200,"&gt;="&amp;('1. Ρυθμίσεις'!$C$9+(13-1)*7)))</f>
        <v/>
      </c>
      <c r="O24" s="106">
        <f>IF($A24="","",COUNTIFS('3. Καταγραφή αδειών'!$A$5:$A$200,$A24,'3. Καταγραφή αδειών'!$F$5:$F$200,"Εγκρίθηκε",'3. Καταγραφή αδειών'!$C$5:$C$200,"&lt;="&amp;('1. Ρυθμίσεις'!$C$9+(14-1)*7+6),'3. Καταγραφή αδειών'!$D$5:$D$200,"&gt;="&amp;('1. Ρυθμίσεις'!$C$9+(14-1)*7)))</f>
        <v/>
      </c>
      <c r="P24" s="106">
        <f>IF($A24="","",COUNTIFS('3. Καταγραφή αδειών'!$A$5:$A$200,$A24,'3. Καταγραφή αδειών'!$F$5:$F$200,"Εγκρίθηκε",'3. Καταγραφή αδειών'!$C$5:$C$200,"&lt;="&amp;('1. Ρυθμίσεις'!$C$9+(15-1)*7+6),'3. Καταγραφή αδειών'!$D$5:$D$200,"&gt;="&amp;('1. Ρυθμίσεις'!$C$9+(15-1)*7)))</f>
        <v/>
      </c>
      <c r="Q24" s="106">
        <f>IF($A24="","",COUNTIFS('3. Καταγραφή αδειών'!$A$5:$A$200,$A24,'3. Καταγραφή αδειών'!$F$5:$F$200,"Εγκρίθηκε",'3. Καταγραφή αδειών'!$C$5:$C$200,"&lt;="&amp;('1. Ρυθμίσεις'!$C$9+(16-1)*7+6),'3. Καταγραφή αδειών'!$D$5:$D$200,"&gt;="&amp;('1. Ρυθμίσεις'!$C$9+(16-1)*7)))</f>
        <v/>
      </c>
      <c r="R24" s="106">
        <f>IF($A24="","",COUNTIFS('3. Καταγραφή αδειών'!$A$5:$A$200,$A24,'3. Καταγραφή αδειών'!$F$5:$F$200,"Εγκρίθηκε",'3. Καταγραφή αδειών'!$C$5:$C$200,"&lt;="&amp;('1. Ρυθμίσεις'!$C$9+(17-1)*7+6),'3. Καταγραφή αδειών'!$D$5:$D$200,"&gt;="&amp;('1. Ρυθμίσεις'!$C$9+(17-1)*7)))</f>
        <v/>
      </c>
      <c r="S24" s="106">
        <f>IF($A24="","",COUNTIFS('3. Καταγραφή αδειών'!$A$5:$A$200,$A24,'3. Καταγραφή αδειών'!$F$5:$F$200,"Εγκρίθηκε",'3. Καταγραφή αδειών'!$C$5:$C$200,"&lt;="&amp;('1. Ρυθμίσεις'!$C$9+(18-1)*7+6),'3. Καταγραφή αδειών'!$D$5:$D$200,"&gt;="&amp;('1. Ρυθμίσεις'!$C$9+(18-1)*7)))</f>
        <v/>
      </c>
      <c r="T24" s="106">
        <f>IF($A24="","",COUNTIFS('3. Καταγραφή αδειών'!$A$5:$A$200,$A24,'3. Καταγραφή αδειών'!$F$5:$F$200,"Εγκρίθηκε",'3. Καταγραφή αδειών'!$C$5:$C$200,"&lt;="&amp;('1. Ρυθμίσεις'!$C$9+(19-1)*7+6),'3. Καταγραφή αδειών'!$D$5:$D$200,"&gt;="&amp;('1. Ρυθμίσεις'!$C$9+(19-1)*7)))</f>
        <v/>
      </c>
      <c r="U24" s="106">
        <f>IF($A24="","",COUNTIFS('3. Καταγραφή αδειών'!$A$5:$A$200,$A24,'3. Καταγραφή αδειών'!$F$5:$F$200,"Εγκρίθηκε",'3. Καταγραφή αδειών'!$C$5:$C$200,"&lt;="&amp;('1. Ρυθμίσεις'!$C$9+(20-1)*7+6),'3. Καταγραφή αδειών'!$D$5:$D$200,"&gt;="&amp;('1. Ρυθμίσεις'!$C$9+(20-1)*7)))</f>
        <v/>
      </c>
      <c r="V24" s="106">
        <f>IF($A24="","",COUNTIFS('3. Καταγραφή αδειών'!$A$5:$A$200,$A24,'3. Καταγραφή αδειών'!$F$5:$F$200,"Εγκρίθηκε",'3. Καταγραφή αδειών'!$C$5:$C$200,"&lt;="&amp;('1. Ρυθμίσεις'!$C$9+(21-1)*7+6),'3. Καταγραφή αδειών'!$D$5:$D$200,"&gt;="&amp;('1. Ρυθμίσεις'!$C$9+(21-1)*7)))</f>
        <v/>
      </c>
      <c r="W24" s="106">
        <f>IF($A24="","",COUNTIFS('3. Καταγραφή αδειών'!$A$5:$A$200,$A24,'3. Καταγραφή αδειών'!$F$5:$F$200,"Εγκρίθηκε",'3. Καταγραφή αδειών'!$C$5:$C$200,"&lt;="&amp;('1. Ρυθμίσεις'!$C$9+(22-1)*7+6),'3. Καταγραφή αδειών'!$D$5:$D$200,"&gt;="&amp;('1. Ρυθμίσεις'!$C$9+(22-1)*7)))</f>
        <v/>
      </c>
      <c r="X24" s="106">
        <f>IF($A24="","",COUNTIFS('3. Καταγραφή αδειών'!$A$5:$A$200,$A24,'3. Καταγραφή αδειών'!$F$5:$F$200,"Εγκρίθηκε",'3. Καταγραφή αδειών'!$C$5:$C$200,"&lt;="&amp;('1. Ρυθμίσεις'!$C$9+(23-1)*7+6),'3. Καταγραφή αδειών'!$D$5:$D$200,"&gt;="&amp;('1. Ρυθμίσεις'!$C$9+(23-1)*7)))</f>
        <v/>
      </c>
      <c r="Y24" s="106">
        <f>IF($A24="","",COUNTIFS('3. Καταγραφή αδειών'!$A$5:$A$200,$A24,'3. Καταγραφή αδειών'!$F$5:$F$200,"Εγκρίθηκε",'3. Καταγραφή αδειών'!$C$5:$C$200,"&lt;="&amp;('1. Ρυθμίσεις'!$C$9+(24-1)*7+6),'3. Καταγραφή αδειών'!$D$5:$D$200,"&gt;="&amp;('1. Ρυθμίσεις'!$C$9+(24-1)*7)))</f>
        <v/>
      </c>
      <c r="Z24" s="106">
        <f>IF($A24="","",COUNTIFS('3. Καταγραφή αδειών'!$A$5:$A$200,$A24,'3. Καταγραφή αδειών'!$F$5:$F$200,"Εγκρίθηκε",'3. Καταγραφή αδειών'!$C$5:$C$200,"&lt;="&amp;('1. Ρυθμίσεις'!$C$9+(25-1)*7+6),'3. Καταγραφή αδειών'!$D$5:$D$200,"&gt;="&amp;('1. Ρυθμίσεις'!$C$9+(25-1)*7)))</f>
        <v/>
      </c>
      <c r="AA24" s="106">
        <f>IF($A24="","",COUNTIFS('3. Καταγραφή αδειών'!$A$5:$A$200,$A24,'3. Καταγραφή αδειών'!$F$5:$F$200,"Εγκρίθηκε",'3. Καταγραφή αδειών'!$C$5:$C$200,"&lt;="&amp;('1. Ρυθμίσεις'!$C$9+(26-1)*7+6),'3. Καταγραφή αδειών'!$D$5:$D$200,"&gt;="&amp;('1. Ρυθμίσεις'!$C$9+(26-1)*7)))</f>
        <v/>
      </c>
      <c r="AB24" s="106">
        <f>IF($A24="","",COUNTIFS('3. Καταγραφή αδειών'!$A$5:$A$200,$A24,'3. Καταγραφή αδειών'!$F$5:$F$200,"Εγκρίθηκε",'3. Καταγραφή αδειών'!$C$5:$C$200,"&lt;="&amp;('1. Ρυθμίσεις'!$C$9+(27-1)*7+6),'3. Καταγραφή αδειών'!$D$5:$D$200,"&gt;="&amp;('1. Ρυθμίσεις'!$C$9+(27-1)*7)))</f>
        <v/>
      </c>
      <c r="AC24" s="106">
        <f>IF($A24="","",COUNTIFS('3. Καταγραφή αδειών'!$A$5:$A$200,$A24,'3. Καταγραφή αδειών'!$F$5:$F$200,"Εγκρίθηκε",'3. Καταγραφή αδειών'!$C$5:$C$200,"&lt;="&amp;('1. Ρυθμίσεις'!$C$9+(28-1)*7+6),'3. Καταγραφή αδειών'!$D$5:$D$200,"&gt;="&amp;('1. Ρυθμίσεις'!$C$9+(28-1)*7)))</f>
        <v/>
      </c>
      <c r="AD24" s="106">
        <f>IF($A24="","",COUNTIFS('3. Καταγραφή αδειών'!$A$5:$A$200,$A24,'3. Καταγραφή αδειών'!$F$5:$F$200,"Εγκρίθηκε",'3. Καταγραφή αδειών'!$C$5:$C$200,"&lt;="&amp;('1. Ρυθμίσεις'!$C$9+(29-1)*7+6),'3. Καταγραφή αδειών'!$D$5:$D$200,"&gt;="&amp;('1. Ρυθμίσεις'!$C$9+(29-1)*7)))</f>
        <v/>
      </c>
      <c r="AE24" s="106">
        <f>IF($A24="","",COUNTIFS('3. Καταγραφή αδειών'!$A$5:$A$200,$A24,'3. Καταγραφή αδειών'!$F$5:$F$200,"Εγκρίθηκε",'3. Καταγραφή αδειών'!$C$5:$C$200,"&lt;="&amp;('1. Ρυθμίσεις'!$C$9+(30-1)*7+6),'3. Καταγραφή αδειών'!$D$5:$D$200,"&gt;="&amp;('1. Ρυθμίσεις'!$C$9+(30-1)*7)))</f>
        <v/>
      </c>
      <c r="AF24" s="106">
        <f>IF($A24="","",COUNTIFS('3. Καταγραφή αδειών'!$A$5:$A$200,$A24,'3. Καταγραφή αδειών'!$F$5:$F$200,"Εγκρίθηκε",'3. Καταγραφή αδειών'!$C$5:$C$200,"&lt;="&amp;('1. Ρυθμίσεις'!$C$9+(31-1)*7+6),'3. Καταγραφή αδειών'!$D$5:$D$200,"&gt;="&amp;('1. Ρυθμίσεις'!$C$9+(31-1)*7)))</f>
        <v/>
      </c>
      <c r="AG24" s="106">
        <f>IF($A24="","",COUNTIFS('3. Καταγραφή αδειών'!$A$5:$A$200,$A24,'3. Καταγραφή αδειών'!$F$5:$F$200,"Εγκρίθηκε",'3. Καταγραφή αδειών'!$C$5:$C$200,"&lt;="&amp;('1. Ρυθμίσεις'!$C$9+(32-1)*7+6),'3. Καταγραφή αδειών'!$D$5:$D$200,"&gt;="&amp;('1. Ρυθμίσεις'!$C$9+(32-1)*7)))</f>
        <v/>
      </c>
      <c r="AH24" s="106">
        <f>IF($A24="","",COUNTIFS('3. Καταγραφή αδειών'!$A$5:$A$200,$A24,'3. Καταγραφή αδειών'!$F$5:$F$200,"Εγκρίθηκε",'3. Καταγραφή αδειών'!$C$5:$C$200,"&lt;="&amp;('1. Ρυθμίσεις'!$C$9+(33-1)*7+6),'3. Καταγραφή αδειών'!$D$5:$D$200,"&gt;="&amp;('1. Ρυθμίσεις'!$C$9+(33-1)*7)))</f>
        <v/>
      </c>
      <c r="AI24" s="106">
        <f>IF($A24="","",COUNTIFS('3. Καταγραφή αδειών'!$A$5:$A$200,$A24,'3. Καταγραφή αδειών'!$F$5:$F$200,"Εγκρίθηκε",'3. Καταγραφή αδειών'!$C$5:$C$200,"&lt;="&amp;('1. Ρυθμίσεις'!$C$9+(34-1)*7+6),'3. Καταγραφή αδειών'!$D$5:$D$200,"&gt;="&amp;('1. Ρυθμίσεις'!$C$9+(34-1)*7)))</f>
        <v/>
      </c>
      <c r="AJ24" s="106">
        <f>IF($A24="","",COUNTIFS('3. Καταγραφή αδειών'!$A$5:$A$200,$A24,'3. Καταγραφή αδειών'!$F$5:$F$200,"Εγκρίθηκε",'3. Καταγραφή αδειών'!$C$5:$C$200,"&lt;="&amp;('1. Ρυθμίσεις'!$C$9+(35-1)*7+6),'3. Καταγραφή αδειών'!$D$5:$D$200,"&gt;="&amp;('1. Ρυθμίσεις'!$C$9+(35-1)*7)))</f>
        <v/>
      </c>
      <c r="AK24" s="106">
        <f>IF($A24="","",COUNTIFS('3. Καταγραφή αδειών'!$A$5:$A$200,$A24,'3. Καταγραφή αδειών'!$F$5:$F$200,"Εγκρίθηκε",'3. Καταγραφή αδειών'!$C$5:$C$200,"&lt;="&amp;('1. Ρυθμίσεις'!$C$9+(36-1)*7+6),'3. Καταγραφή αδειών'!$D$5:$D$200,"&gt;="&amp;('1. Ρυθμίσεις'!$C$9+(36-1)*7)))</f>
        <v/>
      </c>
      <c r="AL24" s="106">
        <f>IF($A24="","",COUNTIFS('3. Καταγραφή αδειών'!$A$5:$A$200,$A24,'3. Καταγραφή αδειών'!$F$5:$F$200,"Εγκρίθηκε",'3. Καταγραφή αδειών'!$C$5:$C$200,"&lt;="&amp;('1. Ρυθμίσεις'!$C$9+(37-1)*7+6),'3. Καταγραφή αδειών'!$D$5:$D$200,"&gt;="&amp;('1. Ρυθμίσεις'!$C$9+(37-1)*7)))</f>
        <v/>
      </c>
      <c r="AM24" s="106">
        <f>IF($A24="","",COUNTIFS('3. Καταγραφή αδειών'!$A$5:$A$200,$A24,'3. Καταγραφή αδειών'!$F$5:$F$200,"Εγκρίθηκε",'3. Καταγραφή αδειών'!$C$5:$C$200,"&lt;="&amp;('1. Ρυθμίσεις'!$C$9+(38-1)*7+6),'3. Καταγραφή αδειών'!$D$5:$D$200,"&gt;="&amp;('1. Ρυθμίσεις'!$C$9+(38-1)*7)))</f>
        <v/>
      </c>
      <c r="AN24" s="106">
        <f>IF($A24="","",COUNTIFS('3. Καταγραφή αδειών'!$A$5:$A$200,$A24,'3. Καταγραφή αδειών'!$F$5:$F$200,"Εγκρίθηκε",'3. Καταγραφή αδειών'!$C$5:$C$200,"&lt;="&amp;('1. Ρυθμίσεις'!$C$9+(39-1)*7+6),'3. Καταγραφή αδειών'!$D$5:$D$200,"&gt;="&amp;('1. Ρυθμίσεις'!$C$9+(39-1)*7)))</f>
        <v/>
      </c>
      <c r="AO24" s="106">
        <f>IF($A24="","",COUNTIFS('3. Καταγραφή αδειών'!$A$5:$A$200,$A24,'3. Καταγραφή αδειών'!$F$5:$F$200,"Εγκρίθηκε",'3. Καταγραφή αδειών'!$C$5:$C$200,"&lt;="&amp;('1. Ρυθμίσεις'!$C$9+(40-1)*7+6),'3. Καταγραφή αδειών'!$D$5:$D$200,"&gt;="&amp;('1. Ρυθμίσεις'!$C$9+(40-1)*7)))</f>
        <v/>
      </c>
      <c r="AP24" s="106">
        <f>IF($A24="","",COUNTIFS('3. Καταγραφή αδειών'!$A$5:$A$200,$A24,'3. Καταγραφή αδειών'!$F$5:$F$200,"Εγκρίθηκε",'3. Καταγραφή αδειών'!$C$5:$C$200,"&lt;="&amp;('1. Ρυθμίσεις'!$C$9+(41-1)*7+6),'3. Καταγραφή αδειών'!$D$5:$D$200,"&gt;="&amp;('1. Ρυθμίσεις'!$C$9+(41-1)*7)))</f>
        <v/>
      </c>
      <c r="AQ24" s="106">
        <f>IF($A24="","",COUNTIFS('3. Καταγραφή αδειών'!$A$5:$A$200,$A24,'3. Καταγραφή αδειών'!$F$5:$F$200,"Εγκρίθηκε",'3. Καταγραφή αδειών'!$C$5:$C$200,"&lt;="&amp;('1. Ρυθμίσεις'!$C$9+(42-1)*7+6),'3. Καταγραφή αδειών'!$D$5:$D$200,"&gt;="&amp;('1. Ρυθμίσεις'!$C$9+(42-1)*7)))</f>
        <v/>
      </c>
      <c r="AR24" s="106">
        <f>IF($A24="","",COUNTIFS('3. Καταγραφή αδειών'!$A$5:$A$200,$A24,'3. Καταγραφή αδειών'!$F$5:$F$200,"Εγκρίθηκε",'3. Καταγραφή αδειών'!$C$5:$C$200,"&lt;="&amp;('1. Ρυθμίσεις'!$C$9+(43-1)*7+6),'3. Καταγραφή αδειών'!$D$5:$D$200,"&gt;="&amp;('1. Ρυθμίσεις'!$C$9+(43-1)*7)))</f>
        <v/>
      </c>
      <c r="AS24" s="106">
        <f>IF($A24="","",COUNTIFS('3. Καταγραφή αδειών'!$A$5:$A$200,$A24,'3. Καταγραφή αδειών'!$F$5:$F$200,"Εγκρίθηκε",'3. Καταγραφή αδειών'!$C$5:$C$200,"&lt;="&amp;('1. Ρυθμίσεις'!$C$9+(44-1)*7+6),'3. Καταγραφή αδειών'!$D$5:$D$200,"&gt;="&amp;('1. Ρυθμίσεις'!$C$9+(44-1)*7)))</f>
        <v/>
      </c>
      <c r="AT24" s="106">
        <f>IF($A24="","",COUNTIFS('3. Καταγραφή αδειών'!$A$5:$A$200,$A24,'3. Καταγραφή αδειών'!$F$5:$F$200,"Εγκρίθηκε",'3. Καταγραφή αδειών'!$C$5:$C$200,"&lt;="&amp;('1. Ρυθμίσεις'!$C$9+(45-1)*7+6),'3. Καταγραφή αδειών'!$D$5:$D$200,"&gt;="&amp;('1. Ρυθμίσεις'!$C$9+(45-1)*7)))</f>
        <v/>
      </c>
      <c r="AU24" s="106">
        <f>IF($A24="","",COUNTIFS('3. Καταγραφή αδειών'!$A$5:$A$200,$A24,'3. Καταγραφή αδειών'!$F$5:$F$200,"Εγκρίθηκε",'3. Καταγραφή αδειών'!$C$5:$C$200,"&lt;="&amp;('1. Ρυθμίσεις'!$C$9+(46-1)*7+6),'3. Καταγραφή αδειών'!$D$5:$D$200,"&gt;="&amp;('1. Ρυθμίσεις'!$C$9+(46-1)*7)))</f>
        <v/>
      </c>
      <c r="AV24" s="106">
        <f>IF($A24="","",COUNTIFS('3. Καταγραφή αδειών'!$A$5:$A$200,$A24,'3. Καταγραφή αδειών'!$F$5:$F$200,"Εγκρίθηκε",'3. Καταγραφή αδειών'!$C$5:$C$200,"&lt;="&amp;('1. Ρυθμίσεις'!$C$9+(47-1)*7+6),'3. Καταγραφή αδειών'!$D$5:$D$200,"&gt;="&amp;('1. Ρυθμίσεις'!$C$9+(47-1)*7)))</f>
        <v/>
      </c>
      <c r="AW24" s="106">
        <f>IF($A24="","",COUNTIFS('3. Καταγραφή αδειών'!$A$5:$A$200,$A24,'3. Καταγραφή αδειών'!$F$5:$F$200,"Εγκρίθηκε",'3. Καταγραφή αδειών'!$C$5:$C$200,"&lt;="&amp;('1. Ρυθμίσεις'!$C$9+(48-1)*7+6),'3. Καταγραφή αδειών'!$D$5:$D$200,"&gt;="&amp;('1. Ρυθμίσεις'!$C$9+(48-1)*7)))</f>
        <v/>
      </c>
      <c r="AX24" s="106">
        <f>IF($A24="","",COUNTIFS('3. Καταγραφή αδειών'!$A$5:$A$200,$A24,'3. Καταγραφή αδειών'!$F$5:$F$200,"Εγκρίθηκε",'3. Καταγραφή αδειών'!$C$5:$C$200,"&lt;="&amp;('1. Ρυθμίσεις'!$C$9+(49-1)*7+6),'3. Καταγραφή αδειών'!$D$5:$D$200,"&gt;="&amp;('1. Ρυθμίσεις'!$C$9+(49-1)*7)))</f>
        <v/>
      </c>
      <c r="AY24" s="106">
        <f>IF($A24="","",COUNTIFS('3. Καταγραφή αδειών'!$A$5:$A$200,$A24,'3. Καταγραφή αδειών'!$F$5:$F$200,"Εγκρίθηκε",'3. Καταγραφή αδειών'!$C$5:$C$200,"&lt;="&amp;('1. Ρυθμίσεις'!$C$9+(50-1)*7+6),'3. Καταγραφή αδειών'!$D$5:$D$200,"&gt;="&amp;('1. Ρυθμίσεις'!$C$9+(50-1)*7)))</f>
        <v/>
      </c>
      <c r="AZ24" s="106">
        <f>IF($A24="","",COUNTIFS('3. Καταγραφή αδειών'!$A$5:$A$200,$A24,'3. Καταγραφή αδειών'!$F$5:$F$200,"Εγκρίθηκε",'3. Καταγραφή αδειών'!$C$5:$C$200,"&lt;="&amp;('1. Ρυθμίσεις'!$C$9+(51-1)*7+6),'3. Καταγραφή αδειών'!$D$5:$D$200,"&gt;="&amp;('1. Ρυθμίσεις'!$C$9+(51-1)*7)))</f>
        <v/>
      </c>
      <c r="BA24" s="106">
        <f>IF($A24="","",COUNTIFS('3. Καταγραφή αδειών'!$A$5:$A$200,$A24,'3. Καταγραφή αδειών'!$F$5:$F$200,"Εγκρίθηκε",'3. Καταγραφή αδειών'!$C$5:$C$200,"&lt;="&amp;('1. Ρυθμίσεις'!$C$9+(52-1)*7+6),'3. Καταγραφή αδειών'!$D$5:$D$200,"&gt;="&amp;('1. Ρυθμίσεις'!$C$9+(52-1)*7)))</f>
        <v/>
      </c>
    </row>
    <row r="25" ht="18" customHeight="1" s="55">
      <c r="A25" s="105">
        <f>IF('2. Εργαζόμενοι'!A25="","",'2. Εργαζόμενοι'!A25)</f>
        <v/>
      </c>
      <c r="B25" s="106">
        <f>IF($A25="","",COUNTIFS('3. Καταγραφή αδειών'!$A$5:$A$200,$A25,'3. Καταγραφή αδειών'!$F$5:$F$200,"Εγκρίθηκε",'3. Καταγραφή αδειών'!$C$5:$C$200,"&lt;="&amp;('1. Ρυθμίσεις'!$C$9+(1-1)*7+6),'3. Καταγραφή αδειών'!$D$5:$D$200,"&gt;="&amp;('1. Ρυθμίσεις'!$C$9+(1-1)*7)))</f>
        <v/>
      </c>
      <c r="C25" s="106">
        <f>IF($A25="","",COUNTIFS('3. Καταγραφή αδειών'!$A$5:$A$200,$A25,'3. Καταγραφή αδειών'!$F$5:$F$200,"Εγκρίθηκε",'3. Καταγραφή αδειών'!$C$5:$C$200,"&lt;="&amp;('1. Ρυθμίσεις'!$C$9+(2-1)*7+6),'3. Καταγραφή αδειών'!$D$5:$D$200,"&gt;="&amp;('1. Ρυθμίσεις'!$C$9+(2-1)*7)))</f>
        <v/>
      </c>
      <c r="D25" s="106">
        <f>IF($A25="","",COUNTIFS('3. Καταγραφή αδειών'!$A$5:$A$200,$A25,'3. Καταγραφή αδειών'!$F$5:$F$200,"Εγκρίθηκε",'3. Καταγραφή αδειών'!$C$5:$C$200,"&lt;="&amp;('1. Ρυθμίσεις'!$C$9+(3-1)*7+6),'3. Καταγραφή αδειών'!$D$5:$D$200,"&gt;="&amp;('1. Ρυθμίσεις'!$C$9+(3-1)*7)))</f>
        <v/>
      </c>
      <c r="E25" s="106">
        <f>IF($A25="","",COUNTIFS('3. Καταγραφή αδειών'!$A$5:$A$200,$A25,'3. Καταγραφή αδειών'!$F$5:$F$200,"Εγκρίθηκε",'3. Καταγραφή αδειών'!$C$5:$C$200,"&lt;="&amp;('1. Ρυθμίσεις'!$C$9+(4-1)*7+6),'3. Καταγραφή αδειών'!$D$5:$D$200,"&gt;="&amp;('1. Ρυθμίσεις'!$C$9+(4-1)*7)))</f>
        <v/>
      </c>
      <c r="F25" s="106">
        <f>IF($A25="","",COUNTIFS('3. Καταγραφή αδειών'!$A$5:$A$200,$A25,'3. Καταγραφή αδειών'!$F$5:$F$200,"Εγκρίθηκε",'3. Καταγραφή αδειών'!$C$5:$C$200,"&lt;="&amp;('1. Ρυθμίσεις'!$C$9+(5-1)*7+6),'3. Καταγραφή αδειών'!$D$5:$D$200,"&gt;="&amp;('1. Ρυθμίσεις'!$C$9+(5-1)*7)))</f>
        <v/>
      </c>
      <c r="G25" s="106">
        <f>IF($A25="","",COUNTIFS('3. Καταγραφή αδειών'!$A$5:$A$200,$A25,'3. Καταγραφή αδειών'!$F$5:$F$200,"Εγκρίθηκε",'3. Καταγραφή αδειών'!$C$5:$C$200,"&lt;="&amp;('1. Ρυθμίσεις'!$C$9+(6-1)*7+6),'3. Καταγραφή αδειών'!$D$5:$D$200,"&gt;="&amp;('1. Ρυθμίσεις'!$C$9+(6-1)*7)))</f>
        <v/>
      </c>
      <c r="H25" s="106">
        <f>IF($A25="","",COUNTIFS('3. Καταγραφή αδειών'!$A$5:$A$200,$A25,'3. Καταγραφή αδειών'!$F$5:$F$200,"Εγκρίθηκε",'3. Καταγραφή αδειών'!$C$5:$C$200,"&lt;="&amp;('1. Ρυθμίσεις'!$C$9+(7-1)*7+6),'3. Καταγραφή αδειών'!$D$5:$D$200,"&gt;="&amp;('1. Ρυθμίσεις'!$C$9+(7-1)*7)))</f>
        <v/>
      </c>
      <c r="I25" s="106">
        <f>IF($A25="","",COUNTIFS('3. Καταγραφή αδειών'!$A$5:$A$200,$A25,'3. Καταγραφή αδειών'!$F$5:$F$200,"Εγκρίθηκε",'3. Καταγραφή αδειών'!$C$5:$C$200,"&lt;="&amp;('1. Ρυθμίσεις'!$C$9+(8-1)*7+6),'3. Καταγραφή αδειών'!$D$5:$D$200,"&gt;="&amp;('1. Ρυθμίσεις'!$C$9+(8-1)*7)))</f>
        <v/>
      </c>
      <c r="J25" s="106">
        <f>IF($A25="","",COUNTIFS('3. Καταγραφή αδειών'!$A$5:$A$200,$A25,'3. Καταγραφή αδειών'!$F$5:$F$200,"Εγκρίθηκε",'3. Καταγραφή αδειών'!$C$5:$C$200,"&lt;="&amp;('1. Ρυθμίσεις'!$C$9+(9-1)*7+6),'3. Καταγραφή αδειών'!$D$5:$D$200,"&gt;="&amp;('1. Ρυθμίσεις'!$C$9+(9-1)*7)))</f>
        <v/>
      </c>
      <c r="K25" s="106">
        <f>IF($A25="","",COUNTIFS('3. Καταγραφή αδειών'!$A$5:$A$200,$A25,'3. Καταγραφή αδειών'!$F$5:$F$200,"Εγκρίθηκε",'3. Καταγραφή αδειών'!$C$5:$C$200,"&lt;="&amp;('1. Ρυθμίσεις'!$C$9+(10-1)*7+6),'3. Καταγραφή αδειών'!$D$5:$D$200,"&gt;="&amp;('1. Ρυθμίσεις'!$C$9+(10-1)*7)))</f>
        <v/>
      </c>
      <c r="L25" s="106">
        <f>IF($A25="","",COUNTIFS('3. Καταγραφή αδειών'!$A$5:$A$200,$A25,'3. Καταγραφή αδειών'!$F$5:$F$200,"Εγκρίθηκε",'3. Καταγραφή αδειών'!$C$5:$C$200,"&lt;="&amp;('1. Ρυθμίσεις'!$C$9+(11-1)*7+6),'3. Καταγραφή αδειών'!$D$5:$D$200,"&gt;="&amp;('1. Ρυθμίσεις'!$C$9+(11-1)*7)))</f>
        <v/>
      </c>
      <c r="M25" s="106">
        <f>IF($A25="","",COUNTIFS('3. Καταγραφή αδειών'!$A$5:$A$200,$A25,'3. Καταγραφή αδειών'!$F$5:$F$200,"Εγκρίθηκε",'3. Καταγραφή αδειών'!$C$5:$C$200,"&lt;="&amp;('1. Ρυθμίσεις'!$C$9+(12-1)*7+6),'3. Καταγραφή αδειών'!$D$5:$D$200,"&gt;="&amp;('1. Ρυθμίσεις'!$C$9+(12-1)*7)))</f>
        <v/>
      </c>
      <c r="N25" s="106">
        <f>IF($A25="","",COUNTIFS('3. Καταγραφή αδειών'!$A$5:$A$200,$A25,'3. Καταγραφή αδειών'!$F$5:$F$200,"Εγκρίθηκε",'3. Καταγραφή αδειών'!$C$5:$C$200,"&lt;="&amp;('1. Ρυθμίσεις'!$C$9+(13-1)*7+6),'3. Καταγραφή αδειών'!$D$5:$D$200,"&gt;="&amp;('1. Ρυθμίσεις'!$C$9+(13-1)*7)))</f>
        <v/>
      </c>
      <c r="O25" s="106">
        <f>IF($A25="","",COUNTIFS('3. Καταγραφή αδειών'!$A$5:$A$200,$A25,'3. Καταγραφή αδειών'!$F$5:$F$200,"Εγκρίθηκε",'3. Καταγραφή αδειών'!$C$5:$C$200,"&lt;="&amp;('1. Ρυθμίσεις'!$C$9+(14-1)*7+6),'3. Καταγραφή αδειών'!$D$5:$D$200,"&gt;="&amp;('1. Ρυθμίσεις'!$C$9+(14-1)*7)))</f>
        <v/>
      </c>
      <c r="P25" s="106">
        <f>IF($A25="","",COUNTIFS('3. Καταγραφή αδειών'!$A$5:$A$200,$A25,'3. Καταγραφή αδειών'!$F$5:$F$200,"Εγκρίθηκε",'3. Καταγραφή αδειών'!$C$5:$C$200,"&lt;="&amp;('1. Ρυθμίσεις'!$C$9+(15-1)*7+6),'3. Καταγραφή αδειών'!$D$5:$D$200,"&gt;="&amp;('1. Ρυθμίσεις'!$C$9+(15-1)*7)))</f>
        <v/>
      </c>
      <c r="Q25" s="106">
        <f>IF($A25="","",COUNTIFS('3. Καταγραφή αδειών'!$A$5:$A$200,$A25,'3. Καταγραφή αδειών'!$F$5:$F$200,"Εγκρίθηκε",'3. Καταγραφή αδειών'!$C$5:$C$200,"&lt;="&amp;('1. Ρυθμίσεις'!$C$9+(16-1)*7+6),'3. Καταγραφή αδειών'!$D$5:$D$200,"&gt;="&amp;('1. Ρυθμίσεις'!$C$9+(16-1)*7)))</f>
        <v/>
      </c>
      <c r="R25" s="106">
        <f>IF($A25="","",COUNTIFS('3. Καταγραφή αδειών'!$A$5:$A$200,$A25,'3. Καταγραφή αδειών'!$F$5:$F$200,"Εγκρίθηκε",'3. Καταγραφή αδειών'!$C$5:$C$200,"&lt;="&amp;('1. Ρυθμίσεις'!$C$9+(17-1)*7+6),'3. Καταγραφή αδειών'!$D$5:$D$200,"&gt;="&amp;('1. Ρυθμίσεις'!$C$9+(17-1)*7)))</f>
        <v/>
      </c>
      <c r="S25" s="106">
        <f>IF($A25="","",COUNTIFS('3. Καταγραφή αδειών'!$A$5:$A$200,$A25,'3. Καταγραφή αδειών'!$F$5:$F$200,"Εγκρίθηκε",'3. Καταγραφή αδειών'!$C$5:$C$200,"&lt;="&amp;('1. Ρυθμίσεις'!$C$9+(18-1)*7+6),'3. Καταγραφή αδειών'!$D$5:$D$200,"&gt;="&amp;('1. Ρυθμίσεις'!$C$9+(18-1)*7)))</f>
        <v/>
      </c>
      <c r="T25" s="106">
        <f>IF($A25="","",COUNTIFS('3. Καταγραφή αδειών'!$A$5:$A$200,$A25,'3. Καταγραφή αδειών'!$F$5:$F$200,"Εγκρίθηκε",'3. Καταγραφή αδειών'!$C$5:$C$200,"&lt;="&amp;('1. Ρυθμίσεις'!$C$9+(19-1)*7+6),'3. Καταγραφή αδειών'!$D$5:$D$200,"&gt;="&amp;('1. Ρυθμίσεις'!$C$9+(19-1)*7)))</f>
        <v/>
      </c>
      <c r="U25" s="106">
        <f>IF($A25="","",COUNTIFS('3. Καταγραφή αδειών'!$A$5:$A$200,$A25,'3. Καταγραφή αδειών'!$F$5:$F$200,"Εγκρίθηκε",'3. Καταγραφή αδειών'!$C$5:$C$200,"&lt;="&amp;('1. Ρυθμίσεις'!$C$9+(20-1)*7+6),'3. Καταγραφή αδειών'!$D$5:$D$200,"&gt;="&amp;('1. Ρυθμίσεις'!$C$9+(20-1)*7)))</f>
        <v/>
      </c>
      <c r="V25" s="106">
        <f>IF($A25="","",COUNTIFS('3. Καταγραφή αδειών'!$A$5:$A$200,$A25,'3. Καταγραφή αδειών'!$F$5:$F$200,"Εγκρίθηκε",'3. Καταγραφή αδειών'!$C$5:$C$200,"&lt;="&amp;('1. Ρυθμίσεις'!$C$9+(21-1)*7+6),'3. Καταγραφή αδειών'!$D$5:$D$200,"&gt;="&amp;('1. Ρυθμίσεις'!$C$9+(21-1)*7)))</f>
        <v/>
      </c>
      <c r="W25" s="106">
        <f>IF($A25="","",COUNTIFS('3. Καταγραφή αδειών'!$A$5:$A$200,$A25,'3. Καταγραφή αδειών'!$F$5:$F$200,"Εγκρίθηκε",'3. Καταγραφή αδειών'!$C$5:$C$200,"&lt;="&amp;('1. Ρυθμίσεις'!$C$9+(22-1)*7+6),'3. Καταγραφή αδειών'!$D$5:$D$200,"&gt;="&amp;('1. Ρυθμίσεις'!$C$9+(22-1)*7)))</f>
        <v/>
      </c>
      <c r="X25" s="106">
        <f>IF($A25="","",COUNTIFS('3. Καταγραφή αδειών'!$A$5:$A$200,$A25,'3. Καταγραφή αδειών'!$F$5:$F$200,"Εγκρίθηκε",'3. Καταγραφή αδειών'!$C$5:$C$200,"&lt;="&amp;('1. Ρυθμίσεις'!$C$9+(23-1)*7+6),'3. Καταγραφή αδειών'!$D$5:$D$200,"&gt;="&amp;('1. Ρυθμίσεις'!$C$9+(23-1)*7)))</f>
        <v/>
      </c>
      <c r="Y25" s="106">
        <f>IF($A25="","",COUNTIFS('3. Καταγραφή αδειών'!$A$5:$A$200,$A25,'3. Καταγραφή αδειών'!$F$5:$F$200,"Εγκρίθηκε",'3. Καταγραφή αδειών'!$C$5:$C$200,"&lt;="&amp;('1. Ρυθμίσεις'!$C$9+(24-1)*7+6),'3. Καταγραφή αδειών'!$D$5:$D$200,"&gt;="&amp;('1. Ρυθμίσεις'!$C$9+(24-1)*7)))</f>
        <v/>
      </c>
      <c r="Z25" s="106">
        <f>IF($A25="","",COUNTIFS('3. Καταγραφή αδειών'!$A$5:$A$200,$A25,'3. Καταγραφή αδειών'!$F$5:$F$200,"Εγκρίθηκε",'3. Καταγραφή αδειών'!$C$5:$C$200,"&lt;="&amp;('1. Ρυθμίσεις'!$C$9+(25-1)*7+6),'3. Καταγραφή αδειών'!$D$5:$D$200,"&gt;="&amp;('1. Ρυθμίσεις'!$C$9+(25-1)*7)))</f>
        <v/>
      </c>
      <c r="AA25" s="106">
        <f>IF($A25="","",COUNTIFS('3. Καταγραφή αδειών'!$A$5:$A$200,$A25,'3. Καταγραφή αδειών'!$F$5:$F$200,"Εγκρίθηκε",'3. Καταγραφή αδειών'!$C$5:$C$200,"&lt;="&amp;('1. Ρυθμίσεις'!$C$9+(26-1)*7+6),'3. Καταγραφή αδειών'!$D$5:$D$200,"&gt;="&amp;('1. Ρυθμίσεις'!$C$9+(26-1)*7)))</f>
        <v/>
      </c>
      <c r="AB25" s="106">
        <f>IF($A25="","",COUNTIFS('3. Καταγραφή αδειών'!$A$5:$A$200,$A25,'3. Καταγραφή αδειών'!$F$5:$F$200,"Εγκρίθηκε",'3. Καταγραφή αδειών'!$C$5:$C$200,"&lt;="&amp;('1. Ρυθμίσεις'!$C$9+(27-1)*7+6),'3. Καταγραφή αδειών'!$D$5:$D$200,"&gt;="&amp;('1. Ρυθμίσεις'!$C$9+(27-1)*7)))</f>
        <v/>
      </c>
      <c r="AC25" s="106">
        <f>IF($A25="","",COUNTIFS('3. Καταγραφή αδειών'!$A$5:$A$200,$A25,'3. Καταγραφή αδειών'!$F$5:$F$200,"Εγκρίθηκε",'3. Καταγραφή αδειών'!$C$5:$C$200,"&lt;="&amp;('1. Ρυθμίσεις'!$C$9+(28-1)*7+6),'3. Καταγραφή αδειών'!$D$5:$D$200,"&gt;="&amp;('1. Ρυθμίσεις'!$C$9+(28-1)*7)))</f>
        <v/>
      </c>
      <c r="AD25" s="106">
        <f>IF($A25="","",COUNTIFS('3. Καταγραφή αδειών'!$A$5:$A$200,$A25,'3. Καταγραφή αδειών'!$F$5:$F$200,"Εγκρίθηκε",'3. Καταγραφή αδειών'!$C$5:$C$200,"&lt;="&amp;('1. Ρυθμίσεις'!$C$9+(29-1)*7+6),'3. Καταγραφή αδειών'!$D$5:$D$200,"&gt;="&amp;('1. Ρυθμίσεις'!$C$9+(29-1)*7)))</f>
        <v/>
      </c>
      <c r="AE25" s="106">
        <f>IF($A25="","",COUNTIFS('3. Καταγραφή αδειών'!$A$5:$A$200,$A25,'3. Καταγραφή αδειών'!$F$5:$F$200,"Εγκρίθηκε",'3. Καταγραφή αδειών'!$C$5:$C$200,"&lt;="&amp;('1. Ρυθμίσεις'!$C$9+(30-1)*7+6),'3. Καταγραφή αδειών'!$D$5:$D$200,"&gt;="&amp;('1. Ρυθμίσεις'!$C$9+(30-1)*7)))</f>
        <v/>
      </c>
      <c r="AF25" s="106">
        <f>IF($A25="","",COUNTIFS('3. Καταγραφή αδειών'!$A$5:$A$200,$A25,'3. Καταγραφή αδειών'!$F$5:$F$200,"Εγκρίθηκε",'3. Καταγραφή αδειών'!$C$5:$C$200,"&lt;="&amp;('1. Ρυθμίσεις'!$C$9+(31-1)*7+6),'3. Καταγραφή αδειών'!$D$5:$D$200,"&gt;="&amp;('1. Ρυθμίσεις'!$C$9+(31-1)*7)))</f>
        <v/>
      </c>
      <c r="AG25" s="106">
        <f>IF($A25="","",COUNTIFS('3. Καταγραφή αδειών'!$A$5:$A$200,$A25,'3. Καταγραφή αδειών'!$F$5:$F$200,"Εγκρίθηκε",'3. Καταγραφή αδειών'!$C$5:$C$200,"&lt;="&amp;('1. Ρυθμίσεις'!$C$9+(32-1)*7+6),'3. Καταγραφή αδειών'!$D$5:$D$200,"&gt;="&amp;('1. Ρυθμίσεις'!$C$9+(32-1)*7)))</f>
        <v/>
      </c>
      <c r="AH25" s="106">
        <f>IF($A25="","",COUNTIFS('3. Καταγραφή αδειών'!$A$5:$A$200,$A25,'3. Καταγραφή αδειών'!$F$5:$F$200,"Εγκρίθηκε",'3. Καταγραφή αδειών'!$C$5:$C$200,"&lt;="&amp;('1. Ρυθμίσεις'!$C$9+(33-1)*7+6),'3. Καταγραφή αδειών'!$D$5:$D$200,"&gt;="&amp;('1. Ρυθμίσεις'!$C$9+(33-1)*7)))</f>
        <v/>
      </c>
      <c r="AI25" s="106">
        <f>IF($A25="","",COUNTIFS('3. Καταγραφή αδειών'!$A$5:$A$200,$A25,'3. Καταγραφή αδειών'!$F$5:$F$200,"Εγκρίθηκε",'3. Καταγραφή αδειών'!$C$5:$C$200,"&lt;="&amp;('1. Ρυθμίσεις'!$C$9+(34-1)*7+6),'3. Καταγραφή αδειών'!$D$5:$D$200,"&gt;="&amp;('1. Ρυθμίσεις'!$C$9+(34-1)*7)))</f>
        <v/>
      </c>
      <c r="AJ25" s="106">
        <f>IF($A25="","",COUNTIFS('3. Καταγραφή αδειών'!$A$5:$A$200,$A25,'3. Καταγραφή αδειών'!$F$5:$F$200,"Εγκρίθηκε",'3. Καταγραφή αδειών'!$C$5:$C$200,"&lt;="&amp;('1. Ρυθμίσεις'!$C$9+(35-1)*7+6),'3. Καταγραφή αδειών'!$D$5:$D$200,"&gt;="&amp;('1. Ρυθμίσεις'!$C$9+(35-1)*7)))</f>
        <v/>
      </c>
      <c r="AK25" s="106">
        <f>IF($A25="","",COUNTIFS('3. Καταγραφή αδειών'!$A$5:$A$200,$A25,'3. Καταγραφή αδειών'!$F$5:$F$200,"Εγκρίθηκε",'3. Καταγραφή αδειών'!$C$5:$C$200,"&lt;="&amp;('1. Ρυθμίσεις'!$C$9+(36-1)*7+6),'3. Καταγραφή αδειών'!$D$5:$D$200,"&gt;="&amp;('1. Ρυθμίσεις'!$C$9+(36-1)*7)))</f>
        <v/>
      </c>
      <c r="AL25" s="106">
        <f>IF($A25="","",COUNTIFS('3. Καταγραφή αδειών'!$A$5:$A$200,$A25,'3. Καταγραφή αδειών'!$F$5:$F$200,"Εγκρίθηκε",'3. Καταγραφή αδειών'!$C$5:$C$200,"&lt;="&amp;('1. Ρυθμίσεις'!$C$9+(37-1)*7+6),'3. Καταγραφή αδειών'!$D$5:$D$200,"&gt;="&amp;('1. Ρυθμίσεις'!$C$9+(37-1)*7)))</f>
        <v/>
      </c>
      <c r="AM25" s="106">
        <f>IF($A25="","",COUNTIFS('3. Καταγραφή αδειών'!$A$5:$A$200,$A25,'3. Καταγραφή αδειών'!$F$5:$F$200,"Εγκρίθηκε",'3. Καταγραφή αδειών'!$C$5:$C$200,"&lt;="&amp;('1. Ρυθμίσεις'!$C$9+(38-1)*7+6),'3. Καταγραφή αδειών'!$D$5:$D$200,"&gt;="&amp;('1. Ρυθμίσεις'!$C$9+(38-1)*7)))</f>
        <v/>
      </c>
      <c r="AN25" s="106">
        <f>IF($A25="","",COUNTIFS('3. Καταγραφή αδειών'!$A$5:$A$200,$A25,'3. Καταγραφή αδειών'!$F$5:$F$200,"Εγκρίθηκε",'3. Καταγραφή αδειών'!$C$5:$C$200,"&lt;="&amp;('1. Ρυθμίσεις'!$C$9+(39-1)*7+6),'3. Καταγραφή αδειών'!$D$5:$D$200,"&gt;="&amp;('1. Ρυθμίσεις'!$C$9+(39-1)*7)))</f>
        <v/>
      </c>
      <c r="AO25" s="106">
        <f>IF($A25="","",COUNTIFS('3. Καταγραφή αδειών'!$A$5:$A$200,$A25,'3. Καταγραφή αδειών'!$F$5:$F$200,"Εγκρίθηκε",'3. Καταγραφή αδειών'!$C$5:$C$200,"&lt;="&amp;('1. Ρυθμίσεις'!$C$9+(40-1)*7+6),'3. Καταγραφή αδειών'!$D$5:$D$200,"&gt;="&amp;('1. Ρυθμίσεις'!$C$9+(40-1)*7)))</f>
        <v/>
      </c>
      <c r="AP25" s="106">
        <f>IF($A25="","",COUNTIFS('3. Καταγραφή αδειών'!$A$5:$A$200,$A25,'3. Καταγραφή αδειών'!$F$5:$F$200,"Εγκρίθηκε",'3. Καταγραφή αδειών'!$C$5:$C$200,"&lt;="&amp;('1. Ρυθμίσεις'!$C$9+(41-1)*7+6),'3. Καταγραφή αδειών'!$D$5:$D$200,"&gt;="&amp;('1. Ρυθμίσεις'!$C$9+(41-1)*7)))</f>
        <v/>
      </c>
      <c r="AQ25" s="106">
        <f>IF($A25="","",COUNTIFS('3. Καταγραφή αδειών'!$A$5:$A$200,$A25,'3. Καταγραφή αδειών'!$F$5:$F$200,"Εγκρίθηκε",'3. Καταγραφή αδειών'!$C$5:$C$200,"&lt;="&amp;('1. Ρυθμίσεις'!$C$9+(42-1)*7+6),'3. Καταγραφή αδειών'!$D$5:$D$200,"&gt;="&amp;('1. Ρυθμίσεις'!$C$9+(42-1)*7)))</f>
        <v/>
      </c>
      <c r="AR25" s="106">
        <f>IF($A25="","",COUNTIFS('3. Καταγραφή αδειών'!$A$5:$A$200,$A25,'3. Καταγραφή αδειών'!$F$5:$F$200,"Εγκρίθηκε",'3. Καταγραφή αδειών'!$C$5:$C$200,"&lt;="&amp;('1. Ρυθμίσεις'!$C$9+(43-1)*7+6),'3. Καταγραφή αδειών'!$D$5:$D$200,"&gt;="&amp;('1. Ρυθμίσεις'!$C$9+(43-1)*7)))</f>
        <v/>
      </c>
      <c r="AS25" s="106">
        <f>IF($A25="","",COUNTIFS('3. Καταγραφή αδειών'!$A$5:$A$200,$A25,'3. Καταγραφή αδειών'!$F$5:$F$200,"Εγκρίθηκε",'3. Καταγραφή αδειών'!$C$5:$C$200,"&lt;="&amp;('1. Ρυθμίσεις'!$C$9+(44-1)*7+6),'3. Καταγραφή αδειών'!$D$5:$D$200,"&gt;="&amp;('1. Ρυθμίσεις'!$C$9+(44-1)*7)))</f>
        <v/>
      </c>
      <c r="AT25" s="106">
        <f>IF($A25="","",COUNTIFS('3. Καταγραφή αδειών'!$A$5:$A$200,$A25,'3. Καταγραφή αδειών'!$F$5:$F$200,"Εγκρίθηκε",'3. Καταγραφή αδειών'!$C$5:$C$200,"&lt;="&amp;('1. Ρυθμίσεις'!$C$9+(45-1)*7+6),'3. Καταγραφή αδειών'!$D$5:$D$200,"&gt;="&amp;('1. Ρυθμίσεις'!$C$9+(45-1)*7)))</f>
        <v/>
      </c>
      <c r="AU25" s="106">
        <f>IF($A25="","",COUNTIFS('3. Καταγραφή αδειών'!$A$5:$A$200,$A25,'3. Καταγραφή αδειών'!$F$5:$F$200,"Εγκρίθηκε",'3. Καταγραφή αδειών'!$C$5:$C$200,"&lt;="&amp;('1. Ρυθμίσεις'!$C$9+(46-1)*7+6),'3. Καταγραφή αδειών'!$D$5:$D$200,"&gt;="&amp;('1. Ρυθμίσεις'!$C$9+(46-1)*7)))</f>
        <v/>
      </c>
      <c r="AV25" s="106">
        <f>IF($A25="","",COUNTIFS('3. Καταγραφή αδειών'!$A$5:$A$200,$A25,'3. Καταγραφή αδειών'!$F$5:$F$200,"Εγκρίθηκε",'3. Καταγραφή αδειών'!$C$5:$C$200,"&lt;="&amp;('1. Ρυθμίσεις'!$C$9+(47-1)*7+6),'3. Καταγραφή αδειών'!$D$5:$D$200,"&gt;="&amp;('1. Ρυθμίσεις'!$C$9+(47-1)*7)))</f>
        <v/>
      </c>
      <c r="AW25" s="106">
        <f>IF($A25="","",COUNTIFS('3. Καταγραφή αδειών'!$A$5:$A$200,$A25,'3. Καταγραφή αδειών'!$F$5:$F$200,"Εγκρίθηκε",'3. Καταγραφή αδειών'!$C$5:$C$200,"&lt;="&amp;('1. Ρυθμίσεις'!$C$9+(48-1)*7+6),'3. Καταγραφή αδειών'!$D$5:$D$200,"&gt;="&amp;('1. Ρυθμίσεις'!$C$9+(48-1)*7)))</f>
        <v/>
      </c>
      <c r="AX25" s="106">
        <f>IF($A25="","",COUNTIFS('3. Καταγραφή αδειών'!$A$5:$A$200,$A25,'3. Καταγραφή αδειών'!$F$5:$F$200,"Εγκρίθηκε",'3. Καταγραφή αδειών'!$C$5:$C$200,"&lt;="&amp;('1. Ρυθμίσεις'!$C$9+(49-1)*7+6),'3. Καταγραφή αδειών'!$D$5:$D$200,"&gt;="&amp;('1. Ρυθμίσεις'!$C$9+(49-1)*7)))</f>
        <v/>
      </c>
      <c r="AY25" s="106">
        <f>IF($A25="","",COUNTIFS('3. Καταγραφή αδειών'!$A$5:$A$200,$A25,'3. Καταγραφή αδειών'!$F$5:$F$200,"Εγκρίθηκε",'3. Καταγραφή αδειών'!$C$5:$C$200,"&lt;="&amp;('1. Ρυθμίσεις'!$C$9+(50-1)*7+6),'3. Καταγραφή αδειών'!$D$5:$D$200,"&gt;="&amp;('1. Ρυθμίσεις'!$C$9+(50-1)*7)))</f>
        <v/>
      </c>
      <c r="AZ25" s="106">
        <f>IF($A25="","",COUNTIFS('3. Καταγραφή αδειών'!$A$5:$A$200,$A25,'3. Καταγραφή αδειών'!$F$5:$F$200,"Εγκρίθηκε",'3. Καταγραφή αδειών'!$C$5:$C$200,"&lt;="&amp;('1. Ρυθμίσεις'!$C$9+(51-1)*7+6),'3. Καταγραφή αδειών'!$D$5:$D$200,"&gt;="&amp;('1. Ρυθμίσεις'!$C$9+(51-1)*7)))</f>
        <v/>
      </c>
      <c r="BA25" s="106">
        <f>IF($A25="","",COUNTIFS('3. Καταγραφή αδειών'!$A$5:$A$200,$A25,'3. Καταγραφή αδειών'!$F$5:$F$200,"Εγκρίθηκε",'3. Καταγραφή αδειών'!$C$5:$C$200,"&lt;="&amp;('1. Ρυθμίσεις'!$C$9+(52-1)*7+6),'3. Καταγραφή αδειών'!$D$5:$D$200,"&gt;="&amp;('1. Ρυθμίσεις'!$C$9+(52-1)*7)))</f>
        <v/>
      </c>
    </row>
    <row r="26" ht="18" customHeight="1" s="55">
      <c r="A26" s="105">
        <f>IF('2. Εργαζόμενοι'!A26="","",'2. Εργαζόμενοι'!A26)</f>
        <v/>
      </c>
      <c r="B26" s="106">
        <f>IF($A26="","",COUNTIFS('3. Καταγραφή αδειών'!$A$5:$A$200,$A26,'3. Καταγραφή αδειών'!$F$5:$F$200,"Εγκρίθηκε",'3. Καταγραφή αδειών'!$C$5:$C$200,"&lt;="&amp;('1. Ρυθμίσεις'!$C$9+(1-1)*7+6),'3. Καταγραφή αδειών'!$D$5:$D$200,"&gt;="&amp;('1. Ρυθμίσεις'!$C$9+(1-1)*7)))</f>
        <v/>
      </c>
      <c r="C26" s="106">
        <f>IF($A26="","",COUNTIFS('3. Καταγραφή αδειών'!$A$5:$A$200,$A26,'3. Καταγραφή αδειών'!$F$5:$F$200,"Εγκρίθηκε",'3. Καταγραφή αδειών'!$C$5:$C$200,"&lt;="&amp;('1. Ρυθμίσεις'!$C$9+(2-1)*7+6),'3. Καταγραφή αδειών'!$D$5:$D$200,"&gt;="&amp;('1. Ρυθμίσεις'!$C$9+(2-1)*7)))</f>
        <v/>
      </c>
      <c r="D26" s="106">
        <f>IF($A26="","",COUNTIFS('3. Καταγραφή αδειών'!$A$5:$A$200,$A26,'3. Καταγραφή αδειών'!$F$5:$F$200,"Εγκρίθηκε",'3. Καταγραφή αδειών'!$C$5:$C$200,"&lt;="&amp;('1. Ρυθμίσεις'!$C$9+(3-1)*7+6),'3. Καταγραφή αδειών'!$D$5:$D$200,"&gt;="&amp;('1. Ρυθμίσεις'!$C$9+(3-1)*7)))</f>
        <v/>
      </c>
      <c r="E26" s="106">
        <f>IF($A26="","",COUNTIFS('3. Καταγραφή αδειών'!$A$5:$A$200,$A26,'3. Καταγραφή αδειών'!$F$5:$F$200,"Εγκρίθηκε",'3. Καταγραφή αδειών'!$C$5:$C$200,"&lt;="&amp;('1. Ρυθμίσεις'!$C$9+(4-1)*7+6),'3. Καταγραφή αδειών'!$D$5:$D$200,"&gt;="&amp;('1. Ρυθμίσεις'!$C$9+(4-1)*7)))</f>
        <v/>
      </c>
      <c r="F26" s="106">
        <f>IF($A26="","",COUNTIFS('3. Καταγραφή αδειών'!$A$5:$A$200,$A26,'3. Καταγραφή αδειών'!$F$5:$F$200,"Εγκρίθηκε",'3. Καταγραφή αδειών'!$C$5:$C$200,"&lt;="&amp;('1. Ρυθμίσεις'!$C$9+(5-1)*7+6),'3. Καταγραφή αδειών'!$D$5:$D$200,"&gt;="&amp;('1. Ρυθμίσεις'!$C$9+(5-1)*7)))</f>
        <v/>
      </c>
      <c r="G26" s="106">
        <f>IF($A26="","",COUNTIFS('3. Καταγραφή αδειών'!$A$5:$A$200,$A26,'3. Καταγραφή αδειών'!$F$5:$F$200,"Εγκρίθηκε",'3. Καταγραφή αδειών'!$C$5:$C$200,"&lt;="&amp;('1. Ρυθμίσεις'!$C$9+(6-1)*7+6),'3. Καταγραφή αδειών'!$D$5:$D$200,"&gt;="&amp;('1. Ρυθμίσεις'!$C$9+(6-1)*7)))</f>
        <v/>
      </c>
      <c r="H26" s="106">
        <f>IF($A26="","",COUNTIFS('3. Καταγραφή αδειών'!$A$5:$A$200,$A26,'3. Καταγραφή αδειών'!$F$5:$F$200,"Εγκρίθηκε",'3. Καταγραφή αδειών'!$C$5:$C$200,"&lt;="&amp;('1. Ρυθμίσεις'!$C$9+(7-1)*7+6),'3. Καταγραφή αδειών'!$D$5:$D$200,"&gt;="&amp;('1. Ρυθμίσεις'!$C$9+(7-1)*7)))</f>
        <v/>
      </c>
      <c r="I26" s="106">
        <f>IF($A26="","",COUNTIFS('3. Καταγραφή αδειών'!$A$5:$A$200,$A26,'3. Καταγραφή αδειών'!$F$5:$F$200,"Εγκρίθηκε",'3. Καταγραφή αδειών'!$C$5:$C$200,"&lt;="&amp;('1. Ρυθμίσεις'!$C$9+(8-1)*7+6),'3. Καταγραφή αδειών'!$D$5:$D$200,"&gt;="&amp;('1. Ρυθμίσεις'!$C$9+(8-1)*7)))</f>
        <v/>
      </c>
      <c r="J26" s="106">
        <f>IF($A26="","",COUNTIFS('3. Καταγραφή αδειών'!$A$5:$A$200,$A26,'3. Καταγραφή αδειών'!$F$5:$F$200,"Εγκρίθηκε",'3. Καταγραφή αδειών'!$C$5:$C$200,"&lt;="&amp;('1. Ρυθμίσεις'!$C$9+(9-1)*7+6),'3. Καταγραφή αδειών'!$D$5:$D$200,"&gt;="&amp;('1. Ρυθμίσεις'!$C$9+(9-1)*7)))</f>
        <v/>
      </c>
      <c r="K26" s="106">
        <f>IF($A26="","",COUNTIFS('3. Καταγραφή αδειών'!$A$5:$A$200,$A26,'3. Καταγραφή αδειών'!$F$5:$F$200,"Εγκρίθηκε",'3. Καταγραφή αδειών'!$C$5:$C$200,"&lt;="&amp;('1. Ρυθμίσεις'!$C$9+(10-1)*7+6),'3. Καταγραφή αδειών'!$D$5:$D$200,"&gt;="&amp;('1. Ρυθμίσεις'!$C$9+(10-1)*7)))</f>
        <v/>
      </c>
      <c r="L26" s="106">
        <f>IF($A26="","",COUNTIFS('3. Καταγραφή αδειών'!$A$5:$A$200,$A26,'3. Καταγραφή αδειών'!$F$5:$F$200,"Εγκρίθηκε",'3. Καταγραφή αδειών'!$C$5:$C$200,"&lt;="&amp;('1. Ρυθμίσεις'!$C$9+(11-1)*7+6),'3. Καταγραφή αδειών'!$D$5:$D$200,"&gt;="&amp;('1. Ρυθμίσεις'!$C$9+(11-1)*7)))</f>
        <v/>
      </c>
      <c r="M26" s="106">
        <f>IF($A26="","",COUNTIFS('3. Καταγραφή αδειών'!$A$5:$A$200,$A26,'3. Καταγραφή αδειών'!$F$5:$F$200,"Εγκρίθηκε",'3. Καταγραφή αδειών'!$C$5:$C$200,"&lt;="&amp;('1. Ρυθμίσεις'!$C$9+(12-1)*7+6),'3. Καταγραφή αδειών'!$D$5:$D$200,"&gt;="&amp;('1. Ρυθμίσεις'!$C$9+(12-1)*7)))</f>
        <v/>
      </c>
      <c r="N26" s="106">
        <f>IF($A26="","",COUNTIFS('3. Καταγραφή αδειών'!$A$5:$A$200,$A26,'3. Καταγραφή αδειών'!$F$5:$F$200,"Εγκρίθηκε",'3. Καταγραφή αδειών'!$C$5:$C$200,"&lt;="&amp;('1. Ρυθμίσεις'!$C$9+(13-1)*7+6),'3. Καταγραφή αδειών'!$D$5:$D$200,"&gt;="&amp;('1. Ρυθμίσεις'!$C$9+(13-1)*7)))</f>
        <v/>
      </c>
      <c r="O26" s="106">
        <f>IF($A26="","",COUNTIFS('3. Καταγραφή αδειών'!$A$5:$A$200,$A26,'3. Καταγραφή αδειών'!$F$5:$F$200,"Εγκρίθηκε",'3. Καταγραφή αδειών'!$C$5:$C$200,"&lt;="&amp;('1. Ρυθμίσεις'!$C$9+(14-1)*7+6),'3. Καταγραφή αδειών'!$D$5:$D$200,"&gt;="&amp;('1. Ρυθμίσεις'!$C$9+(14-1)*7)))</f>
        <v/>
      </c>
      <c r="P26" s="106">
        <f>IF($A26="","",COUNTIFS('3. Καταγραφή αδειών'!$A$5:$A$200,$A26,'3. Καταγραφή αδειών'!$F$5:$F$200,"Εγκρίθηκε",'3. Καταγραφή αδειών'!$C$5:$C$200,"&lt;="&amp;('1. Ρυθμίσεις'!$C$9+(15-1)*7+6),'3. Καταγραφή αδειών'!$D$5:$D$200,"&gt;="&amp;('1. Ρυθμίσεις'!$C$9+(15-1)*7)))</f>
        <v/>
      </c>
      <c r="Q26" s="106">
        <f>IF($A26="","",COUNTIFS('3. Καταγραφή αδειών'!$A$5:$A$200,$A26,'3. Καταγραφή αδειών'!$F$5:$F$200,"Εγκρίθηκε",'3. Καταγραφή αδειών'!$C$5:$C$200,"&lt;="&amp;('1. Ρυθμίσεις'!$C$9+(16-1)*7+6),'3. Καταγραφή αδειών'!$D$5:$D$200,"&gt;="&amp;('1. Ρυθμίσεις'!$C$9+(16-1)*7)))</f>
        <v/>
      </c>
      <c r="R26" s="106">
        <f>IF($A26="","",COUNTIFS('3. Καταγραφή αδειών'!$A$5:$A$200,$A26,'3. Καταγραφή αδειών'!$F$5:$F$200,"Εγκρίθηκε",'3. Καταγραφή αδειών'!$C$5:$C$200,"&lt;="&amp;('1. Ρυθμίσεις'!$C$9+(17-1)*7+6),'3. Καταγραφή αδειών'!$D$5:$D$200,"&gt;="&amp;('1. Ρυθμίσεις'!$C$9+(17-1)*7)))</f>
        <v/>
      </c>
      <c r="S26" s="106">
        <f>IF($A26="","",COUNTIFS('3. Καταγραφή αδειών'!$A$5:$A$200,$A26,'3. Καταγραφή αδειών'!$F$5:$F$200,"Εγκρίθηκε",'3. Καταγραφή αδειών'!$C$5:$C$200,"&lt;="&amp;('1. Ρυθμίσεις'!$C$9+(18-1)*7+6),'3. Καταγραφή αδειών'!$D$5:$D$200,"&gt;="&amp;('1. Ρυθμίσεις'!$C$9+(18-1)*7)))</f>
        <v/>
      </c>
      <c r="T26" s="106">
        <f>IF($A26="","",COUNTIFS('3. Καταγραφή αδειών'!$A$5:$A$200,$A26,'3. Καταγραφή αδειών'!$F$5:$F$200,"Εγκρίθηκε",'3. Καταγραφή αδειών'!$C$5:$C$200,"&lt;="&amp;('1. Ρυθμίσεις'!$C$9+(19-1)*7+6),'3. Καταγραφή αδειών'!$D$5:$D$200,"&gt;="&amp;('1. Ρυθμίσεις'!$C$9+(19-1)*7)))</f>
        <v/>
      </c>
      <c r="U26" s="106">
        <f>IF($A26="","",COUNTIFS('3. Καταγραφή αδειών'!$A$5:$A$200,$A26,'3. Καταγραφή αδειών'!$F$5:$F$200,"Εγκρίθηκε",'3. Καταγραφή αδειών'!$C$5:$C$200,"&lt;="&amp;('1. Ρυθμίσεις'!$C$9+(20-1)*7+6),'3. Καταγραφή αδειών'!$D$5:$D$200,"&gt;="&amp;('1. Ρυθμίσεις'!$C$9+(20-1)*7)))</f>
        <v/>
      </c>
      <c r="V26" s="106">
        <f>IF($A26="","",COUNTIFS('3. Καταγραφή αδειών'!$A$5:$A$200,$A26,'3. Καταγραφή αδειών'!$F$5:$F$200,"Εγκρίθηκε",'3. Καταγραφή αδειών'!$C$5:$C$200,"&lt;="&amp;('1. Ρυθμίσεις'!$C$9+(21-1)*7+6),'3. Καταγραφή αδειών'!$D$5:$D$200,"&gt;="&amp;('1. Ρυθμίσεις'!$C$9+(21-1)*7)))</f>
        <v/>
      </c>
      <c r="W26" s="106">
        <f>IF($A26="","",COUNTIFS('3. Καταγραφή αδειών'!$A$5:$A$200,$A26,'3. Καταγραφή αδειών'!$F$5:$F$200,"Εγκρίθηκε",'3. Καταγραφή αδειών'!$C$5:$C$200,"&lt;="&amp;('1. Ρυθμίσεις'!$C$9+(22-1)*7+6),'3. Καταγραφή αδειών'!$D$5:$D$200,"&gt;="&amp;('1. Ρυθμίσεις'!$C$9+(22-1)*7)))</f>
        <v/>
      </c>
      <c r="X26" s="106">
        <f>IF($A26="","",COUNTIFS('3. Καταγραφή αδειών'!$A$5:$A$200,$A26,'3. Καταγραφή αδειών'!$F$5:$F$200,"Εγκρίθηκε",'3. Καταγραφή αδειών'!$C$5:$C$200,"&lt;="&amp;('1. Ρυθμίσεις'!$C$9+(23-1)*7+6),'3. Καταγραφή αδειών'!$D$5:$D$200,"&gt;="&amp;('1. Ρυθμίσεις'!$C$9+(23-1)*7)))</f>
        <v/>
      </c>
      <c r="Y26" s="106">
        <f>IF($A26="","",COUNTIFS('3. Καταγραφή αδειών'!$A$5:$A$200,$A26,'3. Καταγραφή αδειών'!$F$5:$F$200,"Εγκρίθηκε",'3. Καταγραφή αδειών'!$C$5:$C$200,"&lt;="&amp;('1. Ρυθμίσεις'!$C$9+(24-1)*7+6),'3. Καταγραφή αδειών'!$D$5:$D$200,"&gt;="&amp;('1. Ρυθμίσεις'!$C$9+(24-1)*7)))</f>
        <v/>
      </c>
      <c r="Z26" s="106">
        <f>IF($A26="","",COUNTIFS('3. Καταγραφή αδειών'!$A$5:$A$200,$A26,'3. Καταγραφή αδειών'!$F$5:$F$200,"Εγκρίθηκε",'3. Καταγραφή αδειών'!$C$5:$C$200,"&lt;="&amp;('1. Ρυθμίσεις'!$C$9+(25-1)*7+6),'3. Καταγραφή αδειών'!$D$5:$D$200,"&gt;="&amp;('1. Ρυθμίσεις'!$C$9+(25-1)*7)))</f>
        <v/>
      </c>
      <c r="AA26" s="106">
        <f>IF($A26="","",COUNTIFS('3. Καταγραφή αδειών'!$A$5:$A$200,$A26,'3. Καταγραφή αδειών'!$F$5:$F$200,"Εγκρίθηκε",'3. Καταγραφή αδειών'!$C$5:$C$200,"&lt;="&amp;('1. Ρυθμίσεις'!$C$9+(26-1)*7+6),'3. Καταγραφή αδειών'!$D$5:$D$200,"&gt;="&amp;('1. Ρυθμίσεις'!$C$9+(26-1)*7)))</f>
        <v/>
      </c>
      <c r="AB26" s="106">
        <f>IF($A26="","",COUNTIFS('3. Καταγραφή αδειών'!$A$5:$A$200,$A26,'3. Καταγραφή αδειών'!$F$5:$F$200,"Εγκρίθηκε",'3. Καταγραφή αδειών'!$C$5:$C$200,"&lt;="&amp;('1. Ρυθμίσεις'!$C$9+(27-1)*7+6),'3. Καταγραφή αδειών'!$D$5:$D$200,"&gt;="&amp;('1. Ρυθμίσεις'!$C$9+(27-1)*7)))</f>
        <v/>
      </c>
      <c r="AC26" s="106">
        <f>IF($A26="","",COUNTIFS('3. Καταγραφή αδειών'!$A$5:$A$200,$A26,'3. Καταγραφή αδειών'!$F$5:$F$200,"Εγκρίθηκε",'3. Καταγραφή αδειών'!$C$5:$C$200,"&lt;="&amp;('1. Ρυθμίσεις'!$C$9+(28-1)*7+6),'3. Καταγραφή αδειών'!$D$5:$D$200,"&gt;="&amp;('1. Ρυθμίσεις'!$C$9+(28-1)*7)))</f>
        <v/>
      </c>
      <c r="AD26" s="106">
        <f>IF($A26="","",COUNTIFS('3. Καταγραφή αδειών'!$A$5:$A$200,$A26,'3. Καταγραφή αδειών'!$F$5:$F$200,"Εγκρίθηκε",'3. Καταγραφή αδειών'!$C$5:$C$200,"&lt;="&amp;('1. Ρυθμίσεις'!$C$9+(29-1)*7+6),'3. Καταγραφή αδειών'!$D$5:$D$200,"&gt;="&amp;('1. Ρυθμίσεις'!$C$9+(29-1)*7)))</f>
        <v/>
      </c>
      <c r="AE26" s="106">
        <f>IF($A26="","",COUNTIFS('3. Καταγραφή αδειών'!$A$5:$A$200,$A26,'3. Καταγραφή αδειών'!$F$5:$F$200,"Εγκρίθηκε",'3. Καταγραφή αδειών'!$C$5:$C$200,"&lt;="&amp;('1. Ρυθμίσεις'!$C$9+(30-1)*7+6),'3. Καταγραφή αδειών'!$D$5:$D$200,"&gt;="&amp;('1. Ρυθμίσεις'!$C$9+(30-1)*7)))</f>
        <v/>
      </c>
      <c r="AF26" s="106">
        <f>IF($A26="","",COUNTIFS('3. Καταγραφή αδειών'!$A$5:$A$200,$A26,'3. Καταγραφή αδειών'!$F$5:$F$200,"Εγκρίθηκε",'3. Καταγραφή αδειών'!$C$5:$C$200,"&lt;="&amp;('1. Ρυθμίσεις'!$C$9+(31-1)*7+6),'3. Καταγραφή αδειών'!$D$5:$D$200,"&gt;="&amp;('1. Ρυθμίσεις'!$C$9+(31-1)*7)))</f>
        <v/>
      </c>
      <c r="AG26" s="106">
        <f>IF($A26="","",COUNTIFS('3. Καταγραφή αδειών'!$A$5:$A$200,$A26,'3. Καταγραφή αδειών'!$F$5:$F$200,"Εγκρίθηκε",'3. Καταγραφή αδειών'!$C$5:$C$200,"&lt;="&amp;('1. Ρυθμίσεις'!$C$9+(32-1)*7+6),'3. Καταγραφή αδειών'!$D$5:$D$200,"&gt;="&amp;('1. Ρυθμίσεις'!$C$9+(32-1)*7)))</f>
        <v/>
      </c>
      <c r="AH26" s="106">
        <f>IF($A26="","",COUNTIFS('3. Καταγραφή αδειών'!$A$5:$A$200,$A26,'3. Καταγραφή αδειών'!$F$5:$F$200,"Εγκρίθηκε",'3. Καταγραφή αδειών'!$C$5:$C$200,"&lt;="&amp;('1. Ρυθμίσεις'!$C$9+(33-1)*7+6),'3. Καταγραφή αδειών'!$D$5:$D$200,"&gt;="&amp;('1. Ρυθμίσεις'!$C$9+(33-1)*7)))</f>
        <v/>
      </c>
      <c r="AI26" s="106">
        <f>IF($A26="","",COUNTIFS('3. Καταγραφή αδειών'!$A$5:$A$200,$A26,'3. Καταγραφή αδειών'!$F$5:$F$200,"Εγκρίθηκε",'3. Καταγραφή αδειών'!$C$5:$C$200,"&lt;="&amp;('1. Ρυθμίσεις'!$C$9+(34-1)*7+6),'3. Καταγραφή αδειών'!$D$5:$D$200,"&gt;="&amp;('1. Ρυθμίσεις'!$C$9+(34-1)*7)))</f>
        <v/>
      </c>
      <c r="AJ26" s="106">
        <f>IF($A26="","",COUNTIFS('3. Καταγραφή αδειών'!$A$5:$A$200,$A26,'3. Καταγραφή αδειών'!$F$5:$F$200,"Εγκρίθηκε",'3. Καταγραφή αδειών'!$C$5:$C$200,"&lt;="&amp;('1. Ρυθμίσεις'!$C$9+(35-1)*7+6),'3. Καταγραφή αδειών'!$D$5:$D$200,"&gt;="&amp;('1. Ρυθμίσεις'!$C$9+(35-1)*7)))</f>
        <v/>
      </c>
      <c r="AK26" s="106">
        <f>IF($A26="","",COUNTIFS('3. Καταγραφή αδειών'!$A$5:$A$200,$A26,'3. Καταγραφή αδειών'!$F$5:$F$200,"Εγκρίθηκε",'3. Καταγραφή αδειών'!$C$5:$C$200,"&lt;="&amp;('1. Ρυθμίσεις'!$C$9+(36-1)*7+6),'3. Καταγραφή αδειών'!$D$5:$D$200,"&gt;="&amp;('1. Ρυθμίσεις'!$C$9+(36-1)*7)))</f>
        <v/>
      </c>
      <c r="AL26" s="106">
        <f>IF($A26="","",COUNTIFS('3. Καταγραφή αδειών'!$A$5:$A$200,$A26,'3. Καταγραφή αδειών'!$F$5:$F$200,"Εγκρίθηκε",'3. Καταγραφή αδειών'!$C$5:$C$200,"&lt;="&amp;('1. Ρυθμίσεις'!$C$9+(37-1)*7+6),'3. Καταγραφή αδειών'!$D$5:$D$200,"&gt;="&amp;('1. Ρυθμίσεις'!$C$9+(37-1)*7)))</f>
        <v/>
      </c>
      <c r="AM26" s="106">
        <f>IF($A26="","",COUNTIFS('3. Καταγραφή αδειών'!$A$5:$A$200,$A26,'3. Καταγραφή αδειών'!$F$5:$F$200,"Εγκρίθηκε",'3. Καταγραφή αδειών'!$C$5:$C$200,"&lt;="&amp;('1. Ρυθμίσεις'!$C$9+(38-1)*7+6),'3. Καταγραφή αδειών'!$D$5:$D$200,"&gt;="&amp;('1. Ρυθμίσεις'!$C$9+(38-1)*7)))</f>
        <v/>
      </c>
      <c r="AN26" s="106">
        <f>IF($A26="","",COUNTIFS('3. Καταγραφή αδειών'!$A$5:$A$200,$A26,'3. Καταγραφή αδειών'!$F$5:$F$200,"Εγκρίθηκε",'3. Καταγραφή αδειών'!$C$5:$C$200,"&lt;="&amp;('1. Ρυθμίσεις'!$C$9+(39-1)*7+6),'3. Καταγραφή αδειών'!$D$5:$D$200,"&gt;="&amp;('1. Ρυθμίσεις'!$C$9+(39-1)*7)))</f>
        <v/>
      </c>
      <c r="AO26" s="106">
        <f>IF($A26="","",COUNTIFS('3. Καταγραφή αδειών'!$A$5:$A$200,$A26,'3. Καταγραφή αδειών'!$F$5:$F$200,"Εγκρίθηκε",'3. Καταγραφή αδειών'!$C$5:$C$200,"&lt;="&amp;('1. Ρυθμίσεις'!$C$9+(40-1)*7+6),'3. Καταγραφή αδειών'!$D$5:$D$200,"&gt;="&amp;('1. Ρυθμίσεις'!$C$9+(40-1)*7)))</f>
        <v/>
      </c>
      <c r="AP26" s="106">
        <f>IF($A26="","",COUNTIFS('3. Καταγραφή αδειών'!$A$5:$A$200,$A26,'3. Καταγραφή αδειών'!$F$5:$F$200,"Εγκρίθηκε",'3. Καταγραφή αδειών'!$C$5:$C$200,"&lt;="&amp;('1. Ρυθμίσεις'!$C$9+(41-1)*7+6),'3. Καταγραφή αδειών'!$D$5:$D$200,"&gt;="&amp;('1. Ρυθμίσεις'!$C$9+(41-1)*7)))</f>
        <v/>
      </c>
      <c r="AQ26" s="106">
        <f>IF($A26="","",COUNTIFS('3. Καταγραφή αδειών'!$A$5:$A$200,$A26,'3. Καταγραφή αδειών'!$F$5:$F$200,"Εγκρίθηκε",'3. Καταγραφή αδειών'!$C$5:$C$200,"&lt;="&amp;('1. Ρυθμίσεις'!$C$9+(42-1)*7+6),'3. Καταγραφή αδειών'!$D$5:$D$200,"&gt;="&amp;('1. Ρυθμίσεις'!$C$9+(42-1)*7)))</f>
        <v/>
      </c>
      <c r="AR26" s="106">
        <f>IF($A26="","",COUNTIFS('3. Καταγραφή αδειών'!$A$5:$A$200,$A26,'3. Καταγραφή αδειών'!$F$5:$F$200,"Εγκρίθηκε",'3. Καταγραφή αδειών'!$C$5:$C$200,"&lt;="&amp;('1. Ρυθμίσεις'!$C$9+(43-1)*7+6),'3. Καταγραφή αδειών'!$D$5:$D$200,"&gt;="&amp;('1. Ρυθμίσεις'!$C$9+(43-1)*7)))</f>
        <v/>
      </c>
      <c r="AS26" s="106">
        <f>IF($A26="","",COUNTIFS('3. Καταγραφή αδειών'!$A$5:$A$200,$A26,'3. Καταγραφή αδειών'!$F$5:$F$200,"Εγκρίθηκε",'3. Καταγραφή αδειών'!$C$5:$C$200,"&lt;="&amp;('1. Ρυθμίσεις'!$C$9+(44-1)*7+6),'3. Καταγραφή αδειών'!$D$5:$D$200,"&gt;="&amp;('1. Ρυθμίσεις'!$C$9+(44-1)*7)))</f>
        <v/>
      </c>
      <c r="AT26" s="106">
        <f>IF($A26="","",COUNTIFS('3. Καταγραφή αδειών'!$A$5:$A$200,$A26,'3. Καταγραφή αδειών'!$F$5:$F$200,"Εγκρίθηκε",'3. Καταγραφή αδειών'!$C$5:$C$200,"&lt;="&amp;('1. Ρυθμίσεις'!$C$9+(45-1)*7+6),'3. Καταγραφή αδειών'!$D$5:$D$200,"&gt;="&amp;('1. Ρυθμίσεις'!$C$9+(45-1)*7)))</f>
        <v/>
      </c>
      <c r="AU26" s="106">
        <f>IF($A26="","",COUNTIFS('3. Καταγραφή αδειών'!$A$5:$A$200,$A26,'3. Καταγραφή αδειών'!$F$5:$F$200,"Εγκρίθηκε",'3. Καταγραφή αδειών'!$C$5:$C$200,"&lt;="&amp;('1. Ρυθμίσεις'!$C$9+(46-1)*7+6),'3. Καταγραφή αδειών'!$D$5:$D$200,"&gt;="&amp;('1. Ρυθμίσεις'!$C$9+(46-1)*7)))</f>
        <v/>
      </c>
      <c r="AV26" s="106">
        <f>IF($A26="","",COUNTIFS('3. Καταγραφή αδειών'!$A$5:$A$200,$A26,'3. Καταγραφή αδειών'!$F$5:$F$200,"Εγκρίθηκε",'3. Καταγραφή αδειών'!$C$5:$C$200,"&lt;="&amp;('1. Ρυθμίσεις'!$C$9+(47-1)*7+6),'3. Καταγραφή αδειών'!$D$5:$D$200,"&gt;="&amp;('1. Ρυθμίσεις'!$C$9+(47-1)*7)))</f>
        <v/>
      </c>
      <c r="AW26" s="106">
        <f>IF($A26="","",COUNTIFS('3. Καταγραφή αδειών'!$A$5:$A$200,$A26,'3. Καταγραφή αδειών'!$F$5:$F$200,"Εγκρίθηκε",'3. Καταγραφή αδειών'!$C$5:$C$200,"&lt;="&amp;('1. Ρυθμίσεις'!$C$9+(48-1)*7+6),'3. Καταγραφή αδειών'!$D$5:$D$200,"&gt;="&amp;('1. Ρυθμίσεις'!$C$9+(48-1)*7)))</f>
        <v/>
      </c>
      <c r="AX26" s="106">
        <f>IF($A26="","",COUNTIFS('3. Καταγραφή αδειών'!$A$5:$A$200,$A26,'3. Καταγραφή αδειών'!$F$5:$F$200,"Εγκρίθηκε",'3. Καταγραφή αδειών'!$C$5:$C$200,"&lt;="&amp;('1. Ρυθμίσεις'!$C$9+(49-1)*7+6),'3. Καταγραφή αδειών'!$D$5:$D$200,"&gt;="&amp;('1. Ρυθμίσεις'!$C$9+(49-1)*7)))</f>
        <v/>
      </c>
      <c r="AY26" s="106">
        <f>IF($A26="","",COUNTIFS('3. Καταγραφή αδειών'!$A$5:$A$200,$A26,'3. Καταγραφή αδειών'!$F$5:$F$200,"Εγκρίθηκε",'3. Καταγραφή αδειών'!$C$5:$C$200,"&lt;="&amp;('1. Ρυθμίσεις'!$C$9+(50-1)*7+6),'3. Καταγραφή αδειών'!$D$5:$D$200,"&gt;="&amp;('1. Ρυθμίσεις'!$C$9+(50-1)*7)))</f>
        <v/>
      </c>
      <c r="AZ26" s="106">
        <f>IF($A26="","",COUNTIFS('3. Καταγραφή αδειών'!$A$5:$A$200,$A26,'3. Καταγραφή αδειών'!$F$5:$F$200,"Εγκρίθηκε",'3. Καταγραφή αδειών'!$C$5:$C$200,"&lt;="&amp;('1. Ρυθμίσεις'!$C$9+(51-1)*7+6),'3. Καταγραφή αδειών'!$D$5:$D$200,"&gt;="&amp;('1. Ρυθμίσεις'!$C$9+(51-1)*7)))</f>
        <v/>
      </c>
      <c r="BA26" s="106">
        <f>IF($A26="","",COUNTIFS('3. Καταγραφή αδειών'!$A$5:$A$200,$A26,'3. Καταγραφή αδειών'!$F$5:$F$200,"Εγκρίθηκε",'3. Καταγραφή αδειών'!$C$5:$C$200,"&lt;="&amp;('1. Ρυθμίσεις'!$C$9+(52-1)*7+6),'3. Καταγραφή αδειών'!$D$5:$D$200,"&gt;="&amp;('1. Ρυθμίσεις'!$C$9+(52-1)*7)))</f>
        <v/>
      </c>
    </row>
    <row r="27" ht="18" customHeight="1" s="55">
      <c r="A27" s="105">
        <f>IF('2. Εργαζόμενοι'!A27="","",'2. Εργαζόμενοι'!A27)</f>
        <v/>
      </c>
      <c r="B27" s="106">
        <f>IF($A27="","",COUNTIFS('3. Καταγραφή αδειών'!$A$5:$A$200,$A27,'3. Καταγραφή αδειών'!$F$5:$F$200,"Εγκρίθηκε",'3. Καταγραφή αδειών'!$C$5:$C$200,"&lt;="&amp;('1. Ρυθμίσεις'!$C$9+(1-1)*7+6),'3. Καταγραφή αδειών'!$D$5:$D$200,"&gt;="&amp;('1. Ρυθμίσεις'!$C$9+(1-1)*7)))</f>
        <v/>
      </c>
      <c r="C27" s="106">
        <f>IF($A27="","",COUNTIFS('3. Καταγραφή αδειών'!$A$5:$A$200,$A27,'3. Καταγραφή αδειών'!$F$5:$F$200,"Εγκρίθηκε",'3. Καταγραφή αδειών'!$C$5:$C$200,"&lt;="&amp;('1. Ρυθμίσεις'!$C$9+(2-1)*7+6),'3. Καταγραφή αδειών'!$D$5:$D$200,"&gt;="&amp;('1. Ρυθμίσεις'!$C$9+(2-1)*7)))</f>
        <v/>
      </c>
      <c r="D27" s="106">
        <f>IF($A27="","",COUNTIFS('3. Καταγραφή αδειών'!$A$5:$A$200,$A27,'3. Καταγραφή αδειών'!$F$5:$F$200,"Εγκρίθηκε",'3. Καταγραφή αδειών'!$C$5:$C$200,"&lt;="&amp;('1. Ρυθμίσεις'!$C$9+(3-1)*7+6),'3. Καταγραφή αδειών'!$D$5:$D$200,"&gt;="&amp;('1. Ρυθμίσεις'!$C$9+(3-1)*7)))</f>
        <v/>
      </c>
      <c r="E27" s="106">
        <f>IF($A27="","",COUNTIFS('3. Καταγραφή αδειών'!$A$5:$A$200,$A27,'3. Καταγραφή αδειών'!$F$5:$F$200,"Εγκρίθηκε",'3. Καταγραφή αδειών'!$C$5:$C$200,"&lt;="&amp;('1. Ρυθμίσεις'!$C$9+(4-1)*7+6),'3. Καταγραφή αδειών'!$D$5:$D$200,"&gt;="&amp;('1. Ρυθμίσεις'!$C$9+(4-1)*7)))</f>
        <v/>
      </c>
      <c r="F27" s="106">
        <f>IF($A27="","",COUNTIFS('3. Καταγραφή αδειών'!$A$5:$A$200,$A27,'3. Καταγραφή αδειών'!$F$5:$F$200,"Εγκρίθηκε",'3. Καταγραφή αδειών'!$C$5:$C$200,"&lt;="&amp;('1. Ρυθμίσεις'!$C$9+(5-1)*7+6),'3. Καταγραφή αδειών'!$D$5:$D$200,"&gt;="&amp;('1. Ρυθμίσεις'!$C$9+(5-1)*7)))</f>
        <v/>
      </c>
      <c r="G27" s="106">
        <f>IF($A27="","",COUNTIFS('3. Καταγραφή αδειών'!$A$5:$A$200,$A27,'3. Καταγραφή αδειών'!$F$5:$F$200,"Εγκρίθηκε",'3. Καταγραφή αδειών'!$C$5:$C$200,"&lt;="&amp;('1. Ρυθμίσεις'!$C$9+(6-1)*7+6),'3. Καταγραφή αδειών'!$D$5:$D$200,"&gt;="&amp;('1. Ρυθμίσεις'!$C$9+(6-1)*7)))</f>
        <v/>
      </c>
      <c r="H27" s="106">
        <f>IF($A27="","",COUNTIFS('3. Καταγραφή αδειών'!$A$5:$A$200,$A27,'3. Καταγραφή αδειών'!$F$5:$F$200,"Εγκρίθηκε",'3. Καταγραφή αδειών'!$C$5:$C$200,"&lt;="&amp;('1. Ρυθμίσεις'!$C$9+(7-1)*7+6),'3. Καταγραφή αδειών'!$D$5:$D$200,"&gt;="&amp;('1. Ρυθμίσεις'!$C$9+(7-1)*7)))</f>
        <v/>
      </c>
      <c r="I27" s="106">
        <f>IF($A27="","",COUNTIFS('3. Καταγραφή αδειών'!$A$5:$A$200,$A27,'3. Καταγραφή αδειών'!$F$5:$F$200,"Εγκρίθηκε",'3. Καταγραφή αδειών'!$C$5:$C$200,"&lt;="&amp;('1. Ρυθμίσεις'!$C$9+(8-1)*7+6),'3. Καταγραφή αδειών'!$D$5:$D$200,"&gt;="&amp;('1. Ρυθμίσεις'!$C$9+(8-1)*7)))</f>
        <v/>
      </c>
      <c r="J27" s="106">
        <f>IF($A27="","",COUNTIFS('3. Καταγραφή αδειών'!$A$5:$A$200,$A27,'3. Καταγραφή αδειών'!$F$5:$F$200,"Εγκρίθηκε",'3. Καταγραφή αδειών'!$C$5:$C$200,"&lt;="&amp;('1. Ρυθμίσεις'!$C$9+(9-1)*7+6),'3. Καταγραφή αδειών'!$D$5:$D$200,"&gt;="&amp;('1. Ρυθμίσεις'!$C$9+(9-1)*7)))</f>
        <v/>
      </c>
      <c r="K27" s="106">
        <f>IF($A27="","",COUNTIFS('3. Καταγραφή αδειών'!$A$5:$A$200,$A27,'3. Καταγραφή αδειών'!$F$5:$F$200,"Εγκρίθηκε",'3. Καταγραφή αδειών'!$C$5:$C$200,"&lt;="&amp;('1. Ρυθμίσεις'!$C$9+(10-1)*7+6),'3. Καταγραφή αδειών'!$D$5:$D$200,"&gt;="&amp;('1. Ρυθμίσεις'!$C$9+(10-1)*7)))</f>
        <v/>
      </c>
      <c r="L27" s="106">
        <f>IF($A27="","",COUNTIFS('3. Καταγραφή αδειών'!$A$5:$A$200,$A27,'3. Καταγραφή αδειών'!$F$5:$F$200,"Εγκρίθηκε",'3. Καταγραφή αδειών'!$C$5:$C$200,"&lt;="&amp;('1. Ρυθμίσεις'!$C$9+(11-1)*7+6),'3. Καταγραφή αδειών'!$D$5:$D$200,"&gt;="&amp;('1. Ρυθμίσεις'!$C$9+(11-1)*7)))</f>
        <v/>
      </c>
      <c r="M27" s="106">
        <f>IF($A27="","",COUNTIFS('3. Καταγραφή αδειών'!$A$5:$A$200,$A27,'3. Καταγραφή αδειών'!$F$5:$F$200,"Εγκρίθηκε",'3. Καταγραφή αδειών'!$C$5:$C$200,"&lt;="&amp;('1. Ρυθμίσεις'!$C$9+(12-1)*7+6),'3. Καταγραφή αδειών'!$D$5:$D$200,"&gt;="&amp;('1. Ρυθμίσεις'!$C$9+(12-1)*7)))</f>
        <v/>
      </c>
      <c r="N27" s="106">
        <f>IF($A27="","",COUNTIFS('3. Καταγραφή αδειών'!$A$5:$A$200,$A27,'3. Καταγραφή αδειών'!$F$5:$F$200,"Εγκρίθηκε",'3. Καταγραφή αδειών'!$C$5:$C$200,"&lt;="&amp;('1. Ρυθμίσεις'!$C$9+(13-1)*7+6),'3. Καταγραφή αδειών'!$D$5:$D$200,"&gt;="&amp;('1. Ρυθμίσεις'!$C$9+(13-1)*7)))</f>
        <v/>
      </c>
      <c r="O27" s="106">
        <f>IF($A27="","",COUNTIFS('3. Καταγραφή αδειών'!$A$5:$A$200,$A27,'3. Καταγραφή αδειών'!$F$5:$F$200,"Εγκρίθηκε",'3. Καταγραφή αδειών'!$C$5:$C$200,"&lt;="&amp;('1. Ρυθμίσεις'!$C$9+(14-1)*7+6),'3. Καταγραφή αδειών'!$D$5:$D$200,"&gt;="&amp;('1. Ρυθμίσεις'!$C$9+(14-1)*7)))</f>
        <v/>
      </c>
      <c r="P27" s="106">
        <f>IF($A27="","",COUNTIFS('3. Καταγραφή αδειών'!$A$5:$A$200,$A27,'3. Καταγραφή αδειών'!$F$5:$F$200,"Εγκρίθηκε",'3. Καταγραφή αδειών'!$C$5:$C$200,"&lt;="&amp;('1. Ρυθμίσεις'!$C$9+(15-1)*7+6),'3. Καταγραφή αδειών'!$D$5:$D$200,"&gt;="&amp;('1. Ρυθμίσεις'!$C$9+(15-1)*7)))</f>
        <v/>
      </c>
      <c r="Q27" s="106">
        <f>IF($A27="","",COUNTIFS('3. Καταγραφή αδειών'!$A$5:$A$200,$A27,'3. Καταγραφή αδειών'!$F$5:$F$200,"Εγκρίθηκε",'3. Καταγραφή αδειών'!$C$5:$C$200,"&lt;="&amp;('1. Ρυθμίσεις'!$C$9+(16-1)*7+6),'3. Καταγραφή αδειών'!$D$5:$D$200,"&gt;="&amp;('1. Ρυθμίσεις'!$C$9+(16-1)*7)))</f>
        <v/>
      </c>
      <c r="R27" s="106">
        <f>IF($A27="","",COUNTIFS('3. Καταγραφή αδειών'!$A$5:$A$200,$A27,'3. Καταγραφή αδειών'!$F$5:$F$200,"Εγκρίθηκε",'3. Καταγραφή αδειών'!$C$5:$C$200,"&lt;="&amp;('1. Ρυθμίσεις'!$C$9+(17-1)*7+6),'3. Καταγραφή αδειών'!$D$5:$D$200,"&gt;="&amp;('1. Ρυθμίσεις'!$C$9+(17-1)*7)))</f>
        <v/>
      </c>
      <c r="S27" s="106">
        <f>IF($A27="","",COUNTIFS('3. Καταγραφή αδειών'!$A$5:$A$200,$A27,'3. Καταγραφή αδειών'!$F$5:$F$200,"Εγκρίθηκε",'3. Καταγραφή αδειών'!$C$5:$C$200,"&lt;="&amp;('1. Ρυθμίσεις'!$C$9+(18-1)*7+6),'3. Καταγραφή αδειών'!$D$5:$D$200,"&gt;="&amp;('1. Ρυθμίσεις'!$C$9+(18-1)*7)))</f>
        <v/>
      </c>
      <c r="T27" s="106">
        <f>IF($A27="","",COUNTIFS('3. Καταγραφή αδειών'!$A$5:$A$200,$A27,'3. Καταγραφή αδειών'!$F$5:$F$200,"Εγκρίθηκε",'3. Καταγραφή αδειών'!$C$5:$C$200,"&lt;="&amp;('1. Ρυθμίσεις'!$C$9+(19-1)*7+6),'3. Καταγραφή αδειών'!$D$5:$D$200,"&gt;="&amp;('1. Ρυθμίσεις'!$C$9+(19-1)*7)))</f>
        <v/>
      </c>
      <c r="U27" s="106">
        <f>IF($A27="","",COUNTIFS('3. Καταγραφή αδειών'!$A$5:$A$200,$A27,'3. Καταγραφή αδειών'!$F$5:$F$200,"Εγκρίθηκε",'3. Καταγραφή αδειών'!$C$5:$C$200,"&lt;="&amp;('1. Ρυθμίσεις'!$C$9+(20-1)*7+6),'3. Καταγραφή αδειών'!$D$5:$D$200,"&gt;="&amp;('1. Ρυθμίσεις'!$C$9+(20-1)*7)))</f>
        <v/>
      </c>
      <c r="V27" s="106">
        <f>IF($A27="","",COUNTIFS('3. Καταγραφή αδειών'!$A$5:$A$200,$A27,'3. Καταγραφή αδειών'!$F$5:$F$200,"Εγκρίθηκε",'3. Καταγραφή αδειών'!$C$5:$C$200,"&lt;="&amp;('1. Ρυθμίσεις'!$C$9+(21-1)*7+6),'3. Καταγραφή αδειών'!$D$5:$D$200,"&gt;="&amp;('1. Ρυθμίσεις'!$C$9+(21-1)*7)))</f>
        <v/>
      </c>
      <c r="W27" s="106">
        <f>IF($A27="","",COUNTIFS('3. Καταγραφή αδειών'!$A$5:$A$200,$A27,'3. Καταγραφή αδειών'!$F$5:$F$200,"Εγκρίθηκε",'3. Καταγραφή αδειών'!$C$5:$C$200,"&lt;="&amp;('1. Ρυθμίσεις'!$C$9+(22-1)*7+6),'3. Καταγραφή αδειών'!$D$5:$D$200,"&gt;="&amp;('1. Ρυθμίσεις'!$C$9+(22-1)*7)))</f>
        <v/>
      </c>
      <c r="X27" s="106">
        <f>IF($A27="","",COUNTIFS('3. Καταγραφή αδειών'!$A$5:$A$200,$A27,'3. Καταγραφή αδειών'!$F$5:$F$200,"Εγκρίθηκε",'3. Καταγραφή αδειών'!$C$5:$C$200,"&lt;="&amp;('1. Ρυθμίσεις'!$C$9+(23-1)*7+6),'3. Καταγραφή αδειών'!$D$5:$D$200,"&gt;="&amp;('1. Ρυθμίσεις'!$C$9+(23-1)*7)))</f>
        <v/>
      </c>
      <c r="Y27" s="106">
        <f>IF($A27="","",COUNTIFS('3. Καταγραφή αδειών'!$A$5:$A$200,$A27,'3. Καταγραφή αδειών'!$F$5:$F$200,"Εγκρίθηκε",'3. Καταγραφή αδειών'!$C$5:$C$200,"&lt;="&amp;('1. Ρυθμίσεις'!$C$9+(24-1)*7+6),'3. Καταγραφή αδειών'!$D$5:$D$200,"&gt;="&amp;('1. Ρυθμίσεις'!$C$9+(24-1)*7)))</f>
        <v/>
      </c>
      <c r="Z27" s="106">
        <f>IF($A27="","",COUNTIFS('3. Καταγραφή αδειών'!$A$5:$A$200,$A27,'3. Καταγραφή αδειών'!$F$5:$F$200,"Εγκρίθηκε",'3. Καταγραφή αδειών'!$C$5:$C$200,"&lt;="&amp;('1. Ρυθμίσεις'!$C$9+(25-1)*7+6),'3. Καταγραφή αδειών'!$D$5:$D$200,"&gt;="&amp;('1. Ρυθμίσεις'!$C$9+(25-1)*7)))</f>
        <v/>
      </c>
      <c r="AA27" s="106">
        <f>IF($A27="","",COUNTIFS('3. Καταγραφή αδειών'!$A$5:$A$200,$A27,'3. Καταγραφή αδειών'!$F$5:$F$200,"Εγκρίθηκε",'3. Καταγραφή αδειών'!$C$5:$C$200,"&lt;="&amp;('1. Ρυθμίσεις'!$C$9+(26-1)*7+6),'3. Καταγραφή αδειών'!$D$5:$D$200,"&gt;="&amp;('1. Ρυθμίσεις'!$C$9+(26-1)*7)))</f>
        <v/>
      </c>
      <c r="AB27" s="106">
        <f>IF($A27="","",COUNTIFS('3. Καταγραφή αδειών'!$A$5:$A$200,$A27,'3. Καταγραφή αδειών'!$F$5:$F$200,"Εγκρίθηκε",'3. Καταγραφή αδειών'!$C$5:$C$200,"&lt;="&amp;('1. Ρυθμίσεις'!$C$9+(27-1)*7+6),'3. Καταγραφή αδειών'!$D$5:$D$200,"&gt;="&amp;('1. Ρυθμίσεις'!$C$9+(27-1)*7)))</f>
        <v/>
      </c>
      <c r="AC27" s="106">
        <f>IF($A27="","",COUNTIFS('3. Καταγραφή αδειών'!$A$5:$A$200,$A27,'3. Καταγραφή αδειών'!$F$5:$F$200,"Εγκρίθηκε",'3. Καταγραφή αδειών'!$C$5:$C$200,"&lt;="&amp;('1. Ρυθμίσεις'!$C$9+(28-1)*7+6),'3. Καταγραφή αδειών'!$D$5:$D$200,"&gt;="&amp;('1. Ρυθμίσεις'!$C$9+(28-1)*7)))</f>
        <v/>
      </c>
      <c r="AD27" s="106">
        <f>IF($A27="","",COUNTIFS('3. Καταγραφή αδειών'!$A$5:$A$200,$A27,'3. Καταγραφή αδειών'!$F$5:$F$200,"Εγκρίθηκε",'3. Καταγραφή αδειών'!$C$5:$C$200,"&lt;="&amp;('1. Ρυθμίσεις'!$C$9+(29-1)*7+6),'3. Καταγραφή αδειών'!$D$5:$D$200,"&gt;="&amp;('1. Ρυθμίσεις'!$C$9+(29-1)*7)))</f>
        <v/>
      </c>
      <c r="AE27" s="106">
        <f>IF($A27="","",COUNTIFS('3. Καταγραφή αδειών'!$A$5:$A$200,$A27,'3. Καταγραφή αδειών'!$F$5:$F$200,"Εγκρίθηκε",'3. Καταγραφή αδειών'!$C$5:$C$200,"&lt;="&amp;('1. Ρυθμίσεις'!$C$9+(30-1)*7+6),'3. Καταγραφή αδειών'!$D$5:$D$200,"&gt;="&amp;('1. Ρυθμίσεις'!$C$9+(30-1)*7)))</f>
        <v/>
      </c>
      <c r="AF27" s="106">
        <f>IF($A27="","",COUNTIFS('3. Καταγραφή αδειών'!$A$5:$A$200,$A27,'3. Καταγραφή αδειών'!$F$5:$F$200,"Εγκρίθηκε",'3. Καταγραφή αδειών'!$C$5:$C$200,"&lt;="&amp;('1. Ρυθμίσεις'!$C$9+(31-1)*7+6),'3. Καταγραφή αδειών'!$D$5:$D$200,"&gt;="&amp;('1. Ρυθμίσεις'!$C$9+(31-1)*7)))</f>
        <v/>
      </c>
      <c r="AG27" s="106">
        <f>IF($A27="","",COUNTIFS('3. Καταγραφή αδειών'!$A$5:$A$200,$A27,'3. Καταγραφή αδειών'!$F$5:$F$200,"Εγκρίθηκε",'3. Καταγραφή αδειών'!$C$5:$C$200,"&lt;="&amp;('1. Ρυθμίσεις'!$C$9+(32-1)*7+6),'3. Καταγραφή αδειών'!$D$5:$D$200,"&gt;="&amp;('1. Ρυθμίσεις'!$C$9+(32-1)*7)))</f>
        <v/>
      </c>
      <c r="AH27" s="106">
        <f>IF($A27="","",COUNTIFS('3. Καταγραφή αδειών'!$A$5:$A$200,$A27,'3. Καταγραφή αδειών'!$F$5:$F$200,"Εγκρίθηκε",'3. Καταγραφή αδειών'!$C$5:$C$200,"&lt;="&amp;('1. Ρυθμίσεις'!$C$9+(33-1)*7+6),'3. Καταγραφή αδειών'!$D$5:$D$200,"&gt;="&amp;('1. Ρυθμίσεις'!$C$9+(33-1)*7)))</f>
        <v/>
      </c>
      <c r="AI27" s="106">
        <f>IF($A27="","",COUNTIFS('3. Καταγραφή αδειών'!$A$5:$A$200,$A27,'3. Καταγραφή αδειών'!$F$5:$F$200,"Εγκρίθηκε",'3. Καταγραφή αδειών'!$C$5:$C$200,"&lt;="&amp;('1. Ρυθμίσεις'!$C$9+(34-1)*7+6),'3. Καταγραφή αδειών'!$D$5:$D$200,"&gt;="&amp;('1. Ρυθμίσεις'!$C$9+(34-1)*7)))</f>
        <v/>
      </c>
      <c r="AJ27" s="106">
        <f>IF($A27="","",COUNTIFS('3. Καταγραφή αδειών'!$A$5:$A$200,$A27,'3. Καταγραφή αδειών'!$F$5:$F$200,"Εγκρίθηκε",'3. Καταγραφή αδειών'!$C$5:$C$200,"&lt;="&amp;('1. Ρυθμίσεις'!$C$9+(35-1)*7+6),'3. Καταγραφή αδειών'!$D$5:$D$200,"&gt;="&amp;('1. Ρυθμίσεις'!$C$9+(35-1)*7)))</f>
        <v/>
      </c>
      <c r="AK27" s="106">
        <f>IF($A27="","",COUNTIFS('3. Καταγραφή αδειών'!$A$5:$A$200,$A27,'3. Καταγραφή αδειών'!$F$5:$F$200,"Εγκρίθηκε",'3. Καταγραφή αδειών'!$C$5:$C$200,"&lt;="&amp;('1. Ρυθμίσεις'!$C$9+(36-1)*7+6),'3. Καταγραφή αδειών'!$D$5:$D$200,"&gt;="&amp;('1. Ρυθμίσεις'!$C$9+(36-1)*7)))</f>
        <v/>
      </c>
      <c r="AL27" s="106">
        <f>IF($A27="","",COUNTIFS('3. Καταγραφή αδειών'!$A$5:$A$200,$A27,'3. Καταγραφή αδειών'!$F$5:$F$200,"Εγκρίθηκε",'3. Καταγραφή αδειών'!$C$5:$C$200,"&lt;="&amp;('1. Ρυθμίσεις'!$C$9+(37-1)*7+6),'3. Καταγραφή αδειών'!$D$5:$D$200,"&gt;="&amp;('1. Ρυθμίσεις'!$C$9+(37-1)*7)))</f>
        <v/>
      </c>
      <c r="AM27" s="106">
        <f>IF($A27="","",COUNTIFS('3. Καταγραφή αδειών'!$A$5:$A$200,$A27,'3. Καταγραφή αδειών'!$F$5:$F$200,"Εγκρίθηκε",'3. Καταγραφή αδειών'!$C$5:$C$200,"&lt;="&amp;('1. Ρυθμίσεις'!$C$9+(38-1)*7+6),'3. Καταγραφή αδειών'!$D$5:$D$200,"&gt;="&amp;('1. Ρυθμίσεις'!$C$9+(38-1)*7)))</f>
        <v/>
      </c>
      <c r="AN27" s="106">
        <f>IF($A27="","",COUNTIFS('3. Καταγραφή αδειών'!$A$5:$A$200,$A27,'3. Καταγραφή αδειών'!$F$5:$F$200,"Εγκρίθηκε",'3. Καταγραφή αδειών'!$C$5:$C$200,"&lt;="&amp;('1. Ρυθμίσεις'!$C$9+(39-1)*7+6),'3. Καταγραφή αδειών'!$D$5:$D$200,"&gt;="&amp;('1. Ρυθμίσεις'!$C$9+(39-1)*7)))</f>
        <v/>
      </c>
      <c r="AO27" s="106">
        <f>IF($A27="","",COUNTIFS('3. Καταγραφή αδειών'!$A$5:$A$200,$A27,'3. Καταγραφή αδειών'!$F$5:$F$200,"Εγκρίθηκε",'3. Καταγραφή αδειών'!$C$5:$C$200,"&lt;="&amp;('1. Ρυθμίσεις'!$C$9+(40-1)*7+6),'3. Καταγραφή αδειών'!$D$5:$D$200,"&gt;="&amp;('1. Ρυθμίσεις'!$C$9+(40-1)*7)))</f>
        <v/>
      </c>
      <c r="AP27" s="106">
        <f>IF($A27="","",COUNTIFS('3. Καταγραφή αδειών'!$A$5:$A$200,$A27,'3. Καταγραφή αδειών'!$F$5:$F$200,"Εγκρίθηκε",'3. Καταγραφή αδειών'!$C$5:$C$200,"&lt;="&amp;('1. Ρυθμίσεις'!$C$9+(41-1)*7+6),'3. Καταγραφή αδειών'!$D$5:$D$200,"&gt;="&amp;('1. Ρυθμίσεις'!$C$9+(41-1)*7)))</f>
        <v/>
      </c>
      <c r="AQ27" s="106">
        <f>IF($A27="","",COUNTIFS('3. Καταγραφή αδειών'!$A$5:$A$200,$A27,'3. Καταγραφή αδειών'!$F$5:$F$200,"Εγκρίθηκε",'3. Καταγραφή αδειών'!$C$5:$C$200,"&lt;="&amp;('1. Ρυθμίσεις'!$C$9+(42-1)*7+6),'3. Καταγραφή αδειών'!$D$5:$D$200,"&gt;="&amp;('1. Ρυθμίσεις'!$C$9+(42-1)*7)))</f>
        <v/>
      </c>
      <c r="AR27" s="106">
        <f>IF($A27="","",COUNTIFS('3. Καταγραφή αδειών'!$A$5:$A$200,$A27,'3. Καταγραφή αδειών'!$F$5:$F$200,"Εγκρίθηκε",'3. Καταγραφή αδειών'!$C$5:$C$200,"&lt;="&amp;('1. Ρυθμίσεις'!$C$9+(43-1)*7+6),'3. Καταγραφή αδειών'!$D$5:$D$200,"&gt;="&amp;('1. Ρυθμίσεις'!$C$9+(43-1)*7)))</f>
        <v/>
      </c>
      <c r="AS27" s="106">
        <f>IF($A27="","",COUNTIFS('3. Καταγραφή αδειών'!$A$5:$A$200,$A27,'3. Καταγραφή αδειών'!$F$5:$F$200,"Εγκρίθηκε",'3. Καταγραφή αδειών'!$C$5:$C$200,"&lt;="&amp;('1. Ρυθμίσεις'!$C$9+(44-1)*7+6),'3. Καταγραφή αδειών'!$D$5:$D$200,"&gt;="&amp;('1. Ρυθμίσεις'!$C$9+(44-1)*7)))</f>
        <v/>
      </c>
      <c r="AT27" s="106">
        <f>IF($A27="","",COUNTIFS('3. Καταγραφή αδειών'!$A$5:$A$200,$A27,'3. Καταγραφή αδειών'!$F$5:$F$200,"Εγκρίθηκε",'3. Καταγραφή αδειών'!$C$5:$C$200,"&lt;="&amp;('1. Ρυθμίσεις'!$C$9+(45-1)*7+6),'3. Καταγραφή αδειών'!$D$5:$D$200,"&gt;="&amp;('1. Ρυθμίσεις'!$C$9+(45-1)*7)))</f>
        <v/>
      </c>
      <c r="AU27" s="106">
        <f>IF($A27="","",COUNTIFS('3. Καταγραφή αδειών'!$A$5:$A$200,$A27,'3. Καταγραφή αδειών'!$F$5:$F$200,"Εγκρίθηκε",'3. Καταγραφή αδειών'!$C$5:$C$200,"&lt;="&amp;('1. Ρυθμίσεις'!$C$9+(46-1)*7+6),'3. Καταγραφή αδειών'!$D$5:$D$200,"&gt;="&amp;('1. Ρυθμίσεις'!$C$9+(46-1)*7)))</f>
        <v/>
      </c>
      <c r="AV27" s="106">
        <f>IF($A27="","",COUNTIFS('3. Καταγραφή αδειών'!$A$5:$A$200,$A27,'3. Καταγραφή αδειών'!$F$5:$F$200,"Εγκρίθηκε",'3. Καταγραφή αδειών'!$C$5:$C$200,"&lt;="&amp;('1. Ρυθμίσεις'!$C$9+(47-1)*7+6),'3. Καταγραφή αδειών'!$D$5:$D$200,"&gt;="&amp;('1. Ρυθμίσεις'!$C$9+(47-1)*7)))</f>
        <v/>
      </c>
      <c r="AW27" s="106">
        <f>IF($A27="","",COUNTIFS('3. Καταγραφή αδειών'!$A$5:$A$200,$A27,'3. Καταγραφή αδειών'!$F$5:$F$200,"Εγκρίθηκε",'3. Καταγραφή αδειών'!$C$5:$C$200,"&lt;="&amp;('1. Ρυθμίσεις'!$C$9+(48-1)*7+6),'3. Καταγραφή αδειών'!$D$5:$D$200,"&gt;="&amp;('1. Ρυθμίσεις'!$C$9+(48-1)*7)))</f>
        <v/>
      </c>
      <c r="AX27" s="106">
        <f>IF($A27="","",COUNTIFS('3. Καταγραφή αδειών'!$A$5:$A$200,$A27,'3. Καταγραφή αδειών'!$F$5:$F$200,"Εγκρίθηκε",'3. Καταγραφή αδειών'!$C$5:$C$200,"&lt;="&amp;('1. Ρυθμίσεις'!$C$9+(49-1)*7+6),'3. Καταγραφή αδειών'!$D$5:$D$200,"&gt;="&amp;('1. Ρυθμίσεις'!$C$9+(49-1)*7)))</f>
        <v/>
      </c>
      <c r="AY27" s="106">
        <f>IF($A27="","",COUNTIFS('3. Καταγραφή αδειών'!$A$5:$A$200,$A27,'3. Καταγραφή αδειών'!$F$5:$F$200,"Εγκρίθηκε",'3. Καταγραφή αδειών'!$C$5:$C$200,"&lt;="&amp;('1. Ρυθμίσεις'!$C$9+(50-1)*7+6),'3. Καταγραφή αδειών'!$D$5:$D$200,"&gt;="&amp;('1. Ρυθμίσεις'!$C$9+(50-1)*7)))</f>
        <v/>
      </c>
      <c r="AZ27" s="106">
        <f>IF($A27="","",COUNTIFS('3. Καταγραφή αδειών'!$A$5:$A$200,$A27,'3. Καταγραφή αδειών'!$F$5:$F$200,"Εγκρίθηκε",'3. Καταγραφή αδειών'!$C$5:$C$200,"&lt;="&amp;('1. Ρυθμίσεις'!$C$9+(51-1)*7+6),'3. Καταγραφή αδειών'!$D$5:$D$200,"&gt;="&amp;('1. Ρυθμίσεις'!$C$9+(51-1)*7)))</f>
        <v/>
      </c>
      <c r="BA27" s="106">
        <f>IF($A27="","",COUNTIFS('3. Καταγραφή αδειών'!$A$5:$A$200,$A27,'3. Καταγραφή αδειών'!$F$5:$F$200,"Εγκρίθηκε",'3. Καταγραφή αδειών'!$C$5:$C$200,"&lt;="&amp;('1. Ρυθμίσεις'!$C$9+(52-1)*7+6),'3. Καταγραφή αδειών'!$D$5:$D$200,"&gt;="&amp;('1. Ρυθμίσεις'!$C$9+(52-1)*7)))</f>
        <v/>
      </c>
    </row>
    <row r="28" ht="18" customHeight="1" s="55">
      <c r="A28" s="105">
        <f>IF('2. Εργαζόμενοι'!A28="","",'2. Εργαζόμενοι'!A28)</f>
        <v/>
      </c>
      <c r="B28" s="106">
        <f>IF($A28="","",COUNTIFS('3. Καταγραφή αδειών'!$A$5:$A$200,$A28,'3. Καταγραφή αδειών'!$F$5:$F$200,"Εγκρίθηκε",'3. Καταγραφή αδειών'!$C$5:$C$200,"&lt;="&amp;('1. Ρυθμίσεις'!$C$9+(1-1)*7+6),'3. Καταγραφή αδειών'!$D$5:$D$200,"&gt;="&amp;('1. Ρυθμίσεις'!$C$9+(1-1)*7)))</f>
        <v/>
      </c>
      <c r="C28" s="106">
        <f>IF($A28="","",COUNTIFS('3. Καταγραφή αδειών'!$A$5:$A$200,$A28,'3. Καταγραφή αδειών'!$F$5:$F$200,"Εγκρίθηκε",'3. Καταγραφή αδειών'!$C$5:$C$200,"&lt;="&amp;('1. Ρυθμίσεις'!$C$9+(2-1)*7+6),'3. Καταγραφή αδειών'!$D$5:$D$200,"&gt;="&amp;('1. Ρυθμίσεις'!$C$9+(2-1)*7)))</f>
        <v/>
      </c>
      <c r="D28" s="106">
        <f>IF($A28="","",COUNTIFS('3. Καταγραφή αδειών'!$A$5:$A$200,$A28,'3. Καταγραφή αδειών'!$F$5:$F$200,"Εγκρίθηκε",'3. Καταγραφή αδειών'!$C$5:$C$200,"&lt;="&amp;('1. Ρυθμίσεις'!$C$9+(3-1)*7+6),'3. Καταγραφή αδειών'!$D$5:$D$200,"&gt;="&amp;('1. Ρυθμίσεις'!$C$9+(3-1)*7)))</f>
        <v/>
      </c>
      <c r="E28" s="106">
        <f>IF($A28="","",COUNTIFS('3. Καταγραφή αδειών'!$A$5:$A$200,$A28,'3. Καταγραφή αδειών'!$F$5:$F$200,"Εγκρίθηκε",'3. Καταγραφή αδειών'!$C$5:$C$200,"&lt;="&amp;('1. Ρυθμίσεις'!$C$9+(4-1)*7+6),'3. Καταγραφή αδειών'!$D$5:$D$200,"&gt;="&amp;('1. Ρυθμίσεις'!$C$9+(4-1)*7)))</f>
        <v/>
      </c>
      <c r="F28" s="106">
        <f>IF($A28="","",COUNTIFS('3. Καταγραφή αδειών'!$A$5:$A$200,$A28,'3. Καταγραφή αδειών'!$F$5:$F$200,"Εγκρίθηκε",'3. Καταγραφή αδειών'!$C$5:$C$200,"&lt;="&amp;('1. Ρυθμίσεις'!$C$9+(5-1)*7+6),'3. Καταγραφή αδειών'!$D$5:$D$200,"&gt;="&amp;('1. Ρυθμίσεις'!$C$9+(5-1)*7)))</f>
        <v/>
      </c>
      <c r="G28" s="106">
        <f>IF($A28="","",COUNTIFS('3. Καταγραφή αδειών'!$A$5:$A$200,$A28,'3. Καταγραφή αδειών'!$F$5:$F$200,"Εγκρίθηκε",'3. Καταγραφή αδειών'!$C$5:$C$200,"&lt;="&amp;('1. Ρυθμίσεις'!$C$9+(6-1)*7+6),'3. Καταγραφή αδειών'!$D$5:$D$200,"&gt;="&amp;('1. Ρυθμίσεις'!$C$9+(6-1)*7)))</f>
        <v/>
      </c>
      <c r="H28" s="106">
        <f>IF($A28="","",COUNTIFS('3. Καταγραφή αδειών'!$A$5:$A$200,$A28,'3. Καταγραφή αδειών'!$F$5:$F$200,"Εγκρίθηκε",'3. Καταγραφή αδειών'!$C$5:$C$200,"&lt;="&amp;('1. Ρυθμίσεις'!$C$9+(7-1)*7+6),'3. Καταγραφή αδειών'!$D$5:$D$200,"&gt;="&amp;('1. Ρυθμίσεις'!$C$9+(7-1)*7)))</f>
        <v/>
      </c>
      <c r="I28" s="106">
        <f>IF($A28="","",COUNTIFS('3. Καταγραφή αδειών'!$A$5:$A$200,$A28,'3. Καταγραφή αδειών'!$F$5:$F$200,"Εγκρίθηκε",'3. Καταγραφή αδειών'!$C$5:$C$200,"&lt;="&amp;('1. Ρυθμίσεις'!$C$9+(8-1)*7+6),'3. Καταγραφή αδειών'!$D$5:$D$200,"&gt;="&amp;('1. Ρυθμίσεις'!$C$9+(8-1)*7)))</f>
        <v/>
      </c>
      <c r="J28" s="106">
        <f>IF($A28="","",COUNTIFS('3. Καταγραφή αδειών'!$A$5:$A$200,$A28,'3. Καταγραφή αδειών'!$F$5:$F$200,"Εγκρίθηκε",'3. Καταγραφή αδειών'!$C$5:$C$200,"&lt;="&amp;('1. Ρυθμίσεις'!$C$9+(9-1)*7+6),'3. Καταγραφή αδειών'!$D$5:$D$200,"&gt;="&amp;('1. Ρυθμίσεις'!$C$9+(9-1)*7)))</f>
        <v/>
      </c>
      <c r="K28" s="106">
        <f>IF($A28="","",COUNTIFS('3. Καταγραφή αδειών'!$A$5:$A$200,$A28,'3. Καταγραφή αδειών'!$F$5:$F$200,"Εγκρίθηκε",'3. Καταγραφή αδειών'!$C$5:$C$200,"&lt;="&amp;('1. Ρυθμίσεις'!$C$9+(10-1)*7+6),'3. Καταγραφή αδειών'!$D$5:$D$200,"&gt;="&amp;('1. Ρυθμίσεις'!$C$9+(10-1)*7)))</f>
        <v/>
      </c>
      <c r="L28" s="106">
        <f>IF($A28="","",COUNTIFS('3. Καταγραφή αδειών'!$A$5:$A$200,$A28,'3. Καταγραφή αδειών'!$F$5:$F$200,"Εγκρίθηκε",'3. Καταγραφή αδειών'!$C$5:$C$200,"&lt;="&amp;('1. Ρυθμίσεις'!$C$9+(11-1)*7+6),'3. Καταγραφή αδειών'!$D$5:$D$200,"&gt;="&amp;('1. Ρυθμίσεις'!$C$9+(11-1)*7)))</f>
        <v/>
      </c>
      <c r="M28" s="106">
        <f>IF($A28="","",COUNTIFS('3. Καταγραφή αδειών'!$A$5:$A$200,$A28,'3. Καταγραφή αδειών'!$F$5:$F$200,"Εγκρίθηκε",'3. Καταγραφή αδειών'!$C$5:$C$200,"&lt;="&amp;('1. Ρυθμίσεις'!$C$9+(12-1)*7+6),'3. Καταγραφή αδειών'!$D$5:$D$200,"&gt;="&amp;('1. Ρυθμίσεις'!$C$9+(12-1)*7)))</f>
        <v/>
      </c>
      <c r="N28" s="106">
        <f>IF($A28="","",COUNTIFS('3. Καταγραφή αδειών'!$A$5:$A$200,$A28,'3. Καταγραφή αδειών'!$F$5:$F$200,"Εγκρίθηκε",'3. Καταγραφή αδειών'!$C$5:$C$200,"&lt;="&amp;('1. Ρυθμίσεις'!$C$9+(13-1)*7+6),'3. Καταγραφή αδειών'!$D$5:$D$200,"&gt;="&amp;('1. Ρυθμίσεις'!$C$9+(13-1)*7)))</f>
        <v/>
      </c>
      <c r="O28" s="106">
        <f>IF($A28="","",COUNTIFS('3. Καταγραφή αδειών'!$A$5:$A$200,$A28,'3. Καταγραφή αδειών'!$F$5:$F$200,"Εγκρίθηκε",'3. Καταγραφή αδειών'!$C$5:$C$200,"&lt;="&amp;('1. Ρυθμίσεις'!$C$9+(14-1)*7+6),'3. Καταγραφή αδειών'!$D$5:$D$200,"&gt;="&amp;('1. Ρυθμίσεις'!$C$9+(14-1)*7)))</f>
        <v/>
      </c>
      <c r="P28" s="106">
        <f>IF($A28="","",COUNTIFS('3. Καταγραφή αδειών'!$A$5:$A$200,$A28,'3. Καταγραφή αδειών'!$F$5:$F$200,"Εγκρίθηκε",'3. Καταγραφή αδειών'!$C$5:$C$200,"&lt;="&amp;('1. Ρυθμίσεις'!$C$9+(15-1)*7+6),'3. Καταγραφή αδειών'!$D$5:$D$200,"&gt;="&amp;('1. Ρυθμίσεις'!$C$9+(15-1)*7)))</f>
        <v/>
      </c>
      <c r="Q28" s="106">
        <f>IF($A28="","",COUNTIFS('3. Καταγραφή αδειών'!$A$5:$A$200,$A28,'3. Καταγραφή αδειών'!$F$5:$F$200,"Εγκρίθηκε",'3. Καταγραφή αδειών'!$C$5:$C$200,"&lt;="&amp;('1. Ρυθμίσεις'!$C$9+(16-1)*7+6),'3. Καταγραφή αδειών'!$D$5:$D$200,"&gt;="&amp;('1. Ρυθμίσεις'!$C$9+(16-1)*7)))</f>
        <v/>
      </c>
      <c r="R28" s="106">
        <f>IF($A28="","",COUNTIFS('3. Καταγραφή αδειών'!$A$5:$A$200,$A28,'3. Καταγραφή αδειών'!$F$5:$F$200,"Εγκρίθηκε",'3. Καταγραφή αδειών'!$C$5:$C$200,"&lt;="&amp;('1. Ρυθμίσεις'!$C$9+(17-1)*7+6),'3. Καταγραφή αδειών'!$D$5:$D$200,"&gt;="&amp;('1. Ρυθμίσεις'!$C$9+(17-1)*7)))</f>
        <v/>
      </c>
      <c r="S28" s="106">
        <f>IF($A28="","",COUNTIFS('3. Καταγραφή αδειών'!$A$5:$A$200,$A28,'3. Καταγραφή αδειών'!$F$5:$F$200,"Εγκρίθηκε",'3. Καταγραφή αδειών'!$C$5:$C$200,"&lt;="&amp;('1. Ρυθμίσεις'!$C$9+(18-1)*7+6),'3. Καταγραφή αδειών'!$D$5:$D$200,"&gt;="&amp;('1. Ρυθμίσεις'!$C$9+(18-1)*7)))</f>
        <v/>
      </c>
      <c r="T28" s="106">
        <f>IF($A28="","",COUNTIFS('3. Καταγραφή αδειών'!$A$5:$A$200,$A28,'3. Καταγραφή αδειών'!$F$5:$F$200,"Εγκρίθηκε",'3. Καταγραφή αδειών'!$C$5:$C$200,"&lt;="&amp;('1. Ρυθμίσεις'!$C$9+(19-1)*7+6),'3. Καταγραφή αδειών'!$D$5:$D$200,"&gt;="&amp;('1. Ρυθμίσεις'!$C$9+(19-1)*7)))</f>
        <v/>
      </c>
      <c r="U28" s="106">
        <f>IF($A28="","",COUNTIFS('3. Καταγραφή αδειών'!$A$5:$A$200,$A28,'3. Καταγραφή αδειών'!$F$5:$F$200,"Εγκρίθηκε",'3. Καταγραφή αδειών'!$C$5:$C$200,"&lt;="&amp;('1. Ρυθμίσεις'!$C$9+(20-1)*7+6),'3. Καταγραφή αδειών'!$D$5:$D$200,"&gt;="&amp;('1. Ρυθμίσεις'!$C$9+(20-1)*7)))</f>
        <v/>
      </c>
      <c r="V28" s="106">
        <f>IF($A28="","",COUNTIFS('3. Καταγραφή αδειών'!$A$5:$A$200,$A28,'3. Καταγραφή αδειών'!$F$5:$F$200,"Εγκρίθηκε",'3. Καταγραφή αδειών'!$C$5:$C$200,"&lt;="&amp;('1. Ρυθμίσεις'!$C$9+(21-1)*7+6),'3. Καταγραφή αδειών'!$D$5:$D$200,"&gt;="&amp;('1. Ρυθμίσεις'!$C$9+(21-1)*7)))</f>
        <v/>
      </c>
      <c r="W28" s="106">
        <f>IF($A28="","",COUNTIFS('3. Καταγραφή αδειών'!$A$5:$A$200,$A28,'3. Καταγραφή αδειών'!$F$5:$F$200,"Εγκρίθηκε",'3. Καταγραφή αδειών'!$C$5:$C$200,"&lt;="&amp;('1. Ρυθμίσεις'!$C$9+(22-1)*7+6),'3. Καταγραφή αδειών'!$D$5:$D$200,"&gt;="&amp;('1. Ρυθμίσεις'!$C$9+(22-1)*7)))</f>
        <v/>
      </c>
      <c r="X28" s="106">
        <f>IF($A28="","",COUNTIFS('3. Καταγραφή αδειών'!$A$5:$A$200,$A28,'3. Καταγραφή αδειών'!$F$5:$F$200,"Εγκρίθηκε",'3. Καταγραφή αδειών'!$C$5:$C$200,"&lt;="&amp;('1. Ρυθμίσεις'!$C$9+(23-1)*7+6),'3. Καταγραφή αδειών'!$D$5:$D$200,"&gt;="&amp;('1. Ρυθμίσεις'!$C$9+(23-1)*7)))</f>
        <v/>
      </c>
      <c r="Y28" s="106">
        <f>IF($A28="","",COUNTIFS('3. Καταγραφή αδειών'!$A$5:$A$200,$A28,'3. Καταγραφή αδειών'!$F$5:$F$200,"Εγκρίθηκε",'3. Καταγραφή αδειών'!$C$5:$C$200,"&lt;="&amp;('1. Ρυθμίσεις'!$C$9+(24-1)*7+6),'3. Καταγραφή αδειών'!$D$5:$D$200,"&gt;="&amp;('1. Ρυθμίσεις'!$C$9+(24-1)*7)))</f>
        <v/>
      </c>
      <c r="Z28" s="106">
        <f>IF($A28="","",COUNTIFS('3. Καταγραφή αδειών'!$A$5:$A$200,$A28,'3. Καταγραφή αδειών'!$F$5:$F$200,"Εγκρίθηκε",'3. Καταγραφή αδειών'!$C$5:$C$200,"&lt;="&amp;('1. Ρυθμίσεις'!$C$9+(25-1)*7+6),'3. Καταγραφή αδειών'!$D$5:$D$200,"&gt;="&amp;('1. Ρυθμίσεις'!$C$9+(25-1)*7)))</f>
        <v/>
      </c>
      <c r="AA28" s="106">
        <f>IF($A28="","",COUNTIFS('3. Καταγραφή αδειών'!$A$5:$A$200,$A28,'3. Καταγραφή αδειών'!$F$5:$F$200,"Εγκρίθηκε",'3. Καταγραφή αδειών'!$C$5:$C$200,"&lt;="&amp;('1. Ρυθμίσεις'!$C$9+(26-1)*7+6),'3. Καταγραφή αδειών'!$D$5:$D$200,"&gt;="&amp;('1. Ρυθμίσεις'!$C$9+(26-1)*7)))</f>
        <v/>
      </c>
      <c r="AB28" s="106">
        <f>IF($A28="","",COUNTIFS('3. Καταγραφή αδειών'!$A$5:$A$200,$A28,'3. Καταγραφή αδειών'!$F$5:$F$200,"Εγκρίθηκε",'3. Καταγραφή αδειών'!$C$5:$C$200,"&lt;="&amp;('1. Ρυθμίσεις'!$C$9+(27-1)*7+6),'3. Καταγραφή αδειών'!$D$5:$D$200,"&gt;="&amp;('1. Ρυθμίσεις'!$C$9+(27-1)*7)))</f>
        <v/>
      </c>
      <c r="AC28" s="106">
        <f>IF($A28="","",COUNTIFS('3. Καταγραφή αδειών'!$A$5:$A$200,$A28,'3. Καταγραφή αδειών'!$F$5:$F$200,"Εγκρίθηκε",'3. Καταγραφή αδειών'!$C$5:$C$200,"&lt;="&amp;('1. Ρυθμίσεις'!$C$9+(28-1)*7+6),'3. Καταγραφή αδειών'!$D$5:$D$200,"&gt;="&amp;('1. Ρυθμίσεις'!$C$9+(28-1)*7)))</f>
        <v/>
      </c>
      <c r="AD28" s="106">
        <f>IF($A28="","",COUNTIFS('3. Καταγραφή αδειών'!$A$5:$A$200,$A28,'3. Καταγραφή αδειών'!$F$5:$F$200,"Εγκρίθηκε",'3. Καταγραφή αδειών'!$C$5:$C$200,"&lt;="&amp;('1. Ρυθμίσεις'!$C$9+(29-1)*7+6),'3. Καταγραφή αδειών'!$D$5:$D$200,"&gt;="&amp;('1. Ρυθμίσεις'!$C$9+(29-1)*7)))</f>
        <v/>
      </c>
      <c r="AE28" s="106">
        <f>IF($A28="","",COUNTIFS('3. Καταγραφή αδειών'!$A$5:$A$200,$A28,'3. Καταγραφή αδειών'!$F$5:$F$200,"Εγκρίθηκε",'3. Καταγραφή αδειών'!$C$5:$C$200,"&lt;="&amp;('1. Ρυθμίσεις'!$C$9+(30-1)*7+6),'3. Καταγραφή αδειών'!$D$5:$D$200,"&gt;="&amp;('1. Ρυθμίσεις'!$C$9+(30-1)*7)))</f>
        <v/>
      </c>
      <c r="AF28" s="106">
        <f>IF($A28="","",COUNTIFS('3. Καταγραφή αδειών'!$A$5:$A$200,$A28,'3. Καταγραφή αδειών'!$F$5:$F$200,"Εγκρίθηκε",'3. Καταγραφή αδειών'!$C$5:$C$200,"&lt;="&amp;('1. Ρυθμίσεις'!$C$9+(31-1)*7+6),'3. Καταγραφή αδειών'!$D$5:$D$200,"&gt;="&amp;('1. Ρυθμίσεις'!$C$9+(31-1)*7)))</f>
        <v/>
      </c>
      <c r="AG28" s="106">
        <f>IF($A28="","",COUNTIFS('3. Καταγραφή αδειών'!$A$5:$A$200,$A28,'3. Καταγραφή αδειών'!$F$5:$F$200,"Εγκρίθηκε",'3. Καταγραφή αδειών'!$C$5:$C$200,"&lt;="&amp;('1. Ρυθμίσεις'!$C$9+(32-1)*7+6),'3. Καταγραφή αδειών'!$D$5:$D$200,"&gt;="&amp;('1. Ρυθμίσεις'!$C$9+(32-1)*7)))</f>
        <v/>
      </c>
      <c r="AH28" s="106">
        <f>IF($A28="","",COUNTIFS('3. Καταγραφή αδειών'!$A$5:$A$200,$A28,'3. Καταγραφή αδειών'!$F$5:$F$200,"Εγκρίθηκε",'3. Καταγραφή αδειών'!$C$5:$C$200,"&lt;="&amp;('1. Ρυθμίσεις'!$C$9+(33-1)*7+6),'3. Καταγραφή αδειών'!$D$5:$D$200,"&gt;="&amp;('1. Ρυθμίσεις'!$C$9+(33-1)*7)))</f>
        <v/>
      </c>
      <c r="AI28" s="106">
        <f>IF($A28="","",COUNTIFS('3. Καταγραφή αδειών'!$A$5:$A$200,$A28,'3. Καταγραφή αδειών'!$F$5:$F$200,"Εγκρίθηκε",'3. Καταγραφή αδειών'!$C$5:$C$200,"&lt;="&amp;('1. Ρυθμίσεις'!$C$9+(34-1)*7+6),'3. Καταγραφή αδειών'!$D$5:$D$200,"&gt;="&amp;('1. Ρυθμίσεις'!$C$9+(34-1)*7)))</f>
        <v/>
      </c>
      <c r="AJ28" s="106">
        <f>IF($A28="","",COUNTIFS('3. Καταγραφή αδειών'!$A$5:$A$200,$A28,'3. Καταγραφή αδειών'!$F$5:$F$200,"Εγκρίθηκε",'3. Καταγραφή αδειών'!$C$5:$C$200,"&lt;="&amp;('1. Ρυθμίσεις'!$C$9+(35-1)*7+6),'3. Καταγραφή αδειών'!$D$5:$D$200,"&gt;="&amp;('1. Ρυθμίσεις'!$C$9+(35-1)*7)))</f>
        <v/>
      </c>
      <c r="AK28" s="106">
        <f>IF($A28="","",COUNTIFS('3. Καταγραφή αδειών'!$A$5:$A$200,$A28,'3. Καταγραφή αδειών'!$F$5:$F$200,"Εγκρίθηκε",'3. Καταγραφή αδειών'!$C$5:$C$200,"&lt;="&amp;('1. Ρυθμίσεις'!$C$9+(36-1)*7+6),'3. Καταγραφή αδειών'!$D$5:$D$200,"&gt;="&amp;('1. Ρυθμίσεις'!$C$9+(36-1)*7)))</f>
        <v/>
      </c>
      <c r="AL28" s="106">
        <f>IF($A28="","",COUNTIFS('3. Καταγραφή αδειών'!$A$5:$A$200,$A28,'3. Καταγραφή αδειών'!$F$5:$F$200,"Εγκρίθηκε",'3. Καταγραφή αδειών'!$C$5:$C$200,"&lt;="&amp;('1. Ρυθμίσεις'!$C$9+(37-1)*7+6),'3. Καταγραφή αδειών'!$D$5:$D$200,"&gt;="&amp;('1. Ρυθμίσεις'!$C$9+(37-1)*7)))</f>
        <v/>
      </c>
      <c r="AM28" s="106">
        <f>IF($A28="","",COUNTIFS('3. Καταγραφή αδειών'!$A$5:$A$200,$A28,'3. Καταγραφή αδειών'!$F$5:$F$200,"Εγκρίθηκε",'3. Καταγραφή αδειών'!$C$5:$C$200,"&lt;="&amp;('1. Ρυθμίσεις'!$C$9+(38-1)*7+6),'3. Καταγραφή αδειών'!$D$5:$D$200,"&gt;="&amp;('1. Ρυθμίσεις'!$C$9+(38-1)*7)))</f>
        <v/>
      </c>
      <c r="AN28" s="106">
        <f>IF($A28="","",COUNTIFS('3. Καταγραφή αδειών'!$A$5:$A$200,$A28,'3. Καταγραφή αδειών'!$F$5:$F$200,"Εγκρίθηκε",'3. Καταγραφή αδειών'!$C$5:$C$200,"&lt;="&amp;('1. Ρυθμίσεις'!$C$9+(39-1)*7+6),'3. Καταγραφή αδειών'!$D$5:$D$200,"&gt;="&amp;('1. Ρυθμίσεις'!$C$9+(39-1)*7)))</f>
        <v/>
      </c>
      <c r="AO28" s="106">
        <f>IF($A28="","",COUNTIFS('3. Καταγραφή αδειών'!$A$5:$A$200,$A28,'3. Καταγραφή αδειών'!$F$5:$F$200,"Εγκρίθηκε",'3. Καταγραφή αδειών'!$C$5:$C$200,"&lt;="&amp;('1. Ρυθμίσεις'!$C$9+(40-1)*7+6),'3. Καταγραφή αδειών'!$D$5:$D$200,"&gt;="&amp;('1. Ρυθμίσεις'!$C$9+(40-1)*7)))</f>
        <v/>
      </c>
      <c r="AP28" s="106">
        <f>IF($A28="","",COUNTIFS('3. Καταγραφή αδειών'!$A$5:$A$200,$A28,'3. Καταγραφή αδειών'!$F$5:$F$200,"Εγκρίθηκε",'3. Καταγραφή αδειών'!$C$5:$C$200,"&lt;="&amp;('1. Ρυθμίσεις'!$C$9+(41-1)*7+6),'3. Καταγραφή αδειών'!$D$5:$D$200,"&gt;="&amp;('1. Ρυθμίσεις'!$C$9+(41-1)*7)))</f>
        <v/>
      </c>
      <c r="AQ28" s="106">
        <f>IF($A28="","",COUNTIFS('3. Καταγραφή αδειών'!$A$5:$A$200,$A28,'3. Καταγραφή αδειών'!$F$5:$F$200,"Εγκρίθηκε",'3. Καταγραφή αδειών'!$C$5:$C$200,"&lt;="&amp;('1. Ρυθμίσεις'!$C$9+(42-1)*7+6),'3. Καταγραφή αδειών'!$D$5:$D$200,"&gt;="&amp;('1. Ρυθμίσεις'!$C$9+(42-1)*7)))</f>
        <v/>
      </c>
      <c r="AR28" s="106">
        <f>IF($A28="","",COUNTIFS('3. Καταγραφή αδειών'!$A$5:$A$200,$A28,'3. Καταγραφή αδειών'!$F$5:$F$200,"Εγκρίθηκε",'3. Καταγραφή αδειών'!$C$5:$C$200,"&lt;="&amp;('1. Ρυθμίσεις'!$C$9+(43-1)*7+6),'3. Καταγραφή αδειών'!$D$5:$D$200,"&gt;="&amp;('1. Ρυθμίσεις'!$C$9+(43-1)*7)))</f>
        <v/>
      </c>
      <c r="AS28" s="106">
        <f>IF($A28="","",COUNTIFS('3. Καταγραφή αδειών'!$A$5:$A$200,$A28,'3. Καταγραφή αδειών'!$F$5:$F$200,"Εγκρίθηκε",'3. Καταγραφή αδειών'!$C$5:$C$200,"&lt;="&amp;('1. Ρυθμίσεις'!$C$9+(44-1)*7+6),'3. Καταγραφή αδειών'!$D$5:$D$200,"&gt;="&amp;('1. Ρυθμίσεις'!$C$9+(44-1)*7)))</f>
        <v/>
      </c>
      <c r="AT28" s="106">
        <f>IF($A28="","",COUNTIFS('3. Καταγραφή αδειών'!$A$5:$A$200,$A28,'3. Καταγραφή αδειών'!$F$5:$F$200,"Εγκρίθηκε",'3. Καταγραφή αδειών'!$C$5:$C$200,"&lt;="&amp;('1. Ρυθμίσεις'!$C$9+(45-1)*7+6),'3. Καταγραφή αδειών'!$D$5:$D$200,"&gt;="&amp;('1. Ρυθμίσεις'!$C$9+(45-1)*7)))</f>
        <v/>
      </c>
      <c r="AU28" s="106">
        <f>IF($A28="","",COUNTIFS('3. Καταγραφή αδειών'!$A$5:$A$200,$A28,'3. Καταγραφή αδειών'!$F$5:$F$200,"Εγκρίθηκε",'3. Καταγραφή αδειών'!$C$5:$C$200,"&lt;="&amp;('1. Ρυθμίσεις'!$C$9+(46-1)*7+6),'3. Καταγραφή αδειών'!$D$5:$D$200,"&gt;="&amp;('1. Ρυθμίσεις'!$C$9+(46-1)*7)))</f>
        <v/>
      </c>
      <c r="AV28" s="106">
        <f>IF($A28="","",COUNTIFS('3. Καταγραφή αδειών'!$A$5:$A$200,$A28,'3. Καταγραφή αδειών'!$F$5:$F$200,"Εγκρίθηκε",'3. Καταγραφή αδειών'!$C$5:$C$200,"&lt;="&amp;('1. Ρυθμίσεις'!$C$9+(47-1)*7+6),'3. Καταγραφή αδειών'!$D$5:$D$200,"&gt;="&amp;('1. Ρυθμίσεις'!$C$9+(47-1)*7)))</f>
        <v/>
      </c>
      <c r="AW28" s="106">
        <f>IF($A28="","",COUNTIFS('3. Καταγραφή αδειών'!$A$5:$A$200,$A28,'3. Καταγραφή αδειών'!$F$5:$F$200,"Εγκρίθηκε",'3. Καταγραφή αδειών'!$C$5:$C$200,"&lt;="&amp;('1. Ρυθμίσεις'!$C$9+(48-1)*7+6),'3. Καταγραφή αδειών'!$D$5:$D$200,"&gt;="&amp;('1. Ρυθμίσεις'!$C$9+(48-1)*7)))</f>
        <v/>
      </c>
      <c r="AX28" s="106">
        <f>IF($A28="","",COUNTIFS('3. Καταγραφή αδειών'!$A$5:$A$200,$A28,'3. Καταγραφή αδειών'!$F$5:$F$200,"Εγκρίθηκε",'3. Καταγραφή αδειών'!$C$5:$C$200,"&lt;="&amp;('1. Ρυθμίσεις'!$C$9+(49-1)*7+6),'3. Καταγραφή αδειών'!$D$5:$D$200,"&gt;="&amp;('1. Ρυθμίσεις'!$C$9+(49-1)*7)))</f>
        <v/>
      </c>
      <c r="AY28" s="106">
        <f>IF($A28="","",COUNTIFS('3. Καταγραφή αδειών'!$A$5:$A$200,$A28,'3. Καταγραφή αδειών'!$F$5:$F$200,"Εγκρίθηκε",'3. Καταγραφή αδειών'!$C$5:$C$200,"&lt;="&amp;('1. Ρυθμίσεις'!$C$9+(50-1)*7+6),'3. Καταγραφή αδειών'!$D$5:$D$200,"&gt;="&amp;('1. Ρυθμίσεις'!$C$9+(50-1)*7)))</f>
        <v/>
      </c>
      <c r="AZ28" s="106">
        <f>IF($A28="","",COUNTIFS('3. Καταγραφή αδειών'!$A$5:$A$200,$A28,'3. Καταγραφή αδειών'!$F$5:$F$200,"Εγκρίθηκε",'3. Καταγραφή αδειών'!$C$5:$C$200,"&lt;="&amp;('1. Ρυθμίσεις'!$C$9+(51-1)*7+6),'3. Καταγραφή αδειών'!$D$5:$D$200,"&gt;="&amp;('1. Ρυθμίσεις'!$C$9+(51-1)*7)))</f>
        <v/>
      </c>
      <c r="BA28" s="106">
        <f>IF($A28="","",COUNTIFS('3. Καταγραφή αδειών'!$A$5:$A$200,$A28,'3. Καταγραφή αδειών'!$F$5:$F$200,"Εγκρίθηκε",'3. Καταγραφή αδειών'!$C$5:$C$200,"&lt;="&amp;('1. Ρυθμίσεις'!$C$9+(52-1)*7+6),'3. Καταγραφή αδειών'!$D$5:$D$200,"&gt;="&amp;('1. Ρυθμίσεις'!$C$9+(52-1)*7)))</f>
        <v/>
      </c>
    </row>
    <row r="29" ht="18" customHeight="1" s="55">
      <c r="A29" s="105">
        <f>IF('2. Εργαζόμενοι'!A29="","",'2. Εργαζόμενοι'!A29)</f>
        <v/>
      </c>
      <c r="B29" s="106">
        <f>IF($A29="","",COUNTIFS('3. Καταγραφή αδειών'!$A$5:$A$200,$A29,'3. Καταγραφή αδειών'!$F$5:$F$200,"Εγκρίθηκε",'3. Καταγραφή αδειών'!$C$5:$C$200,"&lt;="&amp;('1. Ρυθμίσεις'!$C$9+(1-1)*7+6),'3. Καταγραφή αδειών'!$D$5:$D$200,"&gt;="&amp;('1. Ρυθμίσεις'!$C$9+(1-1)*7)))</f>
        <v/>
      </c>
      <c r="C29" s="106">
        <f>IF($A29="","",COUNTIFS('3. Καταγραφή αδειών'!$A$5:$A$200,$A29,'3. Καταγραφή αδειών'!$F$5:$F$200,"Εγκρίθηκε",'3. Καταγραφή αδειών'!$C$5:$C$200,"&lt;="&amp;('1. Ρυθμίσεις'!$C$9+(2-1)*7+6),'3. Καταγραφή αδειών'!$D$5:$D$200,"&gt;="&amp;('1. Ρυθμίσεις'!$C$9+(2-1)*7)))</f>
        <v/>
      </c>
      <c r="D29" s="106">
        <f>IF($A29="","",COUNTIFS('3. Καταγραφή αδειών'!$A$5:$A$200,$A29,'3. Καταγραφή αδειών'!$F$5:$F$200,"Εγκρίθηκε",'3. Καταγραφή αδειών'!$C$5:$C$200,"&lt;="&amp;('1. Ρυθμίσεις'!$C$9+(3-1)*7+6),'3. Καταγραφή αδειών'!$D$5:$D$200,"&gt;="&amp;('1. Ρυθμίσεις'!$C$9+(3-1)*7)))</f>
        <v/>
      </c>
      <c r="E29" s="106">
        <f>IF($A29="","",COUNTIFS('3. Καταγραφή αδειών'!$A$5:$A$200,$A29,'3. Καταγραφή αδειών'!$F$5:$F$200,"Εγκρίθηκε",'3. Καταγραφή αδειών'!$C$5:$C$200,"&lt;="&amp;('1. Ρυθμίσεις'!$C$9+(4-1)*7+6),'3. Καταγραφή αδειών'!$D$5:$D$200,"&gt;="&amp;('1. Ρυθμίσεις'!$C$9+(4-1)*7)))</f>
        <v/>
      </c>
      <c r="F29" s="106">
        <f>IF($A29="","",COUNTIFS('3. Καταγραφή αδειών'!$A$5:$A$200,$A29,'3. Καταγραφή αδειών'!$F$5:$F$200,"Εγκρίθηκε",'3. Καταγραφή αδειών'!$C$5:$C$200,"&lt;="&amp;('1. Ρυθμίσεις'!$C$9+(5-1)*7+6),'3. Καταγραφή αδειών'!$D$5:$D$200,"&gt;="&amp;('1. Ρυθμίσεις'!$C$9+(5-1)*7)))</f>
        <v/>
      </c>
      <c r="G29" s="106">
        <f>IF($A29="","",COUNTIFS('3. Καταγραφή αδειών'!$A$5:$A$200,$A29,'3. Καταγραφή αδειών'!$F$5:$F$200,"Εγκρίθηκε",'3. Καταγραφή αδειών'!$C$5:$C$200,"&lt;="&amp;('1. Ρυθμίσεις'!$C$9+(6-1)*7+6),'3. Καταγραφή αδειών'!$D$5:$D$200,"&gt;="&amp;('1. Ρυθμίσεις'!$C$9+(6-1)*7)))</f>
        <v/>
      </c>
      <c r="H29" s="106">
        <f>IF($A29="","",COUNTIFS('3. Καταγραφή αδειών'!$A$5:$A$200,$A29,'3. Καταγραφή αδειών'!$F$5:$F$200,"Εγκρίθηκε",'3. Καταγραφή αδειών'!$C$5:$C$200,"&lt;="&amp;('1. Ρυθμίσεις'!$C$9+(7-1)*7+6),'3. Καταγραφή αδειών'!$D$5:$D$200,"&gt;="&amp;('1. Ρυθμίσεις'!$C$9+(7-1)*7)))</f>
        <v/>
      </c>
      <c r="I29" s="106">
        <f>IF($A29="","",COUNTIFS('3. Καταγραφή αδειών'!$A$5:$A$200,$A29,'3. Καταγραφή αδειών'!$F$5:$F$200,"Εγκρίθηκε",'3. Καταγραφή αδειών'!$C$5:$C$200,"&lt;="&amp;('1. Ρυθμίσεις'!$C$9+(8-1)*7+6),'3. Καταγραφή αδειών'!$D$5:$D$200,"&gt;="&amp;('1. Ρυθμίσεις'!$C$9+(8-1)*7)))</f>
        <v/>
      </c>
      <c r="J29" s="106">
        <f>IF($A29="","",COUNTIFS('3. Καταγραφή αδειών'!$A$5:$A$200,$A29,'3. Καταγραφή αδειών'!$F$5:$F$200,"Εγκρίθηκε",'3. Καταγραφή αδειών'!$C$5:$C$200,"&lt;="&amp;('1. Ρυθμίσεις'!$C$9+(9-1)*7+6),'3. Καταγραφή αδειών'!$D$5:$D$200,"&gt;="&amp;('1. Ρυθμίσεις'!$C$9+(9-1)*7)))</f>
        <v/>
      </c>
      <c r="K29" s="106">
        <f>IF($A29="","",COUNTIFS('3. Καταγραφή αδειών'!$A$5:$A$200,$A29,'3. Καταγραφή αδειών'!$F$5:$F$200,"Εγκρίθηκε",'3. Καταγραφή αδειών'!$C$5:$C$200,"&lt;="&amp;('1. Ρυθμίσεις'!$C$9+(10-1)*7+6),'3. Καταγραφή αδειών'!$D$5:$D$200,"&gt;="&amp;('1. Ρυθμίσεις'!$C$9+(10-1)*7)))</f>
        <v/>
      </c>
      <c r="L29" s="106">
        <f>IF($A29="","",COUNTIFS('3. Καταγραφή αδειών'!$A$5:$A$200,$A29,'3. Καταγραφή αδειών'!$F$5:$F$200,"Εγκρίθηκε",'3. Καταγραφή αδειών'!$C$5:$C$200,"&lt;="&amp;('1. Ρυθμίσεις'!$C$9+(11-1)*7+6),'3. Καταγραφή αδειών'!$D$5:$D$200,"&gt;="&amp;('1. Ρυθμίσεις'!$C$9+(11-1)*7)))</f>
        <v/>
      </c>
      <c r="M29" s="106">
        <f>IF($A29="","",COUNTIFS('3. Καταγραφή αδειών'!$A$5:$A$200,$A29,'3. Καταγραφή αδειών'!$F$5:$F$200,"Εγκρίθηκε",'3. Καταγραφή αδειών'!$C$5:$C$200,"&lt;="&amp;('1. Ρυθμίσεις'!$C$9+(12-1)*7+6),'3. Καταγραφή αδειών'!$D$5:$D$200,"&gt;="&amp;('1. Ρυθμίσεις'!$C$9+(12-1)*7)))</f>
        <v/>
      </c>
      <c r="N29" s="106">
        <f>IF($A29="","",COUNTIFS('3. Καταγραφή αδειών'!$A$5:$A$200,$A29,'3. Καταγραφή αδειών'!$F$5:$F$200,"Εγκρίθηκε",'3. Καταγραφή αδειών'!$C$5:$C$200,"&lt;="&amp;('1. Ρυθμίσεις'!$C$9+(13-1)*7+6),'3. Καταγραφή αδειών'!$D$5:$D$200,"&gt;="&amp;('1. Ρυθμίσεις'!$C$9+(13-1)*7)))</f>
        <v/>
      </c>
      <c r="O29" s="106">
        <f>IF($A29="","",COUNTIFS('3. Καταγραφή αδειών'!$A$5:$A$200,$A29,'3. Καταγραφή αδειών'!$F$5:$F$200,"Εγκρίθηκε",'3. Καταγραφή αδειών'!$C$5:$C$200,"&lt;="&amp;('1. Ρυθμίσεις'!$C$9+(14-1)*7+6),'3. Καταγραφή αδειών'!$D$5:$D$200,"&gt;="&amp;('1. Ρυθμίσεις'!$C$9+(14-1)*7)))</f>
        <v/>
      </c>
      <c r="P29" s="106">
        <f>IF($A29="","",COUNTIFS('3. Καταγραφή αδειών'!$A$5:$A$200,$A29,'3. Καταγραφή αδειών'!$F$5:$F$200,"Εγκρίθηκε",'3. Καταγραφή αδειών'!$C$5:$C$200,"&lt;="&amp;('1. Ρυθμίσεις'!$C$9+(15-1)*7+6),'3. Καταγραφή αδειών'!$D$5:$D$200,"&gt;="&amp;('1. Ρυθμίσεις'!$C$9+(15-1)*7)))</f>
        <v/>
      </c>
      <c r="Q29" s="106">
        <f>IF($A29="","",COUNTIFS('3. Καταγραφή αδειών'!$A$5:$A$200,$A29,'3. Καταγραφή αδειών'!$F$5:$F$200,"Εγκρίθηκε",'3. Καταγραφή αδειών'!$C$5:$C$200,"&lt;="&amp;('1. Ρυθμίσεις'!$C$9+(16-1)*7+6),'3. Καταγραφή αδειών'!$D$5:$D$200,"&gt;="&amp;('1. Ρυθμίσεις'!$C$9+(16-1)*7)))</f>
        <v/>
      </c>
      <c r="R29" s="106">
        <f>IF($A29="","",COUNTIFS('3. Καταγραφή αδειών'!$A$5:$A$200,$A29,'3. Καταγραφή αδειών'!$F$5:$F$200,"Εγκρίθηκε",'3. Καταγραφή αδειών'!$C$5:$C$200,"&lt;="&amp;('1. Ρυθμίσεις'!$C$9+(17-1)*7+6),'3. Καταγραφή αδειών'!$D$5:$D$200,"&gt;="&amp;('1. Ρυθμίσεις'!$C$9+(17-1)*7)))</f>
        <v/>
      </c>
      <c r="S29" s="106">
        <f>IF($A29="","",COUNTIFS('3. Καταγραφή αδειών'!$A$5:$A$200,$A29,'3. Καταγραφή αδειών'!$F$5:$F$200,"Εγκρίθηκε",'3. Καταγραφή αδειών'!$C$5:$C$200,"&lt;="&amp;('1. Ρυθμίσεις'!$C$9+(18-1)*7+6),'3. Καταγραφή αδειών'!$D$5:$D$200,"&gt;="&amp;('1. Ρυθμίσεις'!$C$9+(18-1)*7)))</f>
        <v/>
      </c>
      <c r="T29" s="106">
        <f>IF($A29="","",COUNTIFS('3. Καταγραφή αδειών'!$A$5:$A$200,$A29,'3. Καταγραφή αδειών'!$F$5:$F$200,"Εγκρίθηκε",'3. Καταγραφή αδειών'!$C$5:$C$200,"&lt;="&amp;('1. Ρυθμίσεις'!$C$9+(19-1)*7+6),'3. Καταγραφή αδειών'!$D$5:$D$200,"&gt;="&amp;('1. Ρυθμίσεις'!$C$9+(19-1)*7)))</f>
        <v/>
      </c>
      <c r="U29" s="106">
        <f>IF($A29="","",COUNTIFS('3. Καταγραφή αδειών'!$A$5:$A$200,$A29,'3. Καταγραφή αδειών'!$F$5:$F$200,"Εγκρίθηκε",'3. Καταγραφή αδειών'!$C$5:$C$200,"&lt;="&amp;('1. Ρυθμίσεις'!$C$9+(20-1)*7+6),'3. Καταγραφή αδειών'!$D$5:$D$200,"&gt;="&amp;('1. Ρυθμίσεις'!$C$9+(20-1)*7)))</f>
        <v/>
      </c>
      <c r="V29" s="106">
        <f>IF($A29="","",COUNTIFS('3. Καταγραφή αδειών'!$A$5:$A$200,$A29,'3. Καταγραφή αδειών'!$F$5:$F$200,"Εγκρίθηκε",'3. Καταγραφή αδειών'!$C$5:$C$200,"&lt;="&amp;('1. Ρυθμίσεις'!$C$9+(21-1)*7+6),'3. Καταγραφή αδειών'!$D$5:$D$200,"&gt;="&amp;('1. Ρυθμίσεις'!$C$9+(21-1)*7)))</f>
        <v/>
      </c>
      <c r="W29" s="106">
        <f>IF($A29="","",COUNTIFS('3. Καταγραφή αδειών'!$A$5:$A$200,$A29,'3. Καταγραφή αδειών'!$F$5:$F$200,"Εγκρίθηκε",'3. Καταγραφή αδειών'!$C$5:$C$200,"&lt;="&amp;('1. Ρυθμίσεις'!$C$9+(22-1)*7+6),'3. Καταγραφή αδειών'!$D$5:$D$200,"&gt;="&amp;('1. Ρυθμίσεις'!$C$9+(22-1)*7)))</f>
        <v/>
      </c>
      <c r="X29" s="106">
        <f>IF($A29="","",COUNTIFS('3. Καταγραφή αδειών'!$A$5:$A$200,$A29,'3. Καταγραφή αδειών'!$F$5:$F$200,"Εγκρίθηκε",'3. Καταγραφή αδειών'!$C$5:$C$200,"&lt;="&amp;('1. Ρυθμίσεις'!$C$9+(23-1)*7+6),'3. Καταγραφή αδειών'!$D$5:$D$200,"&gt;="&amp;('1. Ρυθμίσεις'!$C$9+(23-1)*7)))</f>
        <v/>
      </c>
      <c r="Y29" s="106">
        <f>IF($A29="","",COUNTIFS('3. Καταγραφή αδειών'!$A$5:$A$200,$A29,'3. Καταγραφή αδειών'!$F$5:$F$200,"Εγκρίθηκε",'3. Καταγραφή αδειών'!$C$5:$C$200,"&lt;="&amp;('1. Ρυθμίσεις'!$C$9+(24-1)*7+6),'3. Καταγραφή αδειών'!$D$5:$D$200,"&gt;="&amp;('1. Ρυθμίσεις'!$C$9+(24-1)*7)))</f>
        <v/>
      </c>
      <c r="Z29" s="106">
        <f>IF($A29="","",COUNTIFS('3. Καταγραφή αδειών'!$A$5:$A$200,$A29,'3. Καταγραφή αδειών'!$F$5:$F$200,"Εγκρίθηκε",'3. Καταγραφή αδειών'!$C$5:$C$200,"&lt;="&amp;('1. Ρυθμίσεις'!$C$9+(25-1)*7+6),'3. Καταγραφή αδειών'!$D$5:$D$200,"&gt;="&amp;('1. Ρυθμίσεις'!$C$9+(25-1)*7)))</f>
        <v/>
      </c>
      <c r="AA29" s="106">
        <f>IF($A29="","",COUNTIFS('3. Καταγραφή αδειών'!$A$5:$A$200,$A29,'3. Καταγραφή αδειών'!$F$5:$F$200,"Εγκρίθηκε",'3. Καταγραφή αδειών'!$C$5:$C$200,"&lt;="&amp;('1. Ρυθμίσεις'!$C$9+(26-1)*7+6),'3. Καταγραφή αδειών'!$D$5:$D$200,"&gt;="&amp;('1. Ρυθμίσεις'!$C$9+(26-1)*7)))</f>
        <v/>
      </c>
      <c r="AB29" s="106">
        <f>IF($A29="","",COUNTIFS('3. Καταγραφή αδειών'!$A$5:$A$200,$A29,'3. Καταγραφή αδειών'!$F$5:$F$200,"Εγκρίθηκε",'3. Καταγραφή αδειών'!$C$5:$C$200,"&lt;="&amp;('1. Ρυθμίσεις'!$C$9+(27-1)*7+6),'3. Καταγραφή αδειών'!$D$5:$D$200,"&gt;="&amp;('1. Ρυθμίσεις'!$C$9+(27-1)*7)))</f>
        <v/>
      </c>
      <c r="AC29" s="106">
        <f>IF($A29="","",COUNTIFS('3. Καταγραφή αδειών'!$A$5:$A$200,$A29,'3. Καταγραφή αδειών'!$F$5:$F$200,"Εγκρίθηκε",'3. Καταγραφή αδειών'!$C$5:$C$200,"&lt;="&amp;('1. Ρυθμίσεις'!$C$9+(28-1)*7+6),'3. Καταγραφή αδειών'!$D$5:$D$200,"&gt;="&amp;('1. Ρυθμίσεις'!$C$9+(28-1)*7)))</f>
        <v/>
      </c>
      <c r="AD29" s="106">
        <f>IF($A29="","",COUNTIFS('3. Καταγραφή αδειών'!$A$5:$A$200,$A29,'3. Καταγραφή αδειών'!$F$5:$F$200,"Εγκρίθηκε",'3. Καταγραφή αδειών'!$C$5:$C$200,"&lt;="&amp;('1. Ρυθμίσεις'!$C$9+(29-1)*7+6),'3. Καταγραφή αδειών'!$D$5:$D$200,"&gt;="&amp;('1. Ρυθμίσεις'!$C$9+(29-1)*7)))</f>
        <v/>
      </c>
      <c r="AE29" s="106">
        <f>IF($A29="","",COUNTIFS('3. Καταγραφή αδειών'!$A$5:$A$200,$A29,'3. Καταγραφή αδειών'!$F$5:$F$200,"Εγκρίθηκε",'3. Καταγραφή αδειών'!$C$5:$C$200,"&lt;="&amp;('1. Ρυθμίσεις'!$C$9+(30-1)*7+6),'3. Καταγραφή αδειών'!$D$5:$D$200,"&gt;="&amp;('1. Ρυθμίσεις'!$C$9+(30-1)*7)))</f>
        <v/>
      </c>
      <c r="AF29" s="106">
        <f>IF($A29="","",COUNTIFS('3. Καταγραφή αδειών'!$A$5:$A$200,$A29,'3. Καταγραφή αδειών'!$F$5:$F$200,"Εγκρίθηκε",'3. Καταγραφή αδειών'!$C$5:$C$200,"&lt;="&amp;('1. Ρυθμίσεις'!$C$9+(31-1)*7+6),'3. Καταγραφή αδειών'!$D$5:$D$200,"&gt;="&amp;('1. Ρυθμίσεις'!$C$9+(31-1)*7)))</f>
        <v/>
      </c>
      <c r="AG29" s="106">
        <f>IF($A29="","",COUNTIFS('3. Καταγραφή αδειών'!$A$5:$A$200,$A29,'3. Καταγραφή αδειών'!$F$5:$F$200,"Εγκρίθηκε",'3. Καταγραφή αδειών'!$C$5:$C$200,"&lt;="&amp;('1. Ρυθμίσεις'!$C$9+(32-1)*7+6),'3. Καταγραφή αδειών'!$D$5:$D$200,"&gt;="&amp;('1. Ρυθμίσεις'!$C$9+(32-1)*7)))</f>
        <v/>
      </c>
      <c r="AH29" s="106">
        <f>IF($A29="","",COUNTIFS('3. Καταγραφή αδειών'!$A$5:$A$200,$A29,'3. Καταγραφή αδειών'!$F$5:$F$200,"Εγκρίθηκε",'3. Καταγραφή αδειών'!$C$5:$C$200,"&lt;="&amp;('1. Ρυθμίσεις'!$C$9+(33-1)*7+6),'3. Καταγραφή αδειών'!$D$5:$D$200,"&gt;="&amp;('1. Ρυθμίσεις'!$C$9+(33-1)*7)))</f>
        <v/>
      </c>
      <c r="AI29" s="106">
        <f>IF($A29="","",COUNTIFS('3. Καταγραφή αδειών'!$A$5:$A$200,$A29,'3. Καταγραφή αδειών'!$F$5:$F$200,"Εγκρίθηκε",'3. Καταγραφή αδειών'!$C$5:$C$200,"&lt;="&amp;('1. Ρυθμίσεις'!$C$9+(34-1)*7+6),'3. Καταγραφή αδειών'!$D$5:$D$200,"&gt;="&amp;('1. Ρυθμίσεις'!$C$9+(34-1)*7)))</f>
        <v/>
      </c>
      <c r="AJ29" s="106">
        <f>IF($A29="","",COUNTIFS('3. Καταγραφή αδειών'!$A$5:$A$200,$A29,'3. Καταγραφή αδειών'!$F$5:$F$200,"Εγκρίθηκε",'3. Καταγραφή αδειών'!$C$5:$C$200,"&lt;="&amp;('1. Ρυθμίσεις'!$C$9+(35-1)*7+6),'3. Καταγραφή αδειών'!$D$5:$D$200,"&gt;="&amp;('1. Ρυθμίσεις'!$C$9+(35-1)*7)))</f>
        <v/>
      </c>
      <c r="AK29" s="106">
        <f>IF($A29="","",COUNTIFS('3. Καταγραφή αδειών'!$A$5:$A$200,$A29,'3. Καταγραφή αδειών'!$F$5:$F$200,"Εγκρίθηκε",'3. Καταγραφή αδειών'!$C$5:$C$200,"&lt;="&amp;('1. Ρυθμίσεις'!$C$9+(36-1)*7+6),'3. Καταγραφή αδειών'!$D$5:$D$200,"&gt;="&amp;('1. Ρυθμίσεις'!$C$9+(36-1)*7)))</f>
        <v/>
      </c>
      <c r="AL29" s="106">
        <f>IF($A29="","",COUNTIFS('3. Καταγραφή αδειών'!$A$5:$A$200,$A29,'3. Καταγραφή αδειών'!$F$5:$F$200,"Εγκρίθηκε",'3. Καταγραφή αδειών'!$C$5:$C$200,"&lt;="&amp;('1. Ρυθμίσεις'!$C$9+(37-1)*7+6),'3. Καταγραφή αδειών'!$D$5:$D$200,"&gt;="&amp;('1. Ρυθμίσεις'!$C$9+(37-1)*7)))</f>
        <v/>
      </c>
      <c r="AM29" s="106">
        <f>IF($A29="","",COUNTIFS('3. Καταγραφή αδειών'!$A$5:$A$200,$A29,'3. Καταγραφή αδειών'!$F$5:$F$200,"Εγκρίθηκε",'3. Καταγραφή αδειών'!$C$5:$C$200,"&lt;="&amp;('1. Ρυθμίσεις'!$C$9+(38-1)*7+6),'3. Καταγραφή αδειών'!$D$5:$D$200,"&gt;="&amp;('1. Ρυθμίσεις'!$C$9+(38-1)*7)))</f>
        <v/>
      </c>
      <c r="AN29" s="106">
        <f>IF($A29="","",COUNTIFS('3. Καταγραφή αδειών'!$A$5:$A$200,$A29,'3. Καταγραφή αδειών'!$F$5:$F$200,"Εγκρίθηκε",'3. Καταγραφή αδειών'!$C$5:$C$200,"&lt;="&amp;('1. Ρυθμίσεις'!$C$9+(39-1)*7+6),'3. Καταγραφή αδειών'!$D$5:$D$200,"&gt;="&amp;('1. Ρυθμίσεις'!$C$9+(39-1)*7)))</f>
        <v/>
      </c>
      <c r="AO29" s="106">
        <f>IF($A29="","",COUNTIFS('3. Καταγραφή αδειών'!$A$5:$A$200,$A29,'3. Καταγραφή αδειών'!$F$5:$F$200,"Εγκρίθηκε",'3. Καταγραφή αδειών'!$C$5:$C$200,"&lt;="&amp;('1. Ρυθμίσεις'!$C$9+(40-1)*7+6),'3. Καταγραφή αδειών'!$D$5:$D$200,"&gt;="&amp;('1. Ρυθμίσεις'!$C$9+(40-1)*7)))</f>
        <v/>
      </c>
      <c r="AP29" s="106">
        <f>IF($A29="","",COUNTIFS('3. Καταγραφή αδειών'!$A$5:$A$200,$A29,'3. Καταγραφή αδειών'!$F$5:$F$200,"Εγκρίθηκε",'3. Καταγραφή αδειών'!$C$5:$C$200,"&lt;="&amp;('1. Ρυθμίσεις'!$C$9+(41-1)*7+6),'3. Καταγραφή αδειών'!$D$5:$D$200,"&gt;="&amp;('1. Ρυθμίσεις'!$C$9+(41-1)*7)))</f>
        <v/>
      </c>
      <c r="AQ29" s="106">
        <f>IF($A29="","",COUNTIFS('3. Καταγραφή αδειών'!$A$5:$A$200,$A29,'3. Καταγραφή αδειών'!$F$5:$F$200,"Εγκρίθηκε",'3. Καταγραφή αδειών'!$C$5:$C$200,"&lt;="&amp;('1. Ρυθμίσεις'!$C$9+(42-1)*7+6),'3. Καταγραφή αδειών'!$D$5:$D$200,"&gt;="&amp;('1. Ρυθμίσεις'!$C$9+(42-1)*7)))</f>
        <v/>
      </c>
      <c r="AR29" s="106">
        <f>IF($A29="","",COUNTIFS('3. Καταγραφή αδειών'!$A$5:$A$200,$A29,'3. Καταγραφή αδειών'!$F$5:$F$200,"Εγκρίθηκε",'3. Καταγραφή αδειών'!$C$5:$C$200,"&lt;="&amp;('1. Ρυθμίσεις'!$C$9+(43-1)*7+6),'3. Καταγραφή αδειών'!$D$5:$D$200,"&gt;="&amp;('1. Ρυθμίσεις'!$C$9+(43-1)*7)))</f>
        <v/>
      </c>
      <c r="AS29" s="106">
        <f>IF($A29="","",COUNTIFS('3. Καταγραφή αδειών'!$A$5:$A$200,$A29,'3. Καταγραφή αδειών'!$F$5:$F$200,"Εγκρίθηκε",'3. Καταγραφή αδειών'!$C$5:$C$200,"&lt;="&amp;('1. Ρυθμίσεις'!$C$9+(44-1)*7+6),'3. Καταγραφή αδειών'!$D$5:$D$200,"&gt;="&amp;('1. Ρυθμίσεις'!$C$9+(44-1)*7)))</f>
        <v/>
      </c>
      <c r="AT29" s="106">
        <f>IF($A29="","",COUNTIFS('3. Καταγραφή αδειών'!$A$5:$A$200,$A29,'3. Καταγραφή αδειών'!$F$5:$F$200,"Εγκρίθηκε",'3. Καταγραφή αδειών'!$C$5:$C$200,"&lt;="&amp;('1. Ρυθμίσεις'!$C$9+(45-1)*7+6),'3. Καταγραφή αδειών'!$D$5:$D$200,"&gt;="&amp;('1. Ρυθμίσεις'!$C$9+(45-1)*7)))</f>
        <v/>
      </c>
      <c r="AU29" s="106">
        <f>IF($A29="","",COUNTIFS('3. Καταγραφή αδειών'!$A$5:$A$200,$A29,'3. Καταγραφή αδειών'!$F$5:$F$200,"Εγκρίθηκε",'3. Καταγραφή αδειών'!$C$5:$C$200,"&lt;="&amp;('1. Ρυθμίσεις'!$C$9+(46-1)*7+6),'3. Καταγραφή αδειών'!$D$5:$D$200,"&gt;="&amp;('1. Ρυθμίσεις'!$C$9+(46-1)*7)))</f>
        <v/>
      </c>
      <c r="AV29" s="106">
        <f>IF($A29="","",COUNTIFS('3. Καταγραφή αδειών'!$A$5:$A$200,$A29,'3. Καταγραφή αδειών'!$F$5:$F$200,"Εγκρίθηκε",'3. Καταγραφή αδειών'!$C$5:$C$200,"&lt;="&amp;('1. Ρυθμίσεις'!$C$9+(47-1)*7+6),'3. Καταγραφή αδειών'!$D$5:$D$200,"&gt;="&amp;('1. Ρυθμίσεις'!$C$9+(47-1)*7)))</f>
        <v/>
      </c>
      <c r="AW29" s="106">
        <f>IF($A29="","",COUNTIFS('3. Καταγραφή αδειών'!$A$5:$A$200,$A29,'3. Καταγραφή αδειών'!$F$5:$F$200,"Εγκρίθηκε",'3. Καταγραφή αδειών'!$C$5:$C$200,"&lt;="&amp;('1. Ρυθμίσεις'!$C$9+(48-1)*7+6),'3. Καταγραφή αδειών'!$D$5:$D$200,"&gt;="&amp;('1. Ρυθμίσεις'!$C$9+(48-1)*7)))</f>
        <v/>
      </c>
      <c r="AX29" s="106">
        <f>IF($A29="","",COUNTIFS('3. Καταγραφή αδειών'!$A$5:$A$200,$A29,'3. Καταγραφή αδειών'!$F$5:$F$200,"Εγκρίθηκε",'3. Καταγραφή αδειών'!$C$5:$C$200,"&lt;="&amp;('1. Ρυθμίσεις'!$C$9+(49-1)*7+6),'3. Καταγραφή αδειών'!$D$5:$D$200,"&gt;="&amp;('1. Ρυθμίσεις'!$C$9+(49-1)*7)))</f>
        <v/>
      </c>
      <c r="AY29" s="106">
        <f>IF($A29="","",COUNTIFS('3. Καταγραφή αδειών'!$A$5:$A$200,$A29,'3. Καταγραφή αδειών'!$F$5:$F$200,"Εγκρίθηκε",'3. Καταγραφή αδειών'!$C$5:$C$200,"&lt;="&amp;('1. Ρυθμίσεις'!$C$9+(50-1)*7+6),'3. Καταγραφή αδειών'!$D$5:$D$200,"&gt;="&amp;('1. Ρυθμίσεις'!$C$9+(50-1)*7)))</f>
        <v/>
      </c>
      <c r="AZ29" s="106">
        <f>IF($A29="","",COUNTIFS('3. Καταγραφή αδειών'!$A$5:$A$200,$A29,'3. Καταγραφή αδειών'!$F$5:$F$200,"Εγκρίθηκε",'3. Καταγραφή αδειών'!$C$5:$C$200,"&lt;="&amp;('1. Ρυθμίσεις'!$C$9+(51-1)*7+6),'3. Καταγραφή αδειών'!$D$5:$D$200,"&gt;="&amp;('1. Ρυθμίσεις'!$C$9+(51-1)*7)))</f>
        <v/>
      </c>
      <c r="BA29" s="106">
        <f>IF($A29="","",COUNTIFS('3. Καταγραφή αδειών'!$A$5:$A$200,$A29,'3. Καταγραφή αδειών'!$F$5:$F$200,"Εγκρίθηκε",'3. Καταγραφή αδειών'!$C$5:$C$200,"&lt;="&amp;('1. Ρυθμίσεις'!$C$9+(52-1)*7+6),'3. Καταγραφή αδειών'!$D$5:$D$200,"&gt;="&amp;('1. Ρυθμίσεις'!$C$9+(52-1)*7)))</f>
        <v/>
      </c>
    </row>
    <row r="30" ht="18" customHeight="1" s="55">
      <c r="A30" s="105">
        <f>IF('2. Εργαζόμενοι'!A30="","",'2. Εργαζόμενοι'!A30)</f>
        <v/>
      </c>
      <c r="B30" s="106">
        <f>IF($A30="","",COUNTIFS('3. Καταγραφή αδειών'!$A$5:$A$200,$A30,'3. Καταγραφή αδειών'!$F$5:$F$200,"Εγκρίθηκε",'3. Καταγραφή αδειών'!$C$5:$C$200,"&lt;="&amp;('1. Ρυθμίσεις'!$C$9+(1-1)*7+6),'3. Καταγραφή αδειών'!$D$5:$D$200,"&gt;="&amp;('1. Ρυθμίσεις'!$C$9+(1-1)*7)))</f>
        <v/>
      </c>
      <c r="C30" s="106">
        <f>IF($A30="","",COUNTIFS('3. Καταγραφή αδειών'!$A$5:$A$200,$A30,'3. Καταγραφή αδειών'!$F$5:$F$200,"Εγκρίθηκε",'3. Καταγραφή αδειών'!$C$5:$C$200,"&lt;="&amp;('1. Ρυθμίσεις'!$C$9+(2-1)*7+6),'3. Καταγραφή αδειών'!$D$5:$D$200,"&gt;="&amp;('1. Ρυθμίσεις'!$C$9+(2-1)*7)))</f>
        <v/>
      </c>
      <c r="D30" s="106">
        <f>IF($A30="","",COUNTIFS('3. Καταγραφή αδειών'!$A$5:$A$200,$A30,'3. Καταγραφή αδειών'!$F$5:$F$200,"Εγκρίθηκε",'3. Καταγραφή αδειών'!$C$5:$C$200,"&lt;="&amp;('1. Ρυθμίσεις'!$C$9+(3-1)*7+6),'3. Καταγραφή αδειών'!$D$5:$D$200,"&gt;="&amp;('1. Ρυθμίσεις'!$C$9+(3-1)*7)))</f>
        <v/>
      </c>
      <c r="E30" s="106">
        <f>IF($A30="","",COUNTIFS('3. Καταγραφή αδειών'!$A$5:$A$200,$A30,'3. Καταγραφή αδειών'!$F$5:$F$200,"Εγκρίθηκε",'3. Καταγραφή αδειών'!$C$5:$C$200,"&lt;="&amp;('1. Ρυθμίσεις'!$C$9+(4-1)*7+6),'3. Καταγραφή αδειών'!$D$5:$D$200,"&gt;="&amp;('1. Ρυθμίσεις'!$C$9+(4-1)*7)))</f>
        <v/>
      </c>
      <c r="F30" s="106">
        <f>IF($A30="","",COUNTIFS('3. Καταγραφή αδειών'!$A$5:$A$200,$A30,'3. Καταγραφή αδειών'!$F$5:$F$200,"Εγκρίθηκε",'3. Καταγραφή αδειών'!$C$5:$C$200,"&lt;="&amp;('1. Ρυθμίσεις'!$C$9+(5-1)*7+6),'3. Καταγραφή αδειών'!$D$5:$D$200,"&gt;="&amp;('1. Ρυθμίσεις'!$C$9+(5-1)*7)))</f>
        <v/>
      </c>
      <c r="G30" s="106">
        <f>IF($A30="","",COUNTIFS('3. Καταγραφή αδειών'!$A$5:$A$200,$A30,'3. Καταγραφή αδειών'!$F$5:$F$200,"Εγκρίθηκε",'3. Καταγραφή αδειών'!$C$5:$C$200,"&lt;="&amp;('1. Ρυθμίσεις'!$C$9+(6-1)*7+6),'3. Καταγραφή αδειών'!$D$5:$D$200,"&gt;="&amp;('1. Ρυθμίσεις'!$C$9+(6-1)*7)))</f>
        <v/>
      </c>
      <c r="H30" s="106">
        <f>IF($A30="","",COUNTIFS('3. Καταγραφή αδειών'!$A$5:$A$200,$A30,'3. Καταγραφή αδειών'!$F$5:$F$200,"Εγκρίθηκε",'3. Καταγραφή αδειών'!$C$5:$C$200,"&lt;="&amp;('1. Ρυθμίσεις'!$C$9+(7-1)*7+6),'3. Καταγραφή αδειών'!$D$5:$D$200,"&gt;="&amp;('1. Ρυθμίσεις'!$C$9+(7-1)*7)))</f>
        <v/>
      </c>
      <c r="I30" s="106">
        <f>IF($A30="","",COUNTIFS('3. Καταγραφή αδειών'!$A$5:$A$200,$A30,'3. Καταγραφή αδειών'!$F$5:$F$200,"Εγκρίθηκε",'3. Καταγραφή αδειών'!$C$5:$C$200,"&lt;="&amp;('1. Ρυθμίσεις'!$C$9+(8-1)*7+6),'3. Καταγραφή αδειών'!$D$5:$D$200,"&gt;="&amp;('1. Ρυθμίσεις'!$C$9+(8-1)*7)))</f>
        <v/>
      </c>
      <c r="J30" s="106">
        <f>IF($A30="","",COUNTIFS('3. Καταγραφή αδειών'!$A$5:$A$200,$A30,'3. Καταγραφή αδειών'!$F$5:$F$200,"Εγκρίθηκε",'3. Καταγραφή αδειών'!$C$5:$C$200,"&lt;="&amp;('1. Ρυθμίσεις'!$C$9+(9-1)*7+6),'3. Καταγραφή αδειών'!$D$5:$D$200,"&gt;="&amp;('1. Ρυθμίσεις'!$C$9+(9-1)*7)))</f>
        <v/>
      </c>
      <c r="K30" s="106">
        <f>IF($A30="","",COUNTIFS('3. Καταγραφή αδειών'!$A$5:$A$200,$A30,'3. Καταγραφή αδειών'!$F$5:$F$200,"Εγκρίθηκε",'3. Καταγραφή αδειών'!$C$5:$C$200,"&lt;="&amp;('1. Ρυθμίσεις'!$C$9+(10-1)*7+6),'3. Καταγραφή αδειών'!$D$5:$D$200,"&gt;="&amp;('1. Ρυθμίσεις'!$C$9+(10-1)*7)))</f>
        <v/>
      </c>
      <c r="L30" s="106">
        <f>IF($A30="","",COUNTIFS('3. Καταγραφή αδειών'!$A$5:$A$200,$A30,'3. Καταγραφή αδειών'!$F$5:$F$200,"Εγκρίθηκε",'3. Καταγραφή αδειών'!$C$5:$C$200,"&lt;="&amp;('1. Ρυθμίσεις'!$C$9+(11-1)*7+6),'3. Καταγραφή αδειών'!$D$5:$D$200,"&gt;="&amp;('1. Ρυθμίσεις'!$C$9+(11-1)*7)))</f>
        <v/>
      </c>
      <c r="M30" s="106">
        <f>IF($A30="","",COUNTIFS('3. Καταγραφή αδειών'!$A$5:$A$200,$A30,'3. Καταγραφή αδειών'!$F$5:$F$200,"Εγκρίθηκε",'3. Καταγραφή αδειών'!$C$5:$C$200,"&lt;="&amp;('1. Ρυθμίσεις'!$C$9+(12-1)*7+6),'3. Καταγραφή αδειών'!$D$5:$D$200,"&gt;="&amp;('1. Ρυθμίσεις'!$C$9+(12-1)*7)))</f>
        <v/>
      </c>
      <c r="N30" s="106">
        <f>IF($A30="","",COUNTIFS('3. Καταγραφή αδειών'!$A$5:$A$200,$A30,'3. Καταγραφή αδειών'!$F$5:$F$200,"Εγκρίθηκε",'3. Καταγραφή αδειών'!$C$5:$C$200,"&lt;="&amp;('1. Ρυθμίσεις'!$C$9+(13-1)*7+6),'3. Καταγραφή αδειών'!$D$5:$D$200,"&gt;="&amp;('1. Ρυθμίσεις'!$C$9+(13-1)*7)))</f>
        <v/>
      </c>
      <c r="O30" s="106">
        <f>IF($A30="","",COUNTIFS('3. Καταγραφή αδειών'!$A$5:$A$200,$A30,'3. Καταγραφή αδειών'!$F$5:$F$200,"Εγκρίθηκε",'3. Καταγραφή αδειών'!$C$5:$C$200,"&lt;="&amp;('1. Ρυθμίσεις'!$C$9+(14-1)*7+6),'3. Καταγραφή αδειών'!$D$5:$D$200,"&gt;="&amp;('1. Ρυθμίσεις'!$C$9+(14-1)*7)))</f>
        <v/>
      </c>
      <c r="P30" s="106">
        <f>IF($A30="","",COUNTIFS('3. Καταγραφή αδειών'!$A$5:$A$200,$A30,'3. Καταγραφή αδειών'!$F$5:$F$200,"Εγκρίθηκε",'3. Καταγραφή αδειών'!$C$5:$C$200,"&lt;="&amp;('1. Ρυθμίσεις'!$C$9+(15-1)*7+6),'3. Καταγραφή αδειών'!$D$5:$D$200,"&gt;="&amp;('1. Ρυθμίσεις'!$C$9+(15-1)*7)))</f>
        <v/>
      </c>
      <c r="Q30" s="106">
        <f>IF($A30="","",COUNTIFS('3. Καταγραφή αδειών'!$A$5:$A$200,$A30,'3. Καταγραφή αδειών'!$F$5:$F$200,"Εγκρίθηκε",'3. Καταγραφή αδειών'!$C$5:$C$200,"&lt;="&amp;('1. Ρυθμίσεις'!$C$9+(16-1)*7+6),'3. Καταγραφή αδειών'!$D$5:$D$200,"&gt;="&amp;('1. Ρυθμίσεις'!$C$9+(16-1)*7)))</f>
        <v/>
      </c>
      <c r="R30" s="106">
        <f>IF($A30="","",COUNTIFS('3. Καταγραφή αδειών'!$A$5:$A$200,$A30,'3. Καταγραφή αδειών'!$F$5:$F$200,"Εγκρίθηκε",'3. Καταγραφή αδειών'!$C$5:$C$200,"&lt;="&amp;('1. Ρυθμίσεις'!$C$9+(17-1)*7+6),'3. Καταγραφή αδειών'!$D$5:$D$200,"&gt;="&amp;('1. Ρυθμίσεις'!$C$9+(17-1)*7)))</f>
        <v/>
      </c>
      <c r="S30" s="106">
        <f>IF($A30="","",COUNTIFS('3. Καταγραφή αδειών'!$A$5:$A$200,$A30,'3. Καταγραφή αδειών'!$F$5:$F$200,"Εγκρίθηκε",'3. Καταγραφή αδειών'!$C$5:$C$200,"&lt;="&amp;('1. Ρυθμίσεις'!$C$9+(18-1)*7+6),'3. Καταγραφή αδειών'!$D$5:$D$200,"&gt;="&amp;('1. Ρυθμίσεις'!$C$9+(18-1)*7)))</f>
        <v/>
      </c>
      <c r="T30" s="106">
        <f>IF($A30="","",COUNTIFS('3. Καταγραφή αδειών'!$A$5:$A$200,$A30,'3. Καταγραφή αδειών'!$F$5:$F$200,"Εγκρίθηκε",'3. Καταγραφή αδειών'!$C$5:$C$200,"&lt;="&amp;('1. Ρυθμίσεις'!$C$9+(19-1)*7+6),'3. Καταγραφή αδειών'!$D$5:$D$200,"&gt;="&amp;('1. Ρυθμίσεις'!$C$9+(19-1)*7)))</f>
        <v/>
      </c>
      <c r="U30" s="106">
        <f>IF($A30="","",COUNTIFS('3. Καταγραφή αδειών'!$A$5:$A$200,$A30,'3. Καταγραφή αδειών'!$F$5:$F$200,"Εγκρίθηκε",'3. Καταγραφή αδειών'!$C$5:$C$200,"&lt;="&amp;('1. Ρυθμίσεις'!$C$9+(20-1)*7+6),'3. Καταγραφή αδειών'!$D$5:$D$200,"&gt;="&amp;('1. Ρυθμίσεις'!$C$9+(20-1)*7)))</f>
        <v/>
      </c>
      <c r="V30" s="106">
        <f>IF($A30="","",COUNTIFS('3. Καταγραφή αδειών'!$A$5:$A$200,$A30,'3. Καταγραφή αδειών'!$F$5:$F$200,"Εγκρίθηκε",'3. Καταγραφή αδειών'!$C$5:$C$200,"&lt;="&amp;('1. Ρυθμίσεις'!$C$9+(21-1)*7+6),'3. Καταγραφή αδειών'!$D$5:$D$200,"&gt;="&amp;('1. Ρυθμίσεις'!$C$9+(21-1)*7)))</f>
        <v/>
      </c>
      <c r="W30" s="106">
        <f>IF($A30="","",COUNTIFS('3. Καταγραφή αδειών'!$A$5:$A$200,$A30,'3. Καταγραφή αδειών'!$F$5:$F$200,"Εγκρίθηκε",'3. Καταγραφή αδειών'!$C$5:$C$200,"&lt;="&amp;('1. Ρυθμίσεις'!$C$9+(22-1)*7+6),'3. Καταγραφή αδειών'!$D$5:$D$200,"&gt;="&amp;('1. Ρυθμίσεις'!$C$9+(22-1)*7)))</f>
        <v/>
      </c>
      <c r="X30" s="106">
        <f>IF($A30="","",COUNTIFS('3. Καταγραφή αδειών'!$A$5:$A$200,$A30,'3. Καταγραφή αδειών'!$F$5:$F$200,"Εγκρίθηκε",'3. Καταγραφή αδειών'!$C$5:$C$200,"&lt;="&amp;('1. Ρυθμίσεις'!$C$9+(23-1)*7+6),'3. Καταγραφή αδειών'!$D$5:$D$200,"&gt;="&amp;('1. Ρυθμίσεις'!$C$9+(23-1)*7)))</f>
        <v/>
      </c>
      <c r="Y30" s="106">
        <f>IF($A30="","",COUNTIFS('3. Καταγραφή αδειών'!$A$5:$A$200,$A30,'3. Καταγραφή αδειών'!$F$5:$F$200,"Εγκρίθηκε",'3. Καταγραφή αδειών'!$C$5:$C$200,"&lt;="&amp;('1. Ρυθμίσεις'!$C$9+(24-1)*7+6),'3. Καταγραφή αδειών'!$D$5:$D$200,"&gt;="&amp;('1. Ρυθμίσεις'!$C$9+(24-1)*7)))</f>
        <v/>
      </c>
      <c r="Z30" s="106">
        <f>IF($A30="","",COUNTIFS('3. Καταγραφή αδειών'!$A$5:$A$200,$A30,'3. Καταγραφή αδειών'!$F$5:$F$200,"Εγκρίθηκε",'3. Καταγραφή αδειών'!$C$5:$C$200,"&lt;="&amp;('1. Ρυθμίσεις'!$C$9+(25-1)*7+6),'3. Καταγραφή αδειών'!$D$5:$D$200,"&gt;="&amp;('1. Ρυθμίσεις'!$C$9+(25-1)*7)))</f>
        <v/>
      </c>
      <c r="AA30" s="106">
        <f>IF($A30="","",COUNTIFS('3. Καταγραφή αδειών'!$A$5:$A$200,$A30,'3. Καταγραφή αδειών'!$F$5:$F$200,"Εγκρίθηκε",'3. Καταγραφή αδειών'!$C$5:$C$200,"&lt;="&amp;('1. Ρυθμίσεις'!$C$9+(26-1)*7+6),'3. Καταγραφή αδειών'!$D$5:$D$200,"&gt;="&amp;('1. Ρυθμίσεις'!$C$9+(26-1)*7)))</f>
        <v/>
      </c>
      <c r="AB30" s="106">
        <f>IF($A30="","",COUNTIFS('3. Καταγραφή αδειών'!$A$5:$A$200,$A30,'3. Καταγραφή αδειών'!$F$5:$F$200,"Εγκρίθηκε",'3. Καταγραφή αδειών'!$C$5:$C$200,"&lt;="&amp;('1. Ρυθμίσεις'!$C$9+(27-1)*7+6),'3. Καταγραφή αδειών'!$D$5:$D$200,"&gt;="&amp;('1. Ρυθμίσεις'!$C$9+(27-1)*7)))</f>
        <v/>
      </c>
      <c r="AC30" s="106">
        <f>IF($A30="","",COUNTIFS('3. Καταγραφή αδειών'!$A$5:$A$200,$A30,'3. Καταγραφή αδειών'!$F$5:$F$200,"Εγκρίθηκε",'3. Καταγραφή αδειών'!$C$5:$C$200,"&lt;="&amp;('1. Ρυθμίσεις'!$C$9+(28-1)*7+6),'3. Καταγραφή αδειών'!$D$5:$D$200,"&gt;="&amp;('1. Ρυθμίσεις'!$C$9+(28-1)*7)))</f>
        <v/>
      </c>
      <c r="AD30" s="106">
        <f>IF($A30="","",COUNTIFS('3. Καταγραφή αδειών'!$A$5:$A$200,$A30,'3. Καταγραφή αδειών'!$F$5:$F$200,"Εγκρίθηκε",'3. Καταγραφή αδειών'!$C$5:$C$200,"&lt;="&amp;('1. Ρυθμίσεις'!$C$9+(29-1)*7+6),'3. Καταγραφή αδειών'!$D$5:$D$200,"&gt;="&amp;('1. Ρυθμίσεις'!$C$9+(29-1)*7)))</f>
        <v/>
      </c>
      <c r="AE30" s="106">
        <f>IF($A30="","",COUNTIFS('3. Καταγραφή αδειών'!$A$5:$A$200,$A30,'3. Καταγραφή αδειών'!$F$5:$F$200,"Εγκρίθηκε",'3. Καταγραφή αδειών'!$C$5:$C$200,"&lt;="&amp;('1. Ρυθμίσεις'!$C$9+(30-1)*7+6),'3. Καταγραφή αδειών'!$D$5:$D$200,"&gt;="&amp;('1. Ρυθμίσεις'!$C$9+(30-1)*7)))</f>
        <v/>
      </c>
      <c r="AF30" s="106">
        <f>IF($A30="","",COUNTIFS('3. Καταγραφή αδειών'!$A$5:$A$200,$A30,'3. Καταγραφή αδειών'!$F$5:$F$200,"Εγκρίθηκε",'3. Καταγραφή αδειών'!$C$5:$C$200,"&lt;="&amp;('1. Ρυθμίσεις'!$C$9+(31-1)*7+6),'3. Καταγραφή αδειών'!$D$5:$D$200,"&gt;="&amp;('1. Ρυθμίσεις'!$C$9+(31-1)*7)))</f>
        <v/>
      </c>
      <c r="AG30" s="106">
        <f>IF($A30="","",COUNTIFS('3. Καταγραφή αδειών'!$A$5:$A$200,$A30,'3. Καταγραφή αδειών'!$F$5:$F$200,"Εγκρίθηκε",'3. Καταγραφή αδειών'!$C$5:$C$200,"&lt;="&amp;('1. Ρυθμίσεις'!$C$9+(32-1)*7+6),'3. Καταγραφή αδειών'!$D$5:$D$200,"&gt;="&amp;('1. Ρυθμίσεις'!$C$9+(32-1)*7)))</f>
        <v/>
      </c>
      <c r="AH30" s="106">
        <f>IF($A30="","",COUNTIFS('3. Καταγραφή αδειών'!$A$5:$A$200,$A30,'3. Καταγραφή αδειών'!$F$5:$F$200,"Εγκρίθηκε",'3. Καταγραφή αδειών'!$C$5:$C$200,"&lt;="&amp;('1. Ρυθμίσεις'!$C$9+(33-1)*7+6),'3. Καταγραφή αδειών'!$D$5:$D$200,"&gt;="&amp;('1. Ρυθμίσεις'!$C$9+(33-1)*7)))</f>
        <v/>
      </c>
      <c r="AI30" s="106">
        <f>IF($A30="","",COUNTIFS('3. Καταγραφή αδειών'!$A$5:$A$200,$A30,'3. Καταγραφή αδειών'!$F$5:$F$200,"Εγκρίθηκε",'3. Καταγραφή αδειών'!$C$5:$C$200,"&lt;="&amp;('1. Ρυθμίσεις'!$C$9+(34-1)*7+6),'3. Καταγραφή αδειών'!$D$5:$D$200,"&gt;="&amp;('1. Ρυθμίσεις'!$C$9+(34-1)*7)))</f>
        <v/>
      </c>
      <c r="AJ30" s="106">
        <f>IF($A30="","",COUNTIFS('3. Καταγραφή αδειών'!$A$5:$A$200,$A30,'3. Καταγραφή αδειών'!$F$5:$F$200,"Εγκρίθηκε",'3. Καταγραφή αδειών'!$C$5:$C$200,"&lt;="&amp;('1. Ρυθμίσεις'!$C$9+(35-1)*7+6),'3. Καταγραφή αδειών'!$D$5:$D$200,"&gt;="&amp;('1. Ρυθμίσεις'!$C$9+(35-1)*7)))</f>
        <v/>
      </c>
      <c r="AK30" s="106">
        <f>IF($A30="","",COUNTIFS('3. Καταγραφή αδειών'!$A$5:$A$200,$A30,'3. Καταγραφή αδειών'!$F$5:$F$200,"Εγκρίθηκε",'3. Καταγραφή αδειών'!$C$5:$C$200,"&lt;="&amp;('1. Ρυθμίσεις'!$C$9+(36-1)*7+6),'3. Καταγραφή αδειών'!$D$5:$D$200,"&gt;="&amp;('1. Ρυθμίσεις'!$C$9+(36-1)*7)))</f>
        <v/>
      </c>
      <c r="AL30" s="106">
        <f>IF($A30="","",COUNTIFS('3. Καταγραφή αδειών'!$A$5:$A$200,$A30,'3. Καταγραφή αδειών'!$F$5:$F$200,"Εγκρίθηκε",'3. Καταγραφή αδειών'!$C$5:$C$200,"&lt;="&amp;('1. Ρυθμίσεις'!$C$9+(37-1)*7+6),'3. Καταγραφή αδειών'!$D$5:$D$200,"&gt;="&amp;('1. Ρυθμίσεις'!$C$9+(37-1)*7)))</f>
        <v/>
      </c>
      <c r="AM30" s="106">
        <f>IF($A30="","",COUNTIFS('3. Καταγραφή αδειών'!$A$5:$A$200,$A30,'3. Καταγραφή αδειών'!$F$5:$F$200,"Εγκρίθηκε",'3. Καταγραφή αδειών'!$C$5:$C$200,"&lt;="&amp;('1. Ρυθμίσεις'!$C$9+(38-1)*7+6),'3. Καταγραφή αδειών'!$D$5:$D$200,"&gt;="&amp;('1. Ρυθμίσεις'!$C$9+(38-1)*7)))</f>
        <v/>
      </c>
      <c r="AN30" s="106">
        <f>IF($A30="","",COUNTIFS('3. Καταγραφή αδειών'!$A$5:$A$200,$A30,'3. Καταγραφή αδειών'!$F$5:$F$200,"Εγκρίθηκε",'3. Καταγραφή αδειών'!$C$5:$C$200,"&lt;="&amp;('1. Ρυθμίσεις'!$C$9+(39-1)*7+6),'3. Καταγραφή αδειών'!$D$5:$D$200,"&gt;="&amp;('1. Ρυθμίσεις'!$C$9+(39-1)*7)))</f>
        <v/>
      </c>
      <c r="AO30" s="106">
        <f>IF($A30="","",COUNTIFS('3. Καταγραφή αδειών'!$A$5:$A$200,$A30,'3. Καταγραφή αδειών'!$F$5:$F$200,"Εγκρίθηκε",'3. Καταγραφή αδειών'!$C$5:$C$200,"&lt;="&amp;('1. Ρυθμίσεις'!$C$9+(40-1)*7+6),'3. Καταγραφή αδειών'!$D$5:$D$200,"&gt;="&amp;('1. Ρυθμίσεις'!$C$9+(40-1)*7)))</f>
        <v/>
      </c>
      <c r="AP30" s="106">
        <f>IF($A30="","",COUNTIFS('3. Καταγραφή αδειών'!$A$5:$A$200,$A30,'3. Καταγραφή αδειών'!$F$5:$F$200,"Εγκρίθηκε",'3. Καταγραφή αδειών'!$C$5:$C$200,"&lt;="&amp;('1. Ρυθμίσεις'!$C$9+(41-1)*7+6),'3. Καταγραφή αδειών'!$D$5:$D$200,"&gt;="&amp;('1. Ρυθμίσεις'!$C$9+(41-1)*7)))</f>
        <v/>
      </c>
      <c r="AQ30" s="106">
        <f>IF($A30="","",COUNTIFS('3. Καταγραφή αδειών'!$A$5:$A$200,$A30,'3. Καταγραφή αδειών'!$F$5:$F$200,"Εγκρίθηκε",'3. Καταγραφή αδειών'!$C$5:$C$200,"&lt;="&amp;('1. Ρυθμίσεις'!$C$9+(42-1)*7+6),'3. Καταγραφή αδειών'!$D$5:$D$200,"&gt;="&amp;('1. Ρυθμίσεις'!$C$9+(42-1)*7)))</f>
        <v/>
      </c>
      <c r="AR30" s="106">
        <f>IF($A30="","",COUNTIFS('3. Καταγραφή αδειών'!$A$5:$A$200,$A30,'3. Καταγραφή αδειών'!$F$5:$F$200,"Εγκρίθηκε",'3. Καταγραφή αδειών'!$C$5:$C$200,"&lt;="&amp;('1. Ρυθμίσεις'!$C$9+(43-1)*7+6),'3. Καταγραφή αδειών'!$D$5:$D$200,"&gt;="&amp;('1. Ρυθμίσεις'!$C$9+(43-1)*7)))</f>
        <v/>
      </c>
      <c r="AS30" s="106">
        <f>IF($A30="","",COUNTIFS('3. Καταγραφή αδειών'!$A$5:$A$200,$A30,'3. Καταγραφή αδειών'!$F$5:$F$200,"Εγκρίθηκε",'3. Καταγραφή αδειών'!$C$5:$C$200,"&lt;="&amp;('1. Ρυθμίσεις'!$C$9+(44-1)*7+6),'3. Καταγραφή αδειών'!$D$5:$D$200,"&gt;="&amp;('1. Ρυθμίσεις'!$C$9+(44-1)*7)))</f>
        <v/>
      </c>
      <c r="AT30" s="106">
        <f>IF($A30="","",COUNTIFS('3. Καταγραφή αδειών'!$A$5:$A$200,$A30,'3. Καταγραφή αδειών'!$F$5:$F$200,"Εγκρίθηκε",'3. Καταγραφή αδειών'!$C$5:$C$200,"&lt;="&amp;('1. Ρυθμίσεις'!$C$9+(45-1)*7+6),'3. Καταγραφή αδειών'!$D$5:$D$200,"&gt;="&amp;('1. Ρυθμίσεις'!$C$9+(45-1)*7)))</f>
        <v/>
      </c>
      <c r="AU30" s="106">
        <f>IF($A30="","",COUNTIFS('3. Καταγραφή αδειών'!$A$5:$A$200,$A30,'3. Καταγραφή αδειών'!$F$5:$F$200,"Εγκρίθηκε",'3. Καταγραφή αδειών'!$C$5:$C$200,"&lt;="&amp;('1. Ρυθμίσεις'!$C$9+(46-1)*7+6),'3. Καταγραφή αδειών'!$D$5:$D$200,"&gt;="&amp;('1. Ρυθμίσεις'!$C$9+(46-1)*7)))</f>
        <v/>
      </c>
      <c r="AV30" s="106">
        <f>IF($A30="","",COUNTIFS('3. Καταγραφή αδειών'!$A$5:$A$200,$A30,'3. Καταγραφή αδειών'!$F$5:$F$200,"Εγκρίθηκε",'3. Καταγραφή αδειών'!$C$5:$C$200,"&lt;="&amp;('1. Ρυθμίσεις'!$C$9+(47-1)*7+6),'3. Καταγραφή αδειών'!$D$5:$D$200,"&gt;="&amp;('1. Ρυθμίσεις'!$C$9+(47-1)*7)))</f>
        <v/>
      </c>
      <c r="AW30" s="106">
        <f>IF($A30="","",COUNTIFS('3. Καταγραφή αδειών'!$A$5:$A$200,$A30,'3. Καταγραφή αδειών'!$F$5:$F$200,"Εγκρίθηκε",'3. Καταγραφή αδειών'!$C$5:$C$200,"&lt;="&amp;('1. Ρυθμίσεις'!$C$9+(48-1)*7+6),'3. Καταγραφή αδειών'!$D$5:$D$200,"&gt;="&amp;('1. Ρυθμίσεις'!$C$9+(48-1)*7)))</f>
        <v/>
      </c>
      <c r="AX30" s="106">
        <f>IF($A30="","",COUNTIFS('3. Καταγραφή αδειών'!$A$5:$A$200,$A30,'3. Καταγραφή αδειών'!$F$5:$F$200,"Εγκρίθηκε",'3. Καταγραφή αδειών'!$C$5:$C$200,"&lt;="&amp;('1. Ρυθμίσεις'!$C$9+(49-1)*7+6),'3. Καταγραφή αδειών'!$D$5:$D$200,"&gt;="&amp;('1. Ρυθμίσεις'!$C$9+(49-1)*7)))</f>
        <v/>
      </c>
      <c r="AY30" s="106">
        <f>IF($A30="","",COUNTIFS('3. Καταγραφή αδειών'!$A$5:$A$200,$A30,'3. Καταγραφή αδειών'!$F$5:$F$200,"Εγκρίθηκε",'3. Καταγραφή αδειών'!$C$5:$C$200,"&lt;="&amp;('1. Ρυθμίσεις'!$C$9+(50-1)*7+6),'3. Καταγραφή αδειών'!$D$5:$D$200,"&gt;="&amp;('1. Ρυθμίσεις'!$C$9+(50-1)*7)))</f>
        <v/>
      </c>
      <c r="AZ30" s="106">
        <f>IF($A30="","",COUNTIFS('3. Καταγραφή αδειών'!$A$5:$A$200,$A30,'3. Καταγραφή αδειών'!$F$5:$F$200,"Εγκρίθηκε",'3. Καταγραφή αδειών'!$C$5:$C$200,"&lt;="&amp;('1. Ρυθμίσεις'!$C$9+(51-1)*7+6),'3. Καταγραφή αδειών'!$D$5:$D$200,"&gt;="&amp;('1. Ρυθμίσεις'!$C$9+(51-1)*7)))</f>
        <v/>
      </c>
      <c r="BA30" s="106">
        <f>IF($A30="","",COUNTIFS('3. Καταγραφή αδειών'!$A$5:$A$200,$A30,'3. Καταγραφή αδειών'!$F$5:$F$200,"Εγκρίθηκε",'3. Καταγραφή αδειών'!$C$5:$C$200,"&lt;="&amp;('1. Ρυθμίσεις'!$C$9+(52-1)*7+6),'3. Καταγραφή αδειών'!$D$5:$D$200,"&gt;="&amp;('1. Ρυθμίσεις'!$C$9+(52-1)*7)))</f>
        <v/>
      </c>
    </row>
    <row r="31" ht="18" customHeight="1" s="55">
      <c r="A31" s="105">
        <f>IF('2. Εργαζόμενοι'!A31="","",'2. Εργαζόμενοι'!A31)</f>
        <v/>
      </c>
      <c r="B31" s="106">
        <f>IF($A31="","",COUNTIFS('3. Καταγραφή αδειών'!$A$5:$A$200,$A31,'3. Καταγραφή αδειών'!$F$5:$F$200,"Εγκρίθηκε",'3. Καταγραφή αδειών'!$C$5:$C$200,"&lt;="&amp;('1. Ρυθμίσεις'!$C$9+(1-1)*7+6),'3. Καταγραφή αδειών'!$D$5:$D$200,"&gt;="&amp;('1. Ρυθμίσεις'!$C$9+(1-1)*7)))</f>
        <v/>
      </c>
      <c r="C31" s="106">
        <f>IF($A31="","",COUNTIFS('3. Καταγραφή αδειών'!$A$5:$A$200,$A31,'3. Καταγραφή αδειών'!$F$5:$F$200,"Εγκρίθηκε",'3. Καταγραφή αδειών'!$C$5:$C$200,"&lt;="&amp;('1. Ρυθμίσεις'!$C$9+(2-1)*7+6),'3. Καταγραφή αδειών'!$D$5:$D$200,"&gt;="&amp;('1. Ρυθμίσεις'!$C$9+(2-1)*7)))</f>
        <v/>
      </c>
      <c r="D31" s="106">
        <f>IF($A31="","",COUNTIFS('3. Καταγραφή αδειών'!$A$5:$A$200,$A31,'3. Καταγραφή αδειών'!$F$5:$F$200,"Εγκρίθηκε",'3. Καταγραφή αδειών'!$C$5:$C$200,"&lt;="&amp;('1. Ρυθμίσεις'!$C$9+(3-1)*7+6),'3. Καταγραφή αδειών'!$D$5:$D$200,"&gt;="&amp;('1. Ρυθμίσεις'!$C$9+(3-1)*7)))</f>
        <v/>
      </c>
      <c r="E31" s="106">
        <f>IF($A31="","",COUNTIFS('3. Καταγραφή αδειών'!$A$5:$A$200,$A31,'3. Καταγραφή αδειών'!$F$5:$F$200,"Εγκρίθηκε",'3. Καταγραφή αδειών'!$C$5:$C$200,"&lt;="&amp;('1. Ρυθμίσεις'!$C$9+(4-1)*7+6),'3. Καταγραφή αδειών'!$D$5:$D$200,"&gt;="&amp;('1. Ρυθμίσεις'!$C$9+(4-1)*7)))</f>
        <v/>
      </c>
      <c r="F31" s="106">
        <f>IF($A31="","",COUNTIFS('3. Καταγραφή αδειών'!$A$5:$A$200,$A31,'3. Καταγραφή αδειών'!$F$5:$F$200,"Εγκρίθηκε",'3. Καταγραφή αδειών'!$C$5:$C$200,"&lt;="&amp;('1. Ρυθμίσεις'!$C$9+(5-1)*7+6),'3. Καταγραφή αδειών'!$D$5:$D$200,"&gt;="&amp;('1. Ρυθμίσεις'!$C$9+(5-1)*7)))</f>
        <v/>
      </c>
      <c r="G31" s="106">
        <f>IF($A31="","",COUNTIFS('3. Καταγραφή αδειών'!$A$5:$A$200,$A31,'3. Καταγραφή αδειών'!$F$5:$F$200,"Εγκρίθηκε",'3. Καταγραφή αδειών'!$C$5:$C$200,"&lt;="&amp;('1. Ρυθμίσεις'!$C$9+(6-1)*7+6),'3. Καταγραφή αδειών'!$D$5:$D$200,"&gt;="&amp;('1. Ρυθμίσεις'!$C$9+(6-1)*7)))</f>
        <v/>
      </c>
      <c r="H31" s="106">
        <f>IF($A31="","",COUNTIFS('3. Καταγραφή αδειών'!$A$5:$A$200,$A31,'3. Καταγραφή αδειών'!$F$5:$F$200,"Εγκρίθηκε",'3. Καταγραφή αδειών'!$C$5:$C$200,"&lt;="&amp;('1. Ρυθμίσεις'!$C$9+(7-1)*7+6),'3. Καταγραφή αδειών'!$D$5:$D$200,"&gt;="&amp;('1. Ρυθμίσεις'!$C$9+(7-1)*7)))</f>
        <v/>
      </c>
      <c r="I31" s="106">
        <f>IF($A31="","",COUNTIFS('3. Καταγραφή αδειών'!$A$5:$A$200,$A31,'3. Καταγραφή αδειών'!$F$5:$F$200,"Εγκρίθηκε",'3. Καταγραφή αδειών'!$C$5:$C$200,"&lt;="&amp;('1. Ρυθμίσεις'!$C$9+(8-1)*7+6),'3. Καταγραφή αδειών'!$D$5:$D$200,"&gt;="&amp;('1. Ρυθμίσεις'!$C$9+(8-1)*7)))</f>
        <v/>
      </c>
      <c r="J31" s="106">
        <f>IF($A31="","",COUNTIFS('3. Καταγραφή αδειών'!$A$5:$A$200,$A31,'3. Καταγραφή αδειών'!$F$5:$F$200,"Εγκρίθηκε",'3. Καταγραφή αδειών'!$C$5:$C$200,"&lt;="&amp;('1. Ρυθμίσεις'!$C$9+(9-1)*7+6),'3. Καταγραφή αδειών'!$D$5:$D$200,"&gt;="&amp;('1. Ρυθμίσεις'!$C$9+(9-1)*7)))</f>
        <v/>
      </c>
      <c r="K31" s="106">
        <f>IF($A31="","",COUNTIFS('3. Καταγραφή αδειών'!$A$5:$A$200,$A31,'3. Καταγραφή αδειών'!$F$5:$F$200,"Εγκρίθηκε",'3. Καταγραφή αδειών'!$C$5:$C$200,"&lt;="&amp;('1. Ρυθμίσεις'!$C$9+(10-1)*7+6),'3. Καταγραφή αδειών'!$D$5:$D$200,"&gt;="&amp;('1. Ρυθμίσεις'!$C$9+(10-1)*7)))</f>
        <v/>
      </c>
      <c r="L31" s="106">
        <f>IF($A31="","",COUNTIFS('3. Καταγραφή αδειών'!$A$5:$A$200,$A31,'3. Καταγραφή αδειών'!$F$5:$F$200,"Εγκρίθηκε",'3. Καταγραφή αδειών'!$C$5:$C$200,"&lt;="&amp;('1. Ρυθμίσεις'!$C$9+(11-1)*7+6),'3. Καταγραφή αδειών'!$D$5:$D$200,"&gt;="&amp;('1. Ρυθμίσεις'!$C$9+(11-1)*7)))</f>
        <v/>
      </c>
      <c r="M31" s="106">
        <f>IF($A31="","",COUNTIFS('3. Καταγραφή αδειών'!$A$5:$A$200,$A31,'3. Καταγραφή αδειών'!$F$5:$F$200,"Εγκρίθηκε",'3. Καταγραφή αδειών'!$C$5:$C$200,"&lt;="&amp;('1. Ρυθμίσεις'!$C$9+(12-1)*7+6),'3. Καταγραφή αδειών'!$D$5:$D$200,"&gt;="&amp;('1. Ρυθμίσεις'!$C$9+(12-1)*7)))</f>
        <v/>
      </c>
      <c r="N31" s="106">
        <f>IF($A31="","",COUNTIFS('3. Καταγραφή αδειών'!$A$5:$A$200,$A31,'3. Καταγραφή αδειών'!$F$5:$F$200,"Εγκρίθηκε",'3. Καταγραφή αδειών'!$C$5:$C$200,"&lt;="&amp;('1. Ρυθμίσεις'!$C$9+(13-1)*7+6),'3. Καταγραφή αδειών'!$D$5:$D$200,"&gt;="&amp;('1. Ρυθμίσεις'!$C$9+(13-1)*7)))</f>
        <v/>
      </c>
      <c r="O31" s="106">
        <f>IF($A31="","",COUNTIFS('3. Καταγραφή αδειών'!$A$5:$A$200,$A31,'3. Καταγραφή αδειών'!$F$5:$F$200,"Εγκρίθηκε",'3. Καταγραφή αδειών'!$C$5:$C$200,"&lt;="&amp;('1. Ρυθμίσεις'!$C$9+(14-1)*7+6),'3. Καταγραφή αδειών'!$D$5:$D$200,"&gt;="&amp;('1. Ρυθμίσεις'!$C$9+(14-1)*7)))</f>
        <v/>
      </c>
      <c r="P31" s="106">
        <f>IF($A31="","",COUNTIFS('3. Καταγραφή αδειών'!$A$5:$A$200,$A31,'3. Καταγραφή αδειών'!$F$5:$F$200,"Εγκρίθηκε",'3. Καταγραφή αδειών'!$C$5:$C$200,"&lt;="&amp;('1. Ρυθμίσεις'!$C$9+(15-1)*7+6),'3. Καταγραφή αδειών'!$D$5:$D$200,"&gt;="&amp;('1. Ρυθμίσεις'!$C$9+(15-1)*7)))</f>
        <v/>
      </c>
      <c r="Q31" s="106">
        <f>IF($A31="","",COUNTIFS('3. Καταγραφή αδειών'!$A$5:$A$200,$A31,'3. Καταγραφή αδειών'!$F$5:$F$200,"Εγκρίθηκε",'3. Καταγραφή αδειών'!$C$5:$C$200,"&lt;="&amp;('1. Ρυθμίσεις'!$C$9+(16-1)*7+6),'3. Καταγραφή αδειών'!$D$5:$D$200,"&gt;="&amp;('1. Ρυθμίσεις'!$C$9+(16-1)*7)))</f>
        <v/>
      </c>
      <c r="R31" s="106">
        <f>IF($A31="","",COUNTIFS('3. Καταγραφή αδειών'!$A$5:$A$200,$A31,'3. Καταγραφή αδειών'!$F$5:$F$200,"Εγκρίθηκε",'3. Καταγραφή αδειών'!$C$5:$C$200,"&lt;="&amp;('1. Ρυθμίσεις'!$C$9+(17-1)*7+6),'3. Καταγραφή αδειών'!$D$5:$D$200,"&gt;="&amp;('1. Ρυθμίσεις'!$C$9+(17-1)*7)))</f>
        <v/>
      </c>
      <c r="S31" s="106">
        <f>IF($A31="","",COUNTIFS('3. Καταγραφή αδειών'!$A$5:$A$200,$A31,'3. Καταγραφή αδειών'!$F$5:$F$200,"Εγκρίθηκε",'3. Καταγραφή αδειών'!$C$5:$C$200,"&lt;="&amp;('1. Ρυθμίσεις'!$C$9+(18-1)*7+6),'3. Καταγραφή αδειών'!$D$5:$D$200,"&gt;="&amp;('1. Ρυθμίσεις'!$C$9+(18-1)*7)))</f>
        <v/>
      </c>
      <c r="T31" s="106">
        <f>IF($A31="","",COUNTIFS('3. Καταγραφή αδειών'!$A$5:$A$200,$A31,'3. Καταγραφή αδειών'!$F$5:$F$200,"Εγκρίθηκε",'3. Καταγραφή αδειών'!$C$5:$C$200,"&lt;="&amp;('1. Ρυθμίσεις'!$C$9+(19-1)*7+6),'3. Καταγραφή αδειών'!$D$5:$D$200,"&gt;="&amp;('1. Ρυθμίσεις'!$C$9+(19-1)*7)))</f>
        <v/>
      </c>
      <c r="U31" s="106">
        <f>IF($A31="","",COUNTIFS('3. Καταγραφή αδειών'!$A$5:$A$200,$A31,'3. Καταγραφή αδειών'!$F$5:$F$200,"Εγκρίθηκε",'3. Καταγραφή αδειών'!$C$5:$C$200,"&lt;="&amp;('1. Ρυθμίσεις'!$C$9+(20-1)*7+6),'3. Καταγραφή αδειών'!$D$5:$D$200,"&gt;="&amp;('1. Ρυθμίσεις'!$C$9+(20-1)*7)))</f>
        <v/>
      </c>
      <c r="V31" s="106">
        <f>IF($A31="","",COUNTIFS('3. Καταγραφή αδειών'!$A$5:$A$200,$A31,'3. Καταγραφή αδειών'!$F$5:$F$200,"Εγκρίθηκε",'3. Καταγραφή αδειών'!$C$5:$C$200,"&lt;="&amp;('1. Ρυθμίσεις'!$C$9+(21-1)*7+6),'3. Καταγραφή αδειών'!$D$5:$D$200,"&gt;="&amp;('1. Ρυθμίσεις'!$C$9+(21-1)*7)))</f>
        <v/>
      </c>
      <c r="W31" s="106">
        <f>IF($A31="","",COUNTIFS('3. Καταγραφή αδειών'!$A$5:$A$200,$A31,'3. Καταγραφή αδειών'!$F$5:$F$200,"Εγκρίθηκε",'3. Καταγραφή αδειών'!$C$5:$C$200,"&lt;="&amp;('1. Ρυθμίσεις'!$C$9+(22-1)*7+6),'3. Καταγραφή αδειών'!$D$5:$D$200,"&gt;="&amp;('1. Ρυθμίσεις'!$C$9+(22-1)*7)))</f>
        <v/>
      </c>
      <c r="X31" s="106">
        <f>IF($A31="","",COUNTIFS('3. Καταγραφή αδειών'!$A$5:$A$200,$A31,'3. Καταγραφή αδειών'!$F$5:$F$200,"Εγκρίθηκε",'3. Καταγραφή αδειών'!$C$5:$C$200,"&lt;="&amp;('1. Ρυθμίσεις'!$C$9+(23-1)*7+6),'3. Καταγραφή αδειών'!$D$5:$D$200,"&gt;="&amp;('1. Ρυθμίσεις'!$C$9+(23-1)*7)))</f>
        <v/>
      </c>
      <c r="Y31" s="106">
        <f>IF($A31="","",COUNTIFS('3. Καταγραφή αδειών'!$A$5:$A$200,$A31,'3. Καταγραφή αδειών'!$F$5:$F$200,"Εγκρίθηκε",'3. Καταγραφή αδειών'!$C$5:$C$200,"&lt;="&amp;('1. Ρυθμίσεις'!$C$9+(24-1)*7+6),'3. Καταγραφή αδειών'!$D$5:$D$200,"&gt;="&amp;('1. Ρυθμίσεις'!$C$9+(24-1)*7)))</f>
        <v/>
      </c>
      <c r="Z31" s="106">
        <f>IF($A31="","",COUNTIFS('3. Καταγραφή αδειών'!$A$5:$A$200,$A31,'3. Καταγραφή αδειών'!$F$5:$F$200,"Εγκρίθηκε",'3. Καταγραφή αδειών'!$C$5:$C$200,"&lt;="&amp;('1. Ρυθμίσεις'!$C$9+(25-1)*7+6),'3. Καταγραφή αδειών'!$D$5:$D$200,"&gt;="&amp;('1. Ρυθμίσεις'!$C$9+(25-1)*7)))</f>
        <v/>
      </c>
      <c r="AA31" s="106">
        <f>IF($A31="","",COUNTIFS('3. Καταγραφή αδειών'!$A$5:$A$200,$A31,'3. Καταγραφή αδειών'!$F$5:$F$200,"Εγκρίθηκε",'3. Καταγραφή αδειών'!$C$5:$C$200,"&lt;="&amp;('1. Ρυθμίσεις'!$C$9+(26-1)*7+6),'3. Καταγραφή αδειών'!$D$5:$D$200,"&gt;="&amp;('1. Ρυθμίσεις'!$C$9+(26-1)*7)))</f>
        <v/>
      </c>
      <c r="AB31" s="106">
        <f>IF($A31="","",COUNTIFS('3. Καταγραφή αδειών'!$A$5:$A$200,$A31,'3. Καταγραφή αδειών'!$F$5:$F$200,"Εγκρίθηκε",'3. Καταγραφή αδειών'!$C$5:$C$200,"&lt;="&amp;('1. Ρυθμίσεις'!$C$9+(27-1)*7+6),'3. Καταγραφή αδειών'!$D$5:$D$200,"&gt;="&amp;('1. Ρυθμίσεις'!$C$9+(27-1)*7)))</f>
        <v/>
      </c>
      <c r="AC31" s="106">
        <f>IF($A31="","",COUNTIFS('3. Καταγραφή αδειών'!$A$5:$A$200,$A31,'3. Καταγραφή αδειών'!$F$5:$F$200,"Εγκρίθηκε",'3. Καταγραφή αδειών'!$C$5:$C$200,"&lt;="&amp;('1. Ρυθμίσεις'!$C$9+(28-1)*7+6),'3. Καταγραφή αδειών'!$D$5:$D$200,"&gt;="&amp;('1. Ρυθμίσεις'!$C$9+(28-1)*7)))</f>
        <v/>
      </c>
      <c r="AD31" s="106">
        <f>IF($A31="","",COUNTIFS('3. Καταγραφή αδειών'!$A$5:$A$200,$A31,'3. Καταγραφή αδειών'!$F$5:$F$200,"Εγκρίθηκε",'3. Καταγραφή αδειών'!$C$5:$C$200,"&lt;="&amp;('1. Ρυθμίσεις'!$C$9+(29-1)*7+6),'3. Καταγραφή αδειών'!$D$5:$D$200,"&gt;="&amp;('1. Ρυθμίσεις'!$C$9+(29-1)*7)))</f>
        <v/>
      </c>
      <c r="AE31" s="106">
        <f>IF($A31="","",COUNTIFS('3. Καταγραφή αδειών'!$A$5:$A$200,$A31,'3. Καταγραφή αδειών'!$F$5:$F$200,"Εγκρίθηκε",'3. Καταγραφή αδειών'!$C$5:$C$200,"&lt;="&amp;('1. Ρυθμίσεις'!$C$9+(30-1)*7+6),'3. Καταγραφή αδειών'!$D$5:$D$200,"&gt;="&amp;('1. Ρυθμίσεις'!$C$9+(30-1)*7)))</f>
        <v/>
      </c>
      <c r="AF31" s="106">
        <f>IF($A31="","",COUNTIFS('3. Καταγραφή αδειών'!$A$5:$A$200,$A31,'3. Καταγραφή αδειών'!$F$5:$F$200,"Εγκρίθηκε",'3. Καταγραφή αδειών'!$C$5:$C$200,"&lt;="&amp;('1. Ρυθμίσεις'!$C$9+(31-1)*7+6),'3. Καταγραφή αδειών'!$D$5:$D$200,"&gt;="&amp;('1. Ρυθμίσεις'!$C$9+(31-1)*7)))</f>
        <v/>
      </c>
      <c r="AG31" s="106">
        <f>IF($A31="","",COUNTIFS('3. Καταγραφή αδειών'!$A$5:$A$200,$A31,'3. Καταγραφή αδειών'!$F$5:$F$200,"Εγκρίθηκε",'3. Καταγραφή αδειών'!$C$5:$C$200,"&lt;="&amp;('1. Ρυθμίσεις'!$C$9+(32-1)*7+6),'3. Καταγραφή αδειών'!$D$5:$D$200,"&gt;="&amp;('1. Ρυθμίσεις'!$C$9+(32-1)*7)))</f>
        <v/>
      </c>
      <c r="AH31" s="106">
        <f>IF($A31="","",COUNTIFS('3. Καταγραφή αδειών'!$A$5:$A$200,$A31,'3. Καταγραφή αδειών'!$F$5:$F$200,"Εγκρίθηκε",'3. Καταγραφή αδειών'!$C$5:$C$200,"&lt;="&amp;('1. Ρυθμίσεις'!$C$9+(33-1)*7+6),'3. Καταγραφή αδειών'!$D$5:$D$200,"&gt;="&amp;('1. Ρυθμίσεις'!$C$9+(33-1)*7)))</f>
        <v/>
      </c>
      <c r="AI31" s="106">
        <f>IF($A31="","",COUNTIFS('3. Καταγραφή αδειών'!$A$5:$A$200,$A31,'3. Καταγραφή αδειών'!$F$5:$F$200,"Εγκρίθηκε",'3. Καταγραφή αδειών'!$C$5:$C$200,"&lt;="&amp;('1. Ρυθμίσεις'!$C$9+(34-1)*7+6),'3. Καταγραφή αδειών'!$D$5:$D$200,"&gt;="&amp;('1. Ρυθμίσεις'!$C$9+(34-1)*7)))</f>
        <v/>
      </c>
      <c r="AJ31" s="106">
        <f>IF($A31="","",COUNTIFS('3. Καταγραφή αδειών'!$A$5:$A$200,$A31,'3. Καταγραφή αδειών'!$F$5:$F$200,"Εγκρίθηκε",'3. Καταγραφή αδειών'!$C$5:$C$200,"&lt;="&amp;('1. Ρυθμίσεις'!$C$9+(35-1)*7+6),'3. Καταγραφή αδειών'!$D$5:$D$200,"&gt;="&amp;('1. Ρυθμίσεις'!$C$9+(35-1)*7)))</f>
        <v/>
      </c>
      <c r="AK31" s="106">
        <f>IF($A31="","",COUNTIFS('3. Καταγραφή αδειών'!$A$5:$A$200,$A31,'3. Καταγραφή αδειών'!$F$5:$F$200,"Εγκρίθηκε",'3. Καταγραφή αδειών'!$C$5:$C$200,"&lt;="&amp;('1. Ρυθμίσεις'!$C$9+(36-1)*7+6),'3. Καταγραφή αδειών'!$D$5:$D$200,"&gt;="&amp;('1. Ρυθμίσεις'!$C$9+(36-1)*7)))</f>
        <v/>
      </c>
      <c r="AL31" s="106">
        <f>IF($A31="","",COUNTIFS('3. Καταγραφή αδειών'!$A$5:$A$200,$A31,'3. Καταγραφή αδειών'!$F$5:$F$200,"Εγκρίθηκε",'3. Καταγραφή αδειών'!$C$5:$C$200,"&lt;="&amp;('1. Ρυθμίσεις'!$C$9+(37-1)*7+6),'3. Καταγραφή αδειών'!$D$5:$D$200,"&gt;="&amp;('1. Ρυθμίσεις'!$C$9+(37-1)*7)))</f>
        <v/>
      </c>
      <c r="AM31" s="106">
        <f>IF($A31="","",COUNTIFS('3. Καταγραφή αδειών'!$A$5:$A$200,$A31,'3. Καταγραφή αδειών'!$F$5:$F$200,"Εγκρίθηκε",'3. Καταγραφή αδειών'!$C$5:$C$200,"&lt;="&amp;('1. Ρυθμίσεις'!$C$9+(38-1)*7+6),'3. Καταγραφή αδειών'!$D$5:$D$200,"&gt;="&amp;('1. Ρυθμίσεις'!$C$9+(38-1)*7)))</f>
        <v/>
      </c>
      <c r="AN31" s="106">
        <f>IF($A31="","",COUNTIFS('3. Καταγραφή αδειών'!$A$5:$A$200,$A31,'3. Καταγραφή αδειών'!$F$5:$F$200,"Εγκρίθηκε",'3. Καταγραφή αδειών'!$C$5:$C$200,"&lt;="&amp;('1. Ρυθμίσεις'!$C$9+(39-1)*7+6),'3. Καταγραφή αδειών'!$D$5:$D$200,"&gt;="&amp;('1. Ρυθμίσεις'!$C$9+(39-1)*7)))</f>
        <v/>
      </c>
      <c r="AO31" s="106">
        <f>IF($A31="","",COUNTIFS('3. Καταγραφή αδειών'!$A$5:$A$200,$A31,'3. Καταγραφή αδειών'!$F$5:$F$200,"Εγκρίθηκε",'3. Καταγραφή αδειών'!$C$5:$C$200,"&lt;="&amp;('1. Ρυθμίσεις'!$C$9+(40-1)*7+6),'3. Καταγραφή αδειών'!$D$5:$D$200,"&gt;="&amp;('1. Ρυθμίσεις'!$C$9+(40-1)*7)))</f>
        <v/>
      </c>
      <c r="AP31" s="106">
        <f>IF($A31="","",COUNTIFS('3. Καταγραφή αδειών'!$A$5:$A$200,$A31,'3. Καταγραφή αδειών'!$F$5:$F$200,"Εγκρίθηκε",'3. Καταγραφή αδειών'!$C$5:$C$200,"&lt;="&amp;('1. Ρυθμίσεις'!$C$9+(41-1)*7+6),'3. Καταγραφή αδειών'!$D$5:$D$200,"&gt;="&amp;('1. Ρυθμίσεις'!$C$9+(41-1)*7)))</f>
        <v/>
      </c>
      <c r="AQ31" s="106">
        <f>IF($A31="","",COUNTIFS('3. Καταγραφή αδειών'!$A$5:$A$200,$A31,'3. Καταγραφή αδειών'!$F$5:$F$200,"Εγκρίθηκε",'3. Καταγραφή αδειών'!$C$5:$C$200,"&lt;="&amp;('1. Ρυθμίσεις'!$C$9+(42-1)*7+6),'3. Καταγραφή αδειών'!$D$5:$D$200,"&gt;="&amp;('1. Ρυθμίσεις'!$C$9+(42-1)*7)))</f>
        <v/>
      </c>
      <c r="AR31" s="106">
        <f>IF($A31="","",COUNTIFS('3. Καταγραφή αδειών'!$A$5:$A$200,$A31,'3. Καταγραφή αδειών'!$F$5:$F$200,"Εγκρίθηκε",'3. Καταγραφή αδειών'!$C$5:$C$200,"&lt;="&amp;('1. Ρυθμίσεις'!$C$9+(43-1)*7+6),'3. Καταγραφή αδειών'!$D$5:$D$200,"&gt;="&amp;('1. Ρυθμίσεις'!$C$9+(43-1)*7)))</f>
        <v/>
      </c>
      <c r="AS31" s="106">
        <f>IF($A31="","",COUNTIFS('3. Καταγραφή αδειών'!$A$5:$A$200,$A31,'3. Καταγραφή αδειών'!$F$5:$F$200,"Εγκρίθηκε",'3. Καταγραφή αδειών'!$C$5:$C$200,"&lt;="&amp;('1. Ρυθμίσεις'!$C$9+(44-1)*7+6),'3. Καταγραφή αδειών'!$D$5:$D$200,"&gt;="&amp;('1. Ρυθμίσεις'!$C$9+(44-1)*7)))</f>
        <v/>
      </c>
      <c r="AT31" s="106">
        <f>IF($A31="","",COUNTIFS('3. Καταγραφή αδειών'!$A$5:$A$200,$A31,'3. Καταγραφή αδειών'!$F$5:$F$200,"Εγκρίθηκε",'3. Καταγραφή αδειών'!$C$5:$C$200,"&lt;="&amp;('1. Ρυθμίσεις'!$C$9+(45-1)*7+6),'3. Καταγραφή αδειών'!$D$5:$D$200,"&gt;="&amp;('1. Ρυθμίσεις'!$C$9+(45-1)*7)))</f>
        <v/>
      </c>
      <c r="AU31" s="106">
        <f>IF($A31="","",COUNTIFS('3. Καταγραφή αδειών'!$A$5:$A$200,$A31,'3. Καταγραφή αδειών'!$F$5:$F$200,"Εγκρίθηκε",'3. Καταγραφή αδειών'!$C$5:$C$200,"&lt;="&amp;('1. Ρυθμίσεις'!$C$9+(46-1)*7+6),'3. Καταγραφή αδειών'!$D$5:$D$200,"&gt;="&amp;('1. Ρυθμίσεις'!$C$9+(46-1)*7)))</f>
        <v/>
      </c>
      <c r="AV31" s="106">
        <f>IF($A31="","",COUNTIFS('3. Καταγραφή αδειών'!$A$5:$A$200,$A31,'3. Καταγραφή αδειών'!$F$5:$F$200,"Εγκρίθηκε",'3. Καταγραφή αδειών'!$C$5:$C$200,"&lt;="&amp;('1. Ρυθμίσεις'!$C$9+(47-1)*7+6),'3. Καταγραφή αδειών'!$D$5:$D$200,"&gt;="&amp;('1. Ρυθμίσεις'!$C$9+(47-1)*7)))</f>
        <v/>
      </c>
      <c r="AW31" s="106">
        <f>IF($A31="","",COUNTIFS('3. Καταγραφή αδειών'!$A$5:$A$200,$A31,'3. Καταγραφή αδειών'!$F$5:$F$200,"Εγκρίθηκε",'3. Καταγραφή αδειών'!$C$5:$C$200,"&lt;="&amp;('1. Ρυθμίσεις'!$C$9+(48-1)*7+6),'3. Καταγραφή αδειών'!$D$5:$D$200,"&gt;="&amp;('1. Ρυθμίσεις'!$C$9+(48-1)*7)))</f>
        <v/>
      </c>
      <c r="AX31" s="106">
        <f>IF($A31="","",COUNTIFS('3. Καταγραφή αδειών'!$A$5:$A$200,$A31,'3. Καταγραφή αδειών'!$F$5:$F$200,"Εγκρίθηκε",'3. Καταγραφή αδειών'!$C$5:$C$200,"&lt;="&amp;('1. Ρυθμίσεις'!$C$9+(49-1)*7+6),'3. Καταγραφή αδειών'!$D$5:$D$200,"&gt;="&amp;('1. Ρυθμίσεις'!$C$9+(49-1)*7)))</f>
        <v/>
      </c>
      <c r="AY31" s="106">
        <f>IF($A31="","",COUNTIFS('3. Καταγραφή αδειών'!$A$5:$A$200,$A31,'3. Καταγραφή αδειών'!$F$5:$F$200,"Εγκρίθηκε",'3. Καταγραφή αδειών'!$C$5:$C$200,"&lt;="&amp;('1. Ρυθμίσεις'!$C$9+(50-1)*7+6),'3. Καταγραφή αδειών'!$D$5:$D$200,"&gt;="&amp;('1. Ρυθμίσεις'!$C$9+(50-1)*7)))</f>
        <v/>
      </c>
      <c r="AZ31" s="106">
        <f>IF($A31="","",COUNTIFS('3. Καταγραφή αδειών'!$A$5:$A$200,$A31,'3. Καταγραφή αδειών'!$F$5:$F$200,"Εγκρίθηκε",'3. Καταγραφή αδειών'!$C$5:$C$200,"&lt;="&amp;('1. Ρυθμίσεις'!$C$9+(51-1)*7+6),'3. Καταγραφή αδειών'!$D$5:$D$200,"&gt;="&amp;('1. Ρυθμίσεις'!$C$9+(51-1)*7)))</f>
        <v/>
      </c>
      <c r="BA31" s="106">
        <f>IF($A31="","",COUNTIFS('3. Καταγραφή αδειών'!$A$5:$A$200,$A31,'3. Καταγραφή αδειών'!$F$5:$F$200,"Εγκρίθηκε",'3. Καταγραφή αδειών'!$C$5:$C$200,"&lt;="&amp;('1. Ρυθμίσεις'!$C$9+(52-1)*7+6),'3. Καταγραφή αδειών'!$D$5:$D$200,"&gt;="&amp;('1. Ρυθμίσεις'!$C$9+(52-1)*7)))</f>
        <v/>
      </c>
    </row>
    <row r="32" ht="18" customHeight="1" s="55">
      <c r="A32" s="105">
        <f>IF('2. Εργαζόμενοι'!A32="","",'2. Εργαζόμενοι'!A32)</f>
        <v/>
      </c>
      <c r="B32" s="106">
        <f>IF($A32="","",COUNTIFS('3. Καταγραφή αδειών'!$A$5:$A$200,$A32,'3. Καταγραφή αδειών'!$F$5:$F$200,"Εγκρίθηκε",'3. Καταγραφή αδειών'!$C$5:$C$200,"&lt;="&amp;('1. Ρυθμίσεις'!$C$9+(1-1)*7+6),'3. Καταγραφή αδειών'!$D$5:$D$200,"&gt;="&amp;('1. Ρυθμίσεις'!$C$9+(1-1)*7)))</f>
        <v/>
      </c>
      <c r="C32" s="106">
        <f>IF($A32="","",COUNTIFS('3. Καταγραφή αδειών'!$A$5:$A$200,$A32,'3. Καταγραφή αδειών'!$F$5:$F$200,"Εγκρίθηκε",'3. Καταγραφή αδειών'!$C$5:$C$200,"&lt;="&amp;('1. Ρυθμίσεις'!$C$9+(2-1)*7+6),'3. Καταγραφή αδειών'!$D$5:$D$200,"&gt;="&amp;('1. Ρυθμίσεις'!$C$9+(2-1)*7)))</f>
        <v/>
      </c>
      <c r="D32" s="106">
        <f>IF($A32="","",COUNTIFS('3. Καταγραφή αδειών'!$A$5:$A$200,$A32,'3. Καταγραφή αδειών'!$F$5:$F$200,"Εγκρίθηκε",'3. Καταγραφή αδειών'!$C$5:$C$200,"&lt;="&amp;('1. Ρυθμίσεις'!$C$9+(3-1)*7+6),'3. Καταγραφή αδειών'!$D$5:$D$200,"&gt;="&amp;('1. Ρυθμίσεις'!$C$9+(3-1)*7)))</f>
        <v/>
      </c>
      <c r="E32" s="106">
        <f>IF($A32="","",COUNTIFS('3. Καταγραφή αδειών'!$A$5:$A$200,$A32,'3. Καταγραφή αδειών'!$F$5:$F$200,"Εγκρίθηκε",'3. Καταγραφή αδειών'!$C$5:$C$200,"&lt;="&amp;('1. Ρυθμίσεις'!$C$9+(4-1)*7+6),'3. Καταγραφή αδειών'!$D$5:$D$200,"&gt;="&amp;('1. Ρυθμίσεις'!$C$9+(4-1)*7)))</f>
        <v/>
      </c>
      <c r="F32" s="106">
        <f>IF($A32="","",COUNTIFS('3. Καταγραφή αδειών'!$A$5:$A$200,$A32,'3. Καταγραφή αδειών'!$F$5:$F$200,"Εγκρίθηκε",'3. Καταγραφή αδειών'!$C$5:$C$200,"&lt;="&amp;('1. Ρυθμίσεις'!$C$9+(5-1)*7+6),'3. Καταγραφή αδειών'!$D$5:$D$200,"&gt;="&amp;('1. Ρυθμίσεις'!$C$9+(5-1)*7)))</f>
        <v/>
      </c>
      <c r="G32" s="106">
        <f>IF($A32="","",COUNTIFS('3. Καταγραφή αδειών'!$A$5:$A$200,$A32,'3. Καταγραφή αδειών'!$F$5:$F$200,"Εγκρίθηκε",'3. Καταγραφή αδειών'!$C$5:$C$200,"&lt;="&amp;('1. Ρυθμίσεις'!$C$9+(6-1)*7+6),'3. Καταγραφή αδειών'!$D$5:$D$200,"&gt;="&amp;('1. Ρυθμίσεις'!$C$9+(6-1)*7)))</f>
        <v/>
      </c>
      <c r="H32" s="106">
        <f>IF($A32="","",COUNTIFS('3. Καταγραφή αδειών'!$A$5:$A$200,$A32,'3. Καταγραφή αδειών'!$F$5:$F$200,"Εγκρίθηκε",'3. Καταγραφή αδειών'!$C$5:$C$200,"&lt;="&amp;('1. Ρυθμίσεις'!$C$9+(7-1)*7+6),'3. Καταγραφή αδειών'!$D$5:$D$200,"&gt;="&amp;('1. Ρυθμίσεις'!$C$9+(7-1)*7)))</f>
        <v/>
      </c>
      <c r="I32" s="106">
        <f>IF($A32="","",COUNTIFS('3. Καταγραφή αδειών'!$A$5:$A$200,$A32,'3. Καταγραφή αδειών'!$F$5:$F$200,"Εγκρίθηκε",'3. Καταγραφή αδειών'!$C$5:$C$200,"&lt;="&amp;('1. Ρυθμίσεις'!$C$9+(8-1)*7+6),'3. Καταγραφή αδειών'!$D$5:$D$200,"&gt;="&amp;('1. Ρυθμίσεις'!$C$9+(8-1)*7)))</f>
        <v/>
      </c>
      <c r="J32" s="106">
        <f>IF($A32="","",COUNTIFS('3. Καταγραφή αδειών'!$A$5:$A$200,$A32,'3. Καταγραφή αδειών'!$F$5:$F$200,"Εγκρίθηκε",'3. Καταγραφή αδειών'!$C$5:$C$200,"&lt;="&amp;('1. Ρυθμίσεις'!$C$9+(9-1)*7+6),'3. Καταγραφή αδειών'!$D$5:$D$200,"&gt;="&amp;('1. Ρυθμίσεις'!$C$9+(9-1)*7)))</f>
        <v/>
      </c>
      <c r="K32" s="106">
        <f>IF($A32="","",COUNTIFS('3. Καταγραφή αδειών'!$A$5:$A$200,$A32,'3. Καταγραφή αδειών'!$F$5:$F$200,"Εγκρίθηκε",'3. Καταγραφή αδειών'!$C$5:$C$200,"&lt;="&amp;('1. Ρυθμίσεις'!$C$9+(10-1)*7+6),'3. Καταγραφή αδειών'!$D$5:$D$200,"&gt;="&amp;('1. Ρυθμίσεις'!$C$9+(10-1)*7)))</f>
        <v/>
      </c>
      <c r="L32" s="106">
        <f>IF($A32="","",COUNTIFS('3. Καταγραφή αδειών'!$A$5:$A$200,$A32,'3. Καταγραφή αδειών'!$F$5:$F$200,"Εγκρίθηκε",'3. Καταγραφή αδειών'!$C$5:$C$200,"&lt;="&amp;('1. Ρυθμίσεις'!$C$9+(11-1)*7+6),'3. Καταγραφή αδειών'!$D$5:$D$200,"&gt;="&amp;('1. Ρυθμίσεις'!$C$9+(11-1)*7)))</f>
        <v/>
      </c>
      <c r="M32" s="106">
        <f>IF($A32="","",COUNTIFS('3. Καταγραφή αδειών'!$A$5:$A$200,$A32,'3. Καταγραφή αδειών'!$F$5:$F$200,"Εγκρίθηκε",'3. Καταγραφή αδειών'!$C$5:$C$200,"&lt;="&amp;('1. Ρυθμίσεις'!$C$9+(12-1)*7+6),'3. Καταγραφή αδειών'!$D$5:$D$200,"&gt;="&amp;('1. Ρυθμίσεις'!$C$9+(12-1)*7)))</f>
        <v/>
      </c>
      <c r="N32" s="106">
        <f>IF($A32="","",COUNTIFS('3. Καταγραφή αδειών'!$A$5:$A$200,$A32,'3. Καταγραφή αδειών'!$F$5:$F$200,"Εγκρίθηκε",'3. Καταγραφή αδειών'!$C$5:$C$200,"&lt;="&amp;('1. Ρυθμίσεις'!$C$9+(13-1)*7+6),'3. Καταγραφή αδειών'!$D$5:$D$200,"&gt;="&amp;('1. Ρυθμίσεις'!$C$9+(13-1)*7)))</f>
        <v/>
      </c>
      <c r="O32" s="106">
        <f>IF($A32="","",COUNTIFS('3. Καταγραφή αδειών'!$A$5:$A$200,$A32,'3. Καταγραφή αδειών'!$F$5:$F$200,"Εγκρίθηκε",'3. Καταγραφή αδειών'!$C$5:$C$200,"&lt;="&amp;('1. Ρυθμίσεις'!$C$9+(14-1)*7+6),'3. Καταγραφή αδειών'!$D$5:$D$200,"&gt;="&amp;('1. Ρυθμίσεις'!$C$9+(14-1)*7)))</f>
        <v/>
      </c>
      <c r="P32" s="106">
        <f>IF($A32="","",COUNTIFS('3. Καταγραφή αδειών'!$A$5:$A$200,$A32,'3. Καταγραφή αδειών'!$F$5:$F$200,"Εγκρίθηκε",'3. Καταγραφή αδειών'!$C$5:$C$200,"&lt;="&amp;('1. Ρυθμίσεις'!$C$9+(15-1)*7+6),'3. Καταγραφή αδειών'!$D$5:$D$200,"&gt;="&amp;('1. Ρυθμίσεις'!$C$9+(15-1)*7)))</f>
        <v/>
      </c>
      <c r="Q32" s="106">
        <f>IF($A32="","",COUNTIFS('3. Καταγραφή αδειών'!$A$5:$A$200,$A32,'3. Καταγραφή αδειών'!$F$5:$F$200,"Εγκρίθηκε",'3. Καταγραφή αδειών'!$C$5:$C$200,"&lt;="&amp;('1. Ρυθμίσεις'!$C$9+(16-1)*7+6),'3. Καταγραφή αδειών'!$D$5:$D$200,"&gt;="&amp;('1. Ρυθμίσεις'!$C$9+(16-1)*7)))</f>
        <v/>
      </c>
      <c r="R32" s="106">
        <f>IF($A32="","",COUNTIFS('3. Καταγραφή αδειών'!$A$5:$A$200,$A32,'3. Καταγραφή αδειών'!$F$5:$F$200,"Εγκρίθηκε",'3. Καταγραφή αδειών'!$C$5:$C$200,"&lt;="&amp;('1. Ρυθμίσεις'!$C$9+(17-1)*7+6),'3. Καταγραφή αδειών'!$D$5:$D$200,"&gt;="&amp;('1. Ρυθμίσεις'!$C$9+(17-1)*7)))</f>
        <v/>
      </c>
      <c r="S32" s="106">
        <f>IF($A32="","",COUNTIFS('3. Καταγραφή αδειών'!$A$5:$A$200,$A32,'3. Καταγραφή αδειών'!$F$5:$F$200,"Εγκρίθηκε",'3. Καταγραφή αδειών'!$C$5:$C$200,"&lt;="&amp;('1. Ρυθμίσεις'!$C$9+(18-1)*7+6),'3. Καταγραφή αδειών'!$D$5:$D$200,"&gt;="&amp;('1. Ρυθμίσεις'!$C$9+(18-1)*7)))</f>
        <v/>
      </c>
      <c r="T32" s="106">
        <f>IF($A32="","",COUNTIFS('3. Καταγραφή αδειών'!$A$5:$A$200,$A32,'3. Καταγραφή αδειών'!$F$5:$F$200,"Εγκρίθηκε",'3. Καταγραφή αδειών'!$C$5:$C$200,"&lt;="&amp;('1. Ρυθμίσεις'!$C$9+(19-1)*7+6),'3. Καταγραφή αδειών'!$D$5:$D$200,"&gt;="&amp;('1. Ρυθμίσεις'!$C$9+(19-1)*7)))</f>
        <v/>
      </c>
      <c r="U32" s="106">
        <f>IF($A32="","",COUNTIFS('3. Καταγραφή αδειών'!$A$5:$A$200,$A32,'3. Καταγραφή αδειών'!$F$5:$F$200,"Εγκρίθηκε",'3. Καταγραφή αδειών'!$C$5:$C$200,"&lt;="&amp;('1. Ρυθμίσεις'!$C$9+(20-1)*7+6),'3. Καταγραφή αδειών'!$D$5:$D$200,"&gt;="&amp;('1. Ρυθμίσεις'!$C$9+(20-1)*7)))</f>
        <v/>
      </c>
      <c r="V32" s="106">
        <f>IF($A32="","",COUNTIFS('3. Καταγραφή αδειών'!$A$5:$A$200,$A32,'3. Καταγραφή αδειών'!$F$5:$F$200,"Εγκρίθηκε",'3. Καταγραφή αδειών'!$C$5:$C$200,"&lt;="&amp;('1. Ρυθμίσεις'!$C$9+(21-1)*7+6),'3. Καταγραφή αδειών'!$D$5:$D$200,"&gt;="&amp;('1. Ρυθμίσεις'!$C$9+(21-1)*7)))</f>
        <v/>
      </c>
      <c r="W32" s="106">
        <f>IF($A32="","",COUNTIFS('3. Καταγραφή αδειών'!$A$5:$A$200,$A32,'3. Καταγραφή αδειών'!$F$5:$F$200,"Εγκρίθηκε",'3. Καταγραφή αδειών'!$C$5:$C$200,"&lt;="&amp;('1. Ρυθμίσεις'!$C$9+(22-1)*7+6),'3. Καταγραφή αδειών'!$D$5:$D$200,"&gt;="&amp;('1. Ρυθμίσεις'!$C$9+(22-1)*7)))</f>
        <v/>
      </c>
      <c r="X32" s="106">
        <f>IF($A32="","",COUNTIFS('3. Καταγραφή αδειών'!$A$5:$A$200,$A32,'3. Καταγραφή αδειών'!$F$5:$F$200,"Εγκρίθηκε",'3. Καταγραφή αδειών'!$C$5:$C$200,"&lt;="&amp;('1. Ρυθμίσεις'!$C$9+(23-1)*7+6),'3. Καταγραφή αδειών'!$D$5:$D$200,"&gt;="&amp;('1. Ρυθμίσεις'!$C$9+(23-1)*7)))</f>
        <v/>
      </c>
      <c r="Y32" s="106">
        <f>IF($A32="","",COUNTIFS('3. Καταγραφή αδειών'!$A$5:$A$200,$A32,'3. Καταγραφή αδειών'!$F$5:$F$200,"Εγκρίθηκε",'3. Καταγραφή αδειών'!$C$5:$C$200,"&lt;="&amp;('1. Ρυθμίσεις'!$C$9+(24-1)*7+6),'3. Καταγραφή αδειών'!$D$5:$D$200,"&gt;="&amp;('1. Ρυθμίσεις'!$C$9+(24-1)*7)))</f>
        <v/>
      </c>
      <c r="Z32" s="106">
        <f>IF($A32="","",COUNTIFS('3. Καταγραφή αδειών'!$A$5:$A$200,$A32,'3. Καταγραφή αδειών'!$F$5:$F$200,"Εγκρίθηκε",'3. Καταγραφή αδειών'!$C$5:$C$200,"&lt;="&amp;('1. Ρυθμίσεις'!$C$9+(25-1)*7+6),'3. Καταγραφή αδειών'!$D$5:$D$200,"&gt;="&amp;('1. Ρυθμίσεις'!$C$9+(25-1)*7)))</f>
        <v/>
      </c>
      <c r="AA32" s="106">
        <f>IF($A32="","",COUNTIFS('3. Καταγραφή αδειών'!$A$5:$A$200,$A32,'3. Καταγραφή αδειών'!$F$5:$F$200,"Εγκρίθηκε",'3. Καταγραφή αδειών'!$C$5:$C$200,"&lt;="&amp;('1. Ρυθμίσεις'!$C$9+(26-1)*7+6),'3. Καταγραφή αδειών'!$D$5:$D$200,"&gt;="&amp;('1. Ρυθμίσεις'!$C$9+(26-1)*7)))</f>
        <v/>
      </c>
      <c r="AB32" s="106">
        <f>IF($A32="","",COUNTIFS('3. Καταγραφή αδειών'!$A$5:$A$200,$A32,'3. Καταγραφή αδειών'!$F$5:$F$200,"Εγκρίθηκε",'3. Καταγραφή αδειών'!$C$5:$C$200,"&lt;="&amp;('1. Ρυθμίσεις'!$C$9+(27-1)*7+6),'3. Καταγραφή αδειών'!$D$5:$D$200,"&gt;="&amp;('1. Ρυθμίσεις'!$C$9+(27-1)*7)))</f>
        <v/>
      </c>
      <c r="AC32" s="106">
        <f>IF($A32="","",COUNTIFS('3. Καταγραφή αδειών'!$A$5:$A$200,$A32,'3. Καταγραφή αδειών'!$F$5:$F$200,"Εγκρίθηκε",'3. Καταγραφή αδειών'!$C$5:$C$200,"&lt;="&amp;('1. Ρυθμίσεις'!$C$9+(28-1)*7+6),'3. Καταγραφή αδειών'!$D$5:$D$200,"&gt;="&amp;('1. Ρυθμίσεις'!$C$9+(28-1)*7)))</f>
        <v/>
      </c>
      <c r="AD32" s="106">
        <f>IF($A32="","",COUNTIFS('3. Καταγραφή αδειών'!$A$5:$A$200,$A32,'3. Καταγραφή αδειών'!$F$5:$F$200,"Εγκρίθηκε",'3. Καταγραφή αδειών'!$C$5:$C$200,"&lt;="&amp;('1. Ρυθμίσεις'!$C$9+(29-1)*7+6),'3. Καταγραφή αδειών'!$D$5:$D$200,"&gt;="&amp;('1. Ρυθμίσεις'!$C$9+(29-1)*7)))</f>
        <v/>
      </c>
      <c r="AE32" s="106">
        <f>IF($A32="","",COUNTIFS('3. Καταγραφή αδειών'!$A$5:$A$200,$A32,'3. Καταγραφή αδειών'!$F$5:$F$200,"Εγκρίθηκε",'3. Καταγραφή αδειών'!$C$5:$C$200,"&lt;="&amp;('1. Ρυθμίσεις'!$C$9+(30-1)*7+6),'3. Καταγραφή αδειών'!$D$5:$D$200,"&gt;="&amp;('1. Ρυθμίσεις'!$C$9+(30-1)*7)))</f>
        <v/>
      </c>
      <c r="AF32" s="106">
        <f>IF($A32="","",COUNTIFS('3. Καταγραφή αδειών'!$A$5:$A$200,$A32,'3. Καταγραφή αδειών'!$F$5:$F$200,"Εγκρίθηκε",'3. Καταγραφή αδειών'!$C$5:$C$200,"&lt;="&amp;('1. Ρυθμίσεις'!$C$9+(31-1)*7+6),'3. Καταγραφή αδειών'!$D$5:$D$200,"&gt;="&amp;('1. Ρυθμίσεις'!$C$9+(31-1)*7)))</f>
        <v/>
      </c>
      <c r="AG32" s="106">
        <f>IF($A32="","",COUNTIFS('3. Καταγραφή αδειών'!$A$5:$A$200,$A32,'3. Καταγραφή αδειών'!$F$5:$F$200,"Εγκρίθηκε",'3. Καταγραφή αδειών'!$C$5:$C$200,"&lt;="&amp;('1. Ρυθμίσεις'!$C$9+(32-1)*7+6),'3. Καταγραφή αδειών'!$D$5:$D$200,"&gt;="&amp;('1. Ρυθμίσεις'!$C$9+(32-1)*7)))</f>
        <v/>
      </c>
      <c r="AH32" s="106">
        <f>IF($A32="","",COUNTIFS('3. Καταγραφή αδειών'!$A$5:$A$200,$A32,'3. Καταγραφή αδειών'!$F$5:$F$200,"Εγκρίθηκε",'3. Καταγραφή αδειών'!$C$5:$C$200,"&lt;="&amp;('1. Ρυθμίσεις'!$C$9+(33-1)*7+6),'3. Καταγραφή αδειών'!$D$5:$D$200,"&gt;="&amp;('1. Ρυθμίσεις'!$C$9+(33-1)*7)))</f>
        <v/>
      </c>
      <c r="AI32" s="106">
        <f>IF($A32="","",COUNTIFS('3. Καταγραφή αδειών'!$A$5:$A$200,$A32,'3. Καταγραφή αδειών'!$F$5:$F$200,"Εγκρίθηκε",'3. Καταγραφή αδειών'!$C$5:$C$200,"&lt;="&amp;('1. Ρυθμίσεις'!$C$9+(34-1)*7+6),'3. Καταγραφή αδειών'!$D$5:$D$200,"&gt;="&amp;('1. Ρυθμίσεις'!$C$9+(34-1)*7)))</f>
        <v/>
      </c>
      <c r="AJ32" s="106">
        <f>IF($A32="","",COUNTIFS('3. Καταγραφή αδειών'!$A$5:$A$200,$A32,'3. Καταγραφή αδειών'!$F$5:$F$200,"Εγκρίθηκε",'3. Καταγραφή αδειών'!$C$5:$C$200,"&lt;="&amp;('1. Ρυθμίσεις'!$C$9+(35-1)*7+6),'3. Καταγραφή αδειών'!$D$5:$D$200,"&gt;="&amp;('1. Ρυθμίσεις'!$C$9+(35-1)*7)))</f>
        <v/>
      </c>
      <c r="AK32" s="106">
        <f>IF($A32="","",COUNTIFS('3. Καταγραφή αδειών'!$A$5:$A$200,$A32,'3. Καταγραφή αδειών'!$F$5:$F$200,"Εγκρίθηκε",'3. Καταγραφή αδειών'!$C$5:$C$200,"&lt;="&amp;('1. Ρυθμίσεις'!$C$9+(36-1)*7+6),'3. Καταγραφή αδειών'!$D$5:$D$200,"&gt;="&amp;('1. Ρυθμίσεις'!$C$9+(36-1)*7)))</f>
        <v/>
      </c>
      <c r="AL32" s="106">
        <f>IF($A32="","",COUNTIFS('3. Καταγραφή αδειών'!$A$5:$A$200,$A32,'3. Καταγραφή αδειών'!$F$5:$F$200,"Εγκρίθηκε",'3. Καταγραφή αδειών'!$C$5:$C$200,"&lt;="&amp;('1. Ρυθμίσεις'!$C$9+(37-1)*7+6),'3. Καταγραφή αδειών'!$D$5:$D$200,"&gt;="&amp;('1. Ρυθμίσεις'!$C$9+(37-1)*7)))</f>
        <v/>
      </c>
      <c r="AM32" s="106">
        <f>IF($A32="","",COUNTIFS('3. Καταγραφή αδειών'!$A$5:$A$200,$A32,'3. Καταγραφή αδειών'!$F$5:$F$200,"Εγκρίθηκε",'3. Καταγραφή αδειών'!$C$5:$C$200,"&lt;="&amp;('1. Ρυθμίσεις'!$C$9+(38-1)*7+6),'3. Καταγραφή αδειών'!$D$5:$D$200,"&gt;="&amp;('1. Ρυθμίσεις'!$C$9+(38-1)*7)))</f>
        <v/>
      </c>
      <c r="AN32" s="106">
        <f>IF($A32="","",COUNTIFS('3. Καταγραφή αδειών'!$A$5:$A$200,$A32,'3. Καταγραφή αδειών'!$F$5:$F$200,"Εγκρίθηκε",'3. Καταγραφή αδειών'!$C$5:$C$200,"&lt;="&amp;('1. Ρυθμίσεις'!$C$9+(39-1)*7+6),'3. Καταγραφή αδειών'!$D$5:$D$200,"&gt;="&amp;('1. Ρυθμίσεις'!$C$9+(39-1)*7)))</f>
        <v/>
      </c>
      <c r="AO32" s="106">
        <f>IF($A32="","",COUNTIFS('3. Καταγραφή αδειών'!$A$5:$A$200,$A32,'3. Καταγραφή αδειών'!$F$5:$F$200,"Εγκρίθηκε",'3. Καταγραφή αδειών'!$C$5:$C$200,"&lt;="&amp;('1. Ρυθμίσεις'!$C$9+(40-1)*7+6),'3. Καταγραφή αδειών'!$D$5:$D$200,"&gt;="&amp;('1. Ρυθμίσεις'!$C$9+(40-1)*7)))</f>
        <v/>
      </c>
      <c r="AP32" s="106">
        <f>IF($A32="","",COUNTIFS('3. Καταγραφή αδειών'!$A$5:$A$200,$A32,'3. Καταγραφή αδειών'!$F$5:$F$200,"Εγκρίθηκε",'3. Καταγραφή αδειών'!$C$5:$C$200,"&lt;="&amp;('1. Ρυθμίσεις'!$C$9+(41-1)*7+6),'3. Καταγραφή αδειών'!$D$5:$D$200,"&gt;="&amp;('1. Ρυθμίσεις'!$C$9+(41-1)*7)))</f>
        <v/>
      </c>
      <c r="AQ32" s="106">
        <f>IF($A32="","",COUNTIFS('3. Καταγραφή αδειών'!$A$5:$A$200,$A32,'3. Καταγραφή αδειών'!$F$5:$F$200,"Εγκρίθηκε",'3. Καταγραφή αδειών'!$C$5:$C$200,"&lt;="&amp;('1. Ρυθμίσεις'!$C$9+(42-1)*7+6),'3. Καταγραφή αδειών'!$D$5:$D$200,"&gt;="&amp;('1. Ρυθμίσεις'!$C$9+(42-1)*7)))</f>
        <v/>
      </c>
      <c r="AR32" s="106">
        <f>IF($A32="","",COUNTIFS('3. Καταγραφή αδειών'!$A$5:$A$200,$A32,'3. Καταγραφή αδειών'!$F$5:$F$200,"Εγκρίθηκε",'3. Καταγραφή αδειών'!$C$5:$C$200,"&lt;="&amp;('1. Ρυθμίσεις'!$C$9+(43-1)*7+6),'3. Καταγραφή αδειών'!$D$5:$D$200,"&gt;="&amp;('1. Ρυθμίσεις'!$C$9+(43-1)*7)))</f>
        <v/>
      </c>
      <c r="AS32" s="106">
        <f>IF($A32="","",COUNTIFS('3. Καταγραφή αδειών'!$A$5:$A$200,$A32,'3. Καταγραφή αδειών'!$F$5:$F$200,"Εγκρίθηκε",'3. Καταγραφή αδειών'!$C$5:$C$200,"&lt;="&amp;('1. Ρυθμίσεις'!$C$9+(44-1)*7+6),'3. Καταγραφή αδειών'!$D$5:$D$200,"&gt;="&amp;('1. Ρυθμίσεις'!$C$9+(44-1)*7)))</f>
        <v/>
      </c>
      <c r="AT32" s="106">
        <f>IF($A32="","",COUNTIFS('3. Καταγραφή αδειών'!$A$5:$A$200,$A32,'3. Καταγραφή αδειών'!$F$5:$F$200,"Εγκρίθηκε",'3. Καταγραφή αδειών'!$C$5:$C$200,"&lt;="&amp;('1. Ρυθμίσεις'!$C$9+(45-1)*7+6),'3. Καταγραφή αδειών'!$D$5:$D$200,"&gt;="&amp;('1. Ρυθμίσεις'!$C$9+(45-1)*7)))</f>
        <v/>
      </c>
      <c r="AU32" s="106">
        <f>IF($A32="","",COUNTIFS('3. Καταγραφή αδειών'!$A$5:$A$200,$A32,'3. Καταγραφή αδειών'!$F$5:$F$200,"Εγκρίθηκε",'3. Καταγραφή αδειών'!$C$5:$C$200,"&lt;="&amp;('1. Ρυθμίσεις'!$C$9+(46-1)*7+6),'3. Καταγραφή αδειών'!$D$5:$D$200,"&gt;="&amp;('1. Ρυθμίσεις'!$C$9+(46-1)*7)))</f>
        <v/>
      </c>
      <c r="AV32" s="106">
        <f>IF($A32="","",COUNTIFS('3. Καταγραφή αδειών'!$A$5:$A$200,$A32,'3. Καταγραφή αδειών'!$F$5:$F$200,"Εγκρίθηκε",'3. Καταγραφή αδειών'!$C$5:$C$200,"&lt;="&amp;('1. Ρυθμίσεις'!$C$9+(47-1)*7+6),'3. Καταγραφή αδειών'!$D$5:$D$200,"&gt;="&amp;('1. Ρυθμίσεις'!$C$9+(47-1)*7)))</f>
        <v/>
      </c>
      <c r="AW32" s="106">
        <f>IF($A32="","",COUNTIFS('3. Καταγραφή αδειών'!$A$5:$A$200,$A32,'3. Καταγραφή αδειών'!$F$5:$F$200,"Εγκρίθηκε",'3. Καταγραφή αδειών'!$C$5:$C$200,"&lt;="&amp;('1. Ρυθμίσεις'!$C$9+(48-1)*7+6),'3. Καταγραφή αδειών'!$D$5:$D$200,"&gt;="&amp;('1. Ρυθμίσεις'!$C$9+(48-1)*7)))</f>
        <v/>
      </c>
      <c r="AX32" s="106">
        <f>IF($A32="","",COUNTIFS('3. Καταγραφή αδειών'!$A$5:$A$200,$A32,'3. Καταγραφή αδειών'!$F$5:$F$200,"Εγκρίθηκε",'3. Καταγραφή αδειών'!$C$5:$C$200,"&lt;="&amp;('1. Ρυθμίσεις'!$C$9+(49-1)*7+6),'3. Καταγραφή αδειών'!$D$5:$D$200,"&gt;="&amp;('1. Ρυθμίσεις'!$C$9+(49-1)*7)))</f>
        <v/>
      </c>
      <c r="AY32" s="106">
        <f>IF($A32="","",COUNTIFS('3. Καταγραφή αδειών'!$A$5:$A$200,$A32,'3. Καταγραφή αδειών'!$F$5:$F$200,"Εγκρίθηκε",'3. Καταγραφή αδειών'!$C$5:$C$200,"&lt;="&amp;('1. Ρυθμίσεις'!$C$9+(50-1)*7+6),'3. Καταγραφή αδειών'!$D$5:$D$200,"&gt;="&amp;('1. Ρυθμίσεις'!$C$9+(50-1)*7)))</f>
        <v/>
      </c>
      <c r="AZ32" s="106">
        <f>IF($A32="","",COUNTIFS('3. Καταγραφή αδειών'!$A$5:$A$200,$A32,'3. Καταγραφή αδειών'!$F$5:$F$200,"Εγκρίθηκε",'3. Καταγραφή αδειών'!$C$5:$C$200,"&lt;="&amp;('1. Ρυθμίσεις'!$C$9+(51-1)*7+6),'3. Καταγραφή αδειών'!$D$5:$D$200,"&gt;="&amp;('1. Ρυθμίσεις'!$C$9+(51-1)*7)))</f>
        <v/>
      </c>
      <c r="BA32" s="106">
        <f>IF($A32="","",COUNTIFS('3. Καταγραφή αδειών'!$A$5:$A$200,$A32,'3. Καταγραφή αδειών'!$F$5:$F$200,"Εγκρίθηκε",'3. Καταγραφή αδειών'!$C$5:$C$200,"&lt;="&amp;('1. Ρυθμίσεις'!$C$9+(52-1)*7+6),'3. Καταγραφή αδειών'!$D$5:$D$200,"&gt;="&amp;('1. Ρυθμίσεις'!$C$9+(52-1)*7)))</f>
        <v/>
      </c>
    </row>
    <row r="33" ht="18" customHeight="1" s="55">
      <c r="A33" s="105">
        <f>IF('2. Εργαζόμενοι'!A33="","",'2. Εργαζόμενοι'!A33)</f>
        <v/>
      </c>
      <c r="B33" s="106">
        <f>IF($A33="","",COUNTIFS('3. Καταγραφή αδειών'!$A$5:$A$200,$A33,'3. Καταγραφή αδειών'!$F$5:$F$200,"Εγκρίθηκε",'3. Καταγραφή αδειών'!$C$5:$C$200,"&lt;="&amp;('1. Ρυθμίσεις'!$C$9+(1-1)*7+6),'3. Καταγραφή αδειών'!$D$5:$D$200,"&gt;="&amp;('1. Ρυθμίσεις'!$C$9+(1-1)*7)))</f>
        <v/>
      </c>
      <c r="C33" s="106">
        <f>IF($A33="","",COUNTIFS('3. Καταγραφή αδειών'!$A$5:$A$200,$A33,'3. Καταγραφή αδειών'!$F$5:$F$200,"Εγκρίθηκε",'3. Καταγραφή αδειών'!$C$5:$C$200,"&lt;="&amp;('1. Ρυθμίσεις'!$C$9+(2-1)*7+6),'3. Καταγραφή αδειών'!$D$5:$D$200,"&gt;="&amp;('1. Ρυθμίσεις'!$C$9+(2-1)*7)))</f>
        <v/>
      </c>
      <c r="D33" s="106">
        <f>IF($A33="","",COUNTIFS('3. Καταγραφή αδειών'!$A$5:$A$200,$A33,'3. Καταγραφή αδειών'!$F$5:$F$200,"Εγκρίθηκε",'3. Καταγραφή αδειών'!$C$5:$C$200,"&lt;="&amp;('1. Ρυθμίσεις'!$C$9+(3-1)*7+6),'3. Καταγραφή αδειών'!$D$5:$D$200,"&gt;="&amp;('1. Ρυθμίσεις'!$C$9+(3-1)*7)))</f>
        <v/>
      </c>
      <c r="E33" s="106">
        <f>IF($A33="","",COUNTIFS('3. Καταγραφή αδειών'!$A$5:$A$200,$A33,'3. Καταγραφή αδειών'!$F$5:$F$200,"Εγκρίθηκε",'3. Καταγραφή αδειών'!$C$5:$C$200,"&lt;="&amp;('1. Ρυθμίσεις'!$C$9+(4-1)*7+6),'3. Καταγραφή αδειών'!$D$5:$D$200,"&gt;="&amp;('1. Ρυθμίσεις'!$C$9+(4-1)*7)))</f>
        <v/>
      </c>
      <c r="F33" s="106">
        <f>IF($A33="","",COUNTIFS('3. Καταγραφή αδειών'!$A$5:$A$200,$A33,'3. Καταγραφή αδειών'!$F$5:$F$200,"Εγκρίθηκε",'3. Καταγραφή αδειών'!$C$5:$C$200,"&lt;="&amp;('1. Ρυθμίσεις'!$C$9+(5-1)*7+6),'3. Καταγραφή αδειών'!$D$5:$D$200,"&gt;="&amp;('1. Ρυθμίσεις'!$C$9+(5-1)*7)))</f>
        <v/>
      </c>
      <c r="G33" s="106">
        <f>IF($A33="","",COUNTIFS('3. Καταγραφή αδειών'!$A$5:$A$200,$A33,'3. Καταγραφή αδειών'!$F$5:$F$200,"Εγκρίθηκε",'3. Καταγραφή αδειών'!$C$5:$C$200,"&lt;="&amp;('1. Ρυθμίσεις'!$C$9+(6-1)*7+6),'3. Καταγραφή αδειών'!$D$5:$D$200,"&gt;="&amp;('1. Ρυθμίσεις'!$C$9+(6-1)*7)))</f>
        <v/>
      </c>
      <c r="H33" s="106">
        <f>IF($A33="","",COUNTIFS('3. Καταγραφή αδειών'!$A$5:$A$200,$A33,'3. Καταγραφή αδειών'!$F$5:$F$200,"Εγκρίθηκε",'3. Καταγραφή αδειών'!$C$5:$C$200,"&lt;="&amp;('1. Ρυθμίσεις'!$C$9+(7-1)*7+6),'3. Καταγραφή αδειών'!$D$5:$D$200,"&gt;="&amp;('1. Ρυθμίσεις'!$C$9+(7-1)*7)))</f>
        <v/>
      </c>
      <c r="I33" s="106">
        <f>IF($A33="","",COUNTIFS('3. Καταγραφή αδειών'!$A$5:$A$200,$A33,'3. Καταγραφή αδειών'!$F$5:$F$200,"Εγκρίθηκε",'3. Καταγραφή αδειών'!$C$5:$C$200,"&lt;="&amp;('1. Ρυθμίσεις'!$C$9+(8-1)*7+6),'3. Καταγραφή αδειών'!$D$5:$D$200,"&gt;="&amp;('1. Ρυθμίσεις'!$C$9+(8-1)*7)))</f>
        <v/>
      </c>
      <c r="J33" s="106">
        <f>IF($A33="","",COUNTIFS('3. Καταγραφή αδειών'!$A$5:$A$200,$A33,'3. Καταγραφή αδειών'!$F$5:$F$200,"Εγκρίθηκε",'3. Καταγραφή αδειών'!$C$5:$C$200,"&lt;="&amp;('1. Ρυθμίσεις'!$C$9+(9-1)*7+6),'3. Καταγραφή αδειών'!$D$5:$D$200,"&gt;="&amp;('1. Ρυθμίσεις'!$C$9+(9-1)*7)))</f>
        <v/>
      </c>
      <c r="K33" s="106">
        <f>IF($A33="","",COUNTIFS('3. Καταγραφή αδειών'!$A$5:$A$200,$A33,'3. Καταγραφή αδειών'!$F$5:$F$200,"Εγκρίθηκε",'3. Καταγραφή αδειών'!$C$5:$C$200,"&lt;="&amp;('1. Ρυθμίσεις'!$C$9+(10-1)*7+6),'3. Καταγραφή αδειών'!$D$5:$D$200,"&gt;="&amp;('1. Ρυθμίσεις'!$C$9+(10-1)*7)))</f>
        <v/>
      </c>
      <c r="L33" s="106">
        <f>IF($A33="","",COUNTIFS('3. Καταγραφή αδειών'!$A$5:$A$200,$A33,'3. Καταγραφή αδειών'!$F$5:$F$200,"Εγκρίθηκε",'3. Καταγραφή αδειών'!$C$5:$C$200,"&lt;="&amp;('1. Ρυθμίσεις'!$C$9+(11-1)*7+6),'3. Καταγραφή αδειών'!$D$5:$D$200,"&gt;="&amp;('1. Ρυθμίσεις'!$C$9+(11-1)*7)))</f>
        <v/>
      </c>
      <c r="M33" s="106">
        <f>IF($A33="","",COUNTIFS('3. Καταγραφή αδειών'!$A$5:$A$200,$A33,'3. Καταγραφή αδειών'!$F$5:$F$200,"Εγκρίθηκε",'3. Καταγραφή αδειών'!$C$5:$C$200,"&lt;="&amp;('1. Ρυθμίσεις'!$C$9+(12-1)*7+6),'3. Καταγραφή αδειών'!$D$5:$D$200,"&gt;="&amp;('1. Ρυθμίσεις'!$C$9+(12-1)*7)))</f>
        <v/>
      </c>
      <c r="N33" s="106">
        <f>IF($A33="","",COUNTIFS('3. Καταγραφή αδειών'!$A$5:$A$200,$A33,'3. Καταγραφή αδειών'!$F$5:$F$200,"Εγκρίθηκε",'3. Καταγραφή αδειών'!$C$5:$C$200,"&lt;="&amp;('1. Ρυθμίσεις'!$C$9+(13-1)*7+6),'3. Καταγραφή αδειών'!$D$5:$D$200,"&gt;="&amp;('1. Ρυθμίσεις'!$C$9+(13-1)*7)))</f>
        <v/>
      </c>
      <c r="O33" s="106">
        <f>IF($A33="","",COUNTIFS('3. Καταγραφή αδειών'!$A$5:$A$200,$A33,'3. Καταγραφή αδειών'!$F$5:$F$200,"Εγκρίθηκε",'3. Καταγραφή αδειών'!$C$5:$C$200,"&lt;="&amp;('1. Ρυθμίσεις'!$C$9+(14-1)*7+6),'3. Καταγραφή αδειών'!$D$5:$D$200,"&gt;="&amp;('1. Ρυθμίσεις'!$C$9+(14-1)*7)))</f>
        <v/>
      </c>
      <c r="P33" s="106">
        <f>IF($A33="","",COUNTIFS('3. Καταγραφή αδειών'!$A$5:$A$200,$A33,'3. Καταγραφή αδειών'!$F$5:$F$200,"Εγκρίθηκε",'3. Καταγραφή αδειών'!$C$5:$C$200,"&lt;="&amp;('1. Ρυθμίσεις'!$C$9+(15-1)*7+6),'3. Καταγραφή αδειών'!$D$5:$D$200,"&gt;="&amp;('1. Ρυθμίσεις'!$C$9+(15-1)*7)))</f>
        <v/>
      </c>
      <c r="Q33" s="106">
        <f>IF($A33="","",COUNTIFS('3. Καταγραφή αδειών'!$A$5:$A$200,$A33,'3. Καταγραφή αδειών'!$F$5:$F$200,"Εγκρίθηκε",'3. Καταγραφή αδειών'!$C$5:$C$200,"&lt;="&amp;('1. Ρυθμίσεις'!$C$9+(16-1)*7+6),'3. Καταγραφή αδειών'!$D$5:$D$200,"&gt;="&amp;('1. Ρυθμίσεις'!$C$9+(16-1)*7)))</f>
        <v/>
      </c>
      <c r="R33" s="106">
        <f>IF($A33="","",COUNTIFS('3. Καταγραφή αδειών'!$A$5:$A$200,$A33,'3. Καταγραφή αδειών'!$F$5:$F$200,"Εγκρίθηκε",'3. Καταγραφή αδειών'!$C$5:$C$200,"&lt;="&amp;('1. Ρυθμίσεις'!$C$9+(17-1)*7+6),'3. Καταγραφή αδειών'!$D$5:$D$200,"&gt;="&amp;('1. Ρυθμίσεις'!$C$9+(17-1)*7)))</f>
        <v/>
      </c>
      <c r="S33" s="106">
        <f>IF($A33="","",COUNTIFS('3. Καταγραφή αδειών'!$A$5:$A$200,$A33,'3. Καταγραφή αδειών'!$F$5:$F$200,"Εγκρίθηκε",'3. Καταγραφή αδειών'!$C$5:$C$200,"&lt;="&amp;('1. Ρυθμίσεις'!$C$9+(18-1)*7+6),'3. Καταγραφή αδειών'!$D$5:$D$200,"&gt;="&amp;('1. Ρυθμίσεις'!$C$9+(18-1)*7)))</f>
        <v/>
      </c>
      <c r="T33" s="106">
        <f>IF($A33="","",COUNTIFS('3. Καταγραφή αδειών'!$A$5:$A$200,$A33,'3. Καταγραφή αδειών'!$F$5:$F$200,"Εγκρίθηκε",'3. Καταγραφή αδειών'!$C$5:$C$200,"&lt;="&amp;('1. Ρυθμίσεις'!$C$9+(19-1)*7+6),'3. Καταγραφή αδειών'!$D$5:$D$200,"&gt;="&amp;('1. Ρυθμίσεις'!$C$9+(19-1)*7)))</f>
        <v/>
      </c>
      <c r="U33" s="106">
        <f>IF($A33="","",COUNTIFS('3. Καταγραφή αδειών'!$A$5:$A$200,$A33,'3. Καταγραφή αδειών'!$F$5:$F$200,"Εγκρίθηκε",'3. Καταγραφή αδειών'!$C$5:$C$200,"&lt;="&amp;('1. Ρυθμίσεις'!$C$9+(20-1)*7+6),'3. Καταγραφή αδειών'!$D$5:$D$200,"&gt;="&amp;('1. Ρυθμίσεις'!$C$9+(20-1)*7)))</f>
        <v/>
      </c>
      <c r="V33" s="106">
        <f>IF($A33="","",COUNTIFS('3. Καταγραφή αδειών'!$A$5:$A$200,$A33,'3. Καταγραφή αδειών'!$F$5:$F$200,"Εγκρίθηκε",'3. Καταγραφή αδειών'!$C$5:$C$200,"&lt;="&amp;('1. Ρυθμίσεις'!$C$9+(21-1)*7+6),'3. Καταγραφή αδειών'!$D$5:$D$200,"&gt;="&amp;('1. Ρυθμίσεις'!$C$9+(21-1)*7)))</f>
        <v/>
      </c>
      <c r="W33" s="106">
        <f>IF($A33="","",COUNTIFS('3. Καταγραφή αδειών'!$A$5:$A$200,$A33,'3. Καταγραφή αδειών'!$F$5:$F$200,"Εγκρίθηκε",'3. Καταγραφή αδειών'!$C$5:$C$200,"&lt;="&amp;('1. Ρυθμίσεις'!$C$9+(22-1)*7+6),'3. Καταγραφή αδειών'!$D$5:$D$200,"&gt;="&amp;('1. Ρυθμίσεις'!$C$9+(22-1)*7)))</f>
        <v/>
      </c>
      <c r="X33" s="106">
        <f>IF($A33="","",COUNTIFS('3. Καταγραφή αδειών'!$A$5:$A$200,$A33,'3. Καταγραφή αδειών'!$F$5:$F$200,"Εγκρίθηκε",'3. Καταγραφή αδειών'!$C$5:$C$200,"&lt;="&amp;('1. Ρυθμίσεις'!$C$9+(23-1)*7+6),'3. Καταγραφή αδειών'!$D$5:$D$200,"&gt;="&amp;('1. Ρυθμίσεις'!$C$9+(23-1)*7)))</f>
        <v/>
      </c>
      <c r="Y33" s="106">
        <f>IF($A33="","",COUNTIFS('3. Καταγραφή αδειών'!$A$5:$A$200,$A33,'3. Καταγραφή αδειών'!$F$5:$F$200,"Εγκρίθηκε",'3. Καταγραφή αδειών'!$C$5:$C$200,"&lt;="&amp;('1. Ρυθμίσεις'!$C$9+(24-1)*7+6),'3. Καταγραφή αδειών'!$D$5:$D$200,"&gt;="&amp;('1. Ρυθμίσεις'!$C$9+(24-1)*7)))</f>
        <v/>
      </c>
      <c r="Z33" s="106">
        <f>IF($A33="","",COUNTIFS('3. Καταγραφή αδειών'!$A$5:$A$200,$A33,'3. Καταγραφή αδειών'!$F$5:$F$200,"Εγκρίθηκε",'3. Καταγραφή αδειών'!$C$5:$C$200,"&lt;="&amp;('1. Ρυθμίσεις'!$C$9+(25-1)*7+6),'3. Καταγραφή αδειών'!$D$5:$D$200,"&gt;="&amp;('1. Ρυθμίσεις'!$C$9+(25-1)*7)))</f>
        <v/>
      </c>
      <c r="AA33" s="106">
        <f>IF($A33="","",COUNTIFS('3. Καταγραφή αδειών'!$A$5:$A$200,$A33,'3. Καταγραφή αδειών'!$F$5:$F$200,"Εγκρίθηκε",'3. Καταγραφή αδειών'!$C$5:$C$200,"&lt;="&amp;('1. Ρυθμίσεις'!$C$9+(26-1)*7+6),'3. Καταγραφή αδειών'!$D$5:$D$200,"&gt;="&amp;('1. Ρυθμίσεις'!$C$9+(26-1)*7)))</f>
        <v/>
      </c>
      <c r="AB33" s="106">
        <f>IF($A33="","",COUNTIFS('3. Καταγραφή αδειών'!$A$5:$A$200,$A33,'3. Καταγραφή αδειών'!$F$5:$F$200,"Εγκρίθηκε",'3. Καταγραφή αδειών'!$C$5:$C$200,"&lt;="&amp;('1. Ρυθμίσεις'!$C$9+(27-1)*7+6),'3. Καταγραφή αδειών'!$D$5:$D$200,"&gt;="&amp;('1. Ρυθμίσεις'!$C$9+(27-1)*7)))</f>
        <v/>
      </c>
      <c r="AC33" s="106">
        <f>IF($A33="","",COUNTIFS('3. Καταγραφή αδειών'!$A$5:$A$200,$A33,'3. Καταγραφή αδειών'!$F$5:$F$200,"Εγκρίθηκε",'3. Καταγραφή αδειών'!$C$5:$C$200,"&lt;="&amp;('1. Ρυθμίσεις'!$C$9+(28-1)*7+6),'3. Καταγραφή αδειών'!$D$5:$D$200,"&gt;="&amp;('1. Ρυθμίσεις'!$C$9+(28-1)*7)))</f>
        <v/>
      </c>
      <c r="AD33" s="106">
        <f>IF($A33="","",COUNTIFS('3. Καταγραφή αδειών'!$A$5:$A$200,$A33,'3. Καταγραφή αδειών'!$F$5:$F$200,"Εγκρίθηκε",'3. Καταγραφή αδειών'!$C$5:$C$200,"&lt;="&amp;('1. Ρυθμίσεις'!$C$9+(29-1)*7+6),'3. Καταγραφή αδειών'!$D$5:$D$200,"&gt;="&amp;('1. Ρυθμίσεις'!$C$9+(29-1)*7)))</f>
        <v/>
      </c>
      <c r="AE33" s="106">
        <f>IF($A33="","",COUNTIFS('3. Καταγραφή αδειών'!$A$5:$A$200,$A33,'3. Καταγραφή αδειών'!$F$5:$F$200,"Εγκρίθηκε",'3. Καταγραφή αδειών'!$C$5:$C$200,"&lt;="&amp;('1. Ρυθμίσεις'!$C$9+(30-1)*7+6),'3. Καταγραφή αδειών'!$D$5:$D$200,"&gt;="&amp;('1. Ρυθμίσεις'!$C$9+(30-1)*7)))</f>
        <v/>
      </c>
      <c r="AF33" s="106">
        <f>IF($A33="","",COUNTIFS('3. Καταγραφή αδειών'!$A$5:$A$200,$A33,'3. Καταγραφή αδειών'!$F$5:$F$200,"Εγκρίθηκε",'3. Καταγραφή αδειών'!$C$5:$C$200,"&lt;="&amp;('1. Ρυθμίσεις'!$C$9+(31-1)*7+6),'3. Καταγραφή αδειών'!$D$5:$D$200,"&gt;="&amp;('1. Ρυθμίσεις'!$C$9+(31-1)*7)))</f>
        <v/>
      </c>
      <c r="AG33" s="106">
        <f>IF($A33="","",COUNTIFS('3. Καταγραφή αδειών'!$A$5:$A$200,$A33,'3. Καταγραφή αδειών'!$F$5:$F$200,"Εγκρίθηκε",'3. Καταγραφή αδειών'!$C$5:$C$200,"&lt;="&amp;('1. Ρυθμίσεις'!$C$9+(32-1)*7+6),'3. Καταγραφή αδειών'!$D$5:$D$200,"&gt;="&amp;('1. Ρυθμίσεις'!$C$9+(32-1)*7)))</f>
        <v/>
      </c>
      <c r="AH33" s="106">
        <f>IF($A33="","",COUNTIFS('3. Καταγραφή αδειών'!$A$5:$A$200,$A33,'3. Καταγραφή αδειών'!$F$5:$F$200,"Εγκρίθηκε",'3. Καταγραφή αδειών'!$C$5:$C$200,"&lt;="&amp;('1. Ρυθμίσεις'!$C$9+(33-1)*7+6),'3. Καταγραφή αδειών'!$D$5:$D$200,"&gt;="&amp;('1. Ρυθμίσεις'!$C$9+(33-1)*7)))</f>
        <v/>
      </c>
      <c r="AI33" s="106">
        <f>IF($A33="","",COUNTIFS('3. Καταγραφή αδειών'!$A$5:$A$200,$A33,'3. Καταγραφή αδειών'!$F$5:$F$200,"Εγκρίθηκε",'3. Καταγραφή αδειών'!$C$5:$C$200,"&lt;="&amp;('1. Ρυθμίσεις'!$C$9+(34-1)*7+6),'3. Καταγραφή αδειών'!$D$5:$D$200,"&gt;="&amp;('1. Ρυθμίσεις'!$C$9+(34-1)*7)))</f>
        <v/>
      </c>
      <c r="AJ33" s="106">
        <f>IF($A33="","",COUNTIFS('3. Καταγραφή αδειών'!$A$5:$A$200,$A33,'3. Καταγραφή αδειών'!$F$5:$F$200,"Εγκρίθηκε",'3. Καταγραφή αδειών'!$C$5:$C$200,"&lt;="&amp;('1. Ρυθμίσεις'!$C$9+(35-1)*7+6),'3. Καταγραφή αδειών'!$D$5:$D$200,"&gt;="&amp;('1. Ρυθμίσεις'!$C$9+(35-1)*7)))</f>
        <v/>
      </c>
      <c r="AK33" s="106">
        <f>IF($A33="","",COUNTIFS('3. Καταγραφή αδειών'!$A$5:$A$200,$A33,'3. Καταγραφή αδειών'!$F$5:$F$200,"Εγκρίθηκε",'3. Καταγραφή αδειών'!$C$5:$C$200,"&lt;="&amp;('1. Ρυθμίσεις'!$C$9+(36-1)*7+6),'3. Καταγραφή αδειών'!$D$5:$D$200,"&gt;="&amp;('1. Ρυθμίσεις'!$C$9+(36-1)*7)))</f>
        <v/>
      </c>
      <c r="AL33" s="106">
        <f>IF($A33="","",COUNTIFS('3. Καταγραφή αδειών'!$A$5:$A$200,$A33,'3. Καταγραφή αδειών'!$F$5:$F$200,"Εγκρίθηκε",'3. Καταγραφή αδειών'!$C$5:$C$200,"&lt;="&amp;('1. Ρυθμίσεις'!$C$9+(37-1)*7+6),'3. Καταγραφή αδειών'!$D$5:$D$200,"&gt;="&amp;('1. Ρυθμίσεις'!$C$9+(37-1)*7)))</f>
        <v/>
      </c>
      <c r="AM33" s="106">
        <f>IF($A33="","",COUNTIFS('3. Καταγραφή αδειών'!$A$5:$A$200,$A33,'3. Καταγραφή αδειών'!$F$5:$F$200,"Εγκρίθηκε",'3. Καταγραφή αδειών'!$C$5:$C$200,"&lt;="&amp;('1. Ρυθμίσεις'!$C$9+(38-1)*7+6),'3. Καταγραφή αδειών'!$D$5:$D$200,"&gt;="&amp;('1. Ρυθμίσεις'!$C$9+(38-1)*7)))</f>
        <v/>
      </c>
      <c r="AN33" s="106">
        <f>IF($A33="","",COUNTIFS('3. Καταγραφή αδειών'!$A$5:$A$200,$A33,'3. Καταγραφή αδειών'!$F$5:$F$200,"Εγκρίθηκε",'3. Καταγραφή αδειών'!$C$5:$C$200,"&lt;="&amp;('1. Ρυθμίσεις'!$C$9+(39-1)*7+6),'3. Καταγραφή αδειών'!$D$5:$D$200,"&gt;="&amp;('1. Ρυθμίσεις'!$C$9+(39-1)*7)))</f>
        <v/>
      </c>
      <c r="AO33" s="106">
        <f>IF($A33="","",COUNTIFS('3. Καταγραφή αδειών'!$A$5:$A$200,$A33,'3. Καταγραφή αδειών'!$F$5:$F$200,"Εγκρίθηκε",'3. Καταγραφή αδειών'!$C$5:$C$200,"&lt;="&amp;('1. Ρυθμίσεις'!$C$9+(40-1)*7+6),'3. Καταγραφή αδειών'!$D$5:$D$200,"&gt;="&amp;('1. Ρυθμίσεις'!$C$9+(40-1)*7)))</f>
        <v/>
      </c>
      <c r="AP33" s="106">
        <f>IF($A33="","",COUNTIFS('3. Καταγραφή αδειών'!$A$5:$A$200,$A33,'3. Καταγραφή αδειών'!$F$5:$F$200,"Εγκρίθηκε",'3. Καταγραφή αδειών'!$C$5:$C$200,"&lt;="&amp;('1. Ρυθμίσεις'!$C$9+(41-1)*7+6),'3. Καταγραφή αδειών'!$D$5:$D$200,"&gt;="&amp;('1. Ρυθμίσεις'!$C$9+(41-1)*7)))</f>
        <v/>
      </c>
      <c r="AQ33" s="106">
        <f>IF($A33="","",COUNTIFS('3. Καταγραφή αδειών'!$A$5:$A$200,$A33,'3. Καταγραφή αδειών'!$F$5:$F$200,"Εγκρίθηκε",'3. Καταγραφή αδειών'!$C$5:$C$200,"&lt;="&amp;('1. Ρυθμίσεις'!$C$9+(42-1)*7+6),'3. Καταγραφή αδειών'!$D$5:$D$200,"&gt;="&amp;('1. Ρυθμίσεις'!$C$9+(42-1)*7)))</f>
        <v/>
      </c>
      <c r="AR33" s="106">
        <f>IF($A33="","",COUNTIFS('3. Καταγραφή αδειών'!$A$5:$A$200,$A33,'3. Καταγραφή αδειών'!$F$5:$F$200,"Εγκρίθηκε",'3. Καταγραφή αδειών'!$C$5:$C$200,"&lt;="&amp;('1. Ρυθμίσεις'!$C$9+(43-1)*7+6),'3. Καταγραφή αδειών'!$D$5:$D$200,"&gt;="&amp;('1. Ρυθμίσεις'!$C$9+(43-1)*7)))</f>
        <v/>
      </c>
      <c r="AS33" s="106">
        <f>IF($A33="","",COUNTIFS('3. Καταγραφή αδειών'!$A$5:$A$200,$A33,'3. Καταγραφή αδειών'!$F$5:$F$200,"Εγκρίθηκε",'3. Καταγραφή αδειών'!$C$5:$C$200,"&lt;="&amp;('1. Ρυθμίσεις'!$C$9+(44-1)*7+6),'3. Καταγραφή αδειών'!$D$5:$D$200,"&gt;="&amp;('1. Ρυθμίσεις'!$C$9+(44-1)*7)))</f>
        <v/>
      </c>
      <c r="AT33" s="106">
        <f>IF($A33="","",COUNTIFS('3. Καταγραφή αδειών'!$A$5:$A$200,$A33,'3. Καταγραφή αδειών'!$F$5:$F$200,"Εγκρίθηκε",'3. Καταγραφή αδειών'!$C$5:$C$200,"&lt;="&amp;('1. Ρυθμίσεις'!$C$9+(45-1)*7+6),'3. Καταγραφή αδειών'!$D$5:$D$200,"&gt;="&amp;('1. Ρυθμίσεις'!$C$9+(45-1)*7)))</f>
        <v/>
      </c>
      <c r="AU33" s="106">
        <f>IF($A33="","",COUNTIFS('3. Καταγραφή αδειών'!$A$5:$A$200,$A33,'3. Καταγραφή αδειών'!$F$5:$F$200,"Εγκρίθηκε",'3. Καταγραφή αδειών'!$C$5:$C$200,"&lt;="&amp;('1. Ρυθμίσεις'!$C$9+(46-1)*7+6),'3. Καταγραφή αδειών'!$D$5:$D$200,"&gt;="&amp;('1. Ρυθμίσεις'!$C$9+(46-1)*7)))</f>
        <v/>
      </c>
      <c r="AV33" s="106">
        <f>IF($A33="","",COUNTIFS('3. Καταγραφή αδειών'!$A$5:$A$200,$A33,'3. Καταγραφή αδειών'!$F$5:$F$200,"Εγκρίθηκε",'3. Καταγραφή αδειών'!$C$5:$C$200,"&lt;="&amp;('1. Ρυθμίσεις'!$C$9+(47-1)*7+6),'3. Καταγραφή αδειών'!$D$5:$D$200,"&gt;="&amp;('1. Ρυθμίσεις'!$C$9+(47-1)*7)))</f>
        <v/>
      </c>
      <c r="AW33" s="106">
        <f>IF($A33="","",COUNTIFS('3. Καταγραφή αδειών'!$A$5:$A$200,$A33,'3. Καταγραφή αδειών'!$F$5:$F$200,"Εγκρίθηκε",'3. Καταγραφή αδειών'!$C$5:$C$200,"&lt;="&amp;('1. Ρυθμίσεις'!$C$9+(48-1)*7+6),'3. Καταγραφή αδειών'!$D$5:$D$200,"&gt;="&amp;('1. Ρυθμίσεις'!$C$9+(48-1)*7)))</f>
        <v/>
      </c>
      <c r="AX33" s="106">
        <f>IF($A33="","",COUNTIFS('3. Καταγραφή αδειών'!$A$5:$A$200,$A33,'3. Καταγραφή αδειών'!$F$5:$F$200,"Εγκρίθηκε",'3. Καταγραφή αδειών'!$C$5:$C$200,"&lt;="&amp;('1. Ρυθμίσεις'!$C$9+(49-1)*7+6),'3. Καταγραφή αδειών'!$D$5:$D$200,"&gt;="&amp;('1. Ρυθμίσεις'!$C$9+(49-1)*7)))</f>
        <v/>
      </c>
      <c r="AY33" s="106">
        <f>IF($A33="","",COUNTIFS('3. Καταγραφή αδειών'!$A$5:$A$200,$A33,'3. Καταγραφή αδειών'!$F$5:$F$200,"Εγκρίθηκε",'3. Καταγραφή αδειών'!$C$5:$C$200,"&lt;="&amp;('1. Ρυθμίσεις'!$C$9+(50-1)*7+6),'3. Καταγραφή αδειών'!$D$5:$D$200,"&gt;="&amp;('1. Ρυθμίσεις'!$C$9+(50-1)*7)))</f>
        <v/>
      </c>
      <c r="AZ33" s="106">
        <f>IF($A33="","",COUNTIFS('3. Καταγραφή αδειών'!$A$5:$A$200,$A33,'3. Καταγραφή αδειών'!$F$5:$F$200,"Εγκρίθηκε",'3. Καταγραφή αδειών'!$C$5:$C$200,"&lt;="&amp;('1. Ρυθμίσεις'!$C$9+(51-1)*7+6),'3. Καταγραφή αδειών'!$D$5:$D$200,"&gt;="&amp;('1. Ρυθμίσεις'!$C$9+(51-1)*7)))</f>
        <v/>
      </c>
      <c r="BA33" s="106">
        <f>IF($A33="","",COUNTIFS('3. Καταγραφή αδειών'!$A$5:$A$200,$A33,'3. Καταγραφή αδειών'!$F$5:$F$200,"Εγκρίθηκε",'3. Καταγραφή αδειών'!$C$5:$C$200,"&lt;="&amp;('1. Ρυθμίσεις'!$C$9+(52-1)*7+6),'3. Καταγραφή αδειών'!$D$5:$D$200,"&gt;="&amp;('1. Ρυθμίσεις'!$C$9+(52-1)*7)))</f>
        <v/>
      </c>
    </row>
    <row r="34" ht="18" customHeight="1" s="55">
      <c r="A34" s="105">
        <f>IF('2. Εργαζόμενοι'!A34="","",'2. Εργαζόμενοι'!A34)</f>
        <v/>
      </c>
      <c r="B34" s="106">
        <f>IF($A34="","",COUNTIFS('3. Καταγραφή αδειών'!$A$5:$A$200,$A34,'3. Καταγραφή αδειών'!$F$5:$F$200,"Εγκρίθηκε",'3. Καταγραφή αδειών'!$C$5:$C$200,"&lt;="&amp;('1. Ρυθμίσεις'!$C$9+(1-1)*7+6),'3. Καταγραφή αδειών'!$D$5:$D$200,"&gt;="&amp;('1. Ρυθμίσεις'!$C$9+(1-1)*7)))</f>
        <v/>
      </c>
      <c r="C34" s="106">
        <f>IF($A34="","",COUNTIFS('3. Καταγραφή αδειών'!$A$5:$A$200,$A34,'3. Καταγραφή αδειών'!$F$5:$F$200,"Εγκρίθηκε",'3. Καταγραφή αδειών'!$C$5:$C$200,"&lt;="&amp;('1. Ρυθμίσεις'!$C$9+(2-1)*7+6),'3. Καταγραφή αδειών'!$D$5:$D$200,"&gt;="&amp;('1. Ρυθμίσεις'!$C$9+(2-1)*7)))</f>
        <v/>
      </c>
      <c r="D34" s="106">
        <f>IF($A34="","",COUNTIFS('3. Καταγραφή αδειών'!$A$5:$A$200,$A34,'3. Καταγραφή αδειών'!$F$5:$F$200,"Εγκρίθηκε",'3. Καταγραφή αδειών'!$C$5:$C$200,"&lt;="&amp;('1. Ρυθμίσεις'!$C$9+(3-1)*7+6),'3. Καταγραφή αδειών'!$D$5:$D$200,"&gt;="&amp;('1. Ρυθμίσεις'!$C$9+(3-1)*7)))</f>
        <v/>
      </c>
      <c r="E34" s="106">
        <f>IF($A34="","",COUNTIFS('3. Καταγραφή αδειών'!$A$5:$A$200,$A34,'3. Καταγραφή αδειών'!$F$5:$F$200,"Εγκρίθηκε",'3. Καταγραφή αδειών'!$C$5:$C$200,"&lt;="&amp;('1. Ρυθμίσεις'!$C$9+(4-1)*7+6),'3. Καταγραφή αδειών'!$D$5:$D$200,"&gt;="&amp;('1. Ρυθμίσεις'!$C$9+(4-1)*7)))</f>
        <v/>
      </c>
      <c r="F34" s="106">
        <f>IF($A34="","",COUNTIFS('3. Καταγραφή αδειών'!$A$5:$A$200,$A34,'3. Καταγραφή αδειών'!$F$5:$F$200,"Εγκρίθηκε",'3. Καταγραφή αδειών'!$C$5:$C$200,"&lt;="&amp;('1. Ρυθμίσεις'!$C$9+(5-1)*7+6),'3. Καταγραφή αδειών'!$D$5:$D$200,"&gt;="&amp;('1. Ρυθμίσεις'!$C$9+(5-1)*7)))</f>
        <v/>
      </c>
      <c r="G34" s="106">
        <f>IF($A34="","",COUNTIFS('3. Καταγραφή αδειών'!$A$5:$A$200,$A34,'3. Καταγραφή αδειών'!$F$5:$F$200,"Εγκρίθηκε",'3. Καταγραφή αδειών'!$C$5:$C$200,"&lt;="&amp;('1. Ρυθμίσεις'!$C$9+(6-1)*7+6),'3. Καταγραφή αδειών'!$D$5:$D$200,"&gt;="&amp;('1. Ρυθμίσεις'!$C$9+(6-1)*7)))</f>
        <v/>
      </c>
      <c r="H34" s="106">
        <f>IF($A34="","",COUNTIFS('3. Καταγραφή αδειών'!$A$5:$A$200,$A34,'3. Καταγραφή αδειών'!$F$5:$F$200,"Εγκρίθηκε",'3. Καταγραφή αδειών'!$C$5:$C$200,"&lt;="&amp;('1. Ρυθμίσεις'!$C$9+(7-1)*7+6),'3. Καταγραφή αδειών'!$D$5:$D$200,"&gt;="&amp;('1. Ρυθμίσεις'!$C$9+(7-1)*7)))</f>
        <v/>
      </c>
      <c r="I34" s="106">
        <f>IF($A34="","",COUNTIFS('3. Καταγραφή αδειών'!$A$5:$A$200,$A34,'3. Καταγραφή αδειών'!$F$5:$F$200,"Εγκρίθηκε",'3. Καταγραφή αδειών'!$C$5:$C$200,"&lt;="&amp;('1. Ρυθμίσεις'!$C$9+(8-1)*7+6),'3. Καταγραφή αδειών'!$D$5:$D$200,"&gt;="&amp;('1. Ρυθμίσεις'!$C$9+(8-1)*7)))</f>
        <v/>
      </c>
      <c r="J34" s="106">
        <f>IF($A34="","",COUNTIFS('3. Καταγραφή αδειών'!$A$5:$A$200,$A34,'3. Καταγραφή αδειών'!$F$5:$F$200,"Εγκρίθηκε",'3. Καταγραφή αδειών'!$C$5:$C$200,"&lt;="&amp;('1. Ρυθμίσεις'!$C$9+(9-1)*7+6),'3. Καταγραφή αδειών'!$D$5:$D$200,"&gt;="&amp;('1. Ρυθμίσεις'!$C$9+(9-1)*7)))</f>
        <v/>
      </c>
      <c r="K34" s="106">
        <f>IF($A34="","",COUNTIFS('3. Καταγραφή αδειών'!$A$5:$A$200,$A34,'3. Καταγραφή αδειών'!$F$5:$F$200,"Εγκρίθηκε",'3. Καταγραφή αδειών'!$C$5:$C$200,"&lt;="&amp;('1. Ρυθμίσεις'!$C$9+(10-1)*7+6),'3. Καταγραφή αδειών'!$D$5:$D$200,"&gt;="&amp;('1. Ρυθμίσεις'!$C$9+(10-1)*7)))</f>
        <v/>
      </c>
      <c r="L34" s="106">
        <f>IF($A34="","",COUNTIFS('3. Καταγραφή αδειών'!$A$5:$A$200,$A34,'3. Καταγραφή αδειών'!$F$5:$F$200,"Εγκρίθηκε",'3. Καταγραφή αδειών'!$C$5:$C$200,"&lt;="&amp;('1. Ρυθμίσεις'!$C$9+(11-1)*7+6),'3. Καταγραφή αδειών'!$D$5:$D$200,"&gt;="&amp;('1. Ρυθμίσεις'!$C$9+(11-1)*7)))</f>
        <v/>
      </c>
      <c r="M34" s="106">
        <f>IF($A34="","",COUNTIFS('3. Καταγραφή αδειών'!$A$5:$A$200,$A34,'3. Καταγραφή αδειών'!$F$5:$F$200,"Εγκρίθηκε",'3. Καταγραφή αδειών'!$C$5:$C$200,"&lt;="&amp;('1. Ρυθμίσεις'!$C$9+(12-1)*7+6),'3. Καταγραφή αδειών'!$D$5:$D$200,"&gt;="&amp;('1. Ρυθμίσεις'!$C$9+(12-1)*7)))</f>
        <v/>
      </c>
      <c r="N34" s="106">
        <f>IF($A34="","",COUNTIFS('3. Καταγραφή αδειών'!$A$5:$A$200,$A34,'3. Καταγραφή αδειών'!$F$5:$F$200,"Εγκρίθηκε",'3. Καταγραφή αδειών'!$C$5:$C$200,"&lt;="&amp;('1. Ρυθμίσεις'!$C$9+(13-1)*7+6),'3. Καταγραφή αδειών'!$D$5:$D$200,"&gt;="&amp;('1. Ρυθμίσεις'!$C$9+(13-1)*7)))</f>
        <v/>
      </c>
      <c r="O34" s="106">
        <f>IF($A34="","",COUNTIFS('3. Καταγραφή αδειών'!$A$5:$A$200,$A34,'3. Καταγραφή αδειών'!$F$5:$F$200,"Εγκρίθηκε",'3. Καταγραφή αδειών'!$C$5:$C$200,"&lt;="&amp;('1. Ρυθμίσεις'!$C$9+(14-1)*7+6),'3. Καταγραφή αδειών'!$D$5:$D$200,"&gt;="&amp;('1. Ρυθμίσεις'!$C$9+(14-1)*7)))</f>
        <v/>
      </c>
      <c r="P34" s="106">
        <f>IF($A34="","",COUNTIFS('3. Καταγραφή αδειών'!$A$5:$A$200,$A34,'3. Καταγραφή αδειών'!$F$5:$F$200,"Εγκρίθηκε",'3. Καταγραφή αδειών'!$C$5:$C$200,"&lt;="&amp;('1. Ρυθμίσεις'!$C$9+(15-1)*7+6),'3. Καταγραφή αδειών'!$D$5:$D$200,"&gt;="&amp;('1. Ρυθμίσεις'!$C$9+(15-1)*7)))</f>
        <v/>
      </c>
      <c r="Q34" s="106">
        <f>IF($A34="","",COUNTIFS('3. Καταγραφή αδειών'!$A$5:$A$200,$A34,'3. Καταγραφή αδειών'!$F$5:$F$200,"Εγκρίθηκε",'3. Καταγραφή αδειών'!$C$5:$C$200,"&lt;="&amp;('1. Ρυθμίσεις'!$C$9+(16-1)*7+6),'3. Καταγραφή αδειών'!$D$5:$D$200,"&gt;="&amp;('1. Ρυθμίσεις'!$C$9+(16-1)*7)))</f>
        <v/>
      </c>
      <c r="R34" s="106">
        <f>IF($A34="","",COUNTIFS('3. Καταγραφή αδειών'!$A$5:$A$200,$A34,'3. Καταγραφή αδειών'!$F$5:$F$200,"Εγκρίθηκε",'3. Καταγραφή αδειών'!$C$5:$C$200,"&lt;="&amp;('1. Ρυθμίσεις'!$C$9+(17-1)*7+6),'3. Καταγραφή αδειών'!$D$5:$D$200,"&gt;="&amp;('1. Ρυθμίσεις'!$C$9+(17-1)*7)))</f>
        <v/>
      </c>
      <c r="S34" s="106">
        <f>IF($A34="","",COUNTIFS('3. Καταγραφή αδειών'!$A$5:$A$200,$A34,'3. Καταγραφή αδειών'!$F$5:$F$200,"Εγκρίθηκε",'3. Καταγραφή αδειών'!$C$5:$C$200,"&lt;="&amp;('1. Ρυθμίσεις'!$C$9+(18-1)*7+6),'3. Καταγραφή αδειών'!$D$5:$D$200,"&gt;="&amp;('1. Ρυθμίσεις'!$C$9+(18-1)*7)))</f>
        <v/>
      </c>
      <c r="T34" s="106">
        <f>IF($A34="","",COUNTIFS('3. Καταγραφή αδειών'!$A$5:$A$200,$A34,'3. Καταγραφή αδειών'!$F$5:$F$200,"Εγκρίθηκε",'3. Καταγραφή αδειών'!$C$5:$C$200,"&lt;="&amp;('1. Ρυθμίσεις'!$C$9+(19-1)*7+6),'3. Καταγραφή αδειών'!$D$5:$D$200,"&gt;="&amp;('1. Ρυθμίσεις'!$C$9+(19-1)*7)))</f>
        <v/>
      </c>
      <c r="U34" s="106">
        <f>IF($A34="","",COUNTIFS('3. Καταγραφή αδειών'!$A$5:$A$200,$A34,'3. Καταγραφή αδειών'!$F$5:$F$200,"Εγκρίθηκε",'3. Καταγραφή αδειών'!$C$5:$C$200,"&lt;="&amp;('1. Ρυθμίσεις'!$C$9+(20-1)*7+6),'3. Καταγραφή αδειών'!$D$5:$D$200,"&gt;="&amp;('1. Ρυθμίσεις'!$C$9+(20-1)*7)))</f>
        <v/>
      </c>
      <c r="V34" s="106">
        <f>IF($A34="","",COUNTIFS('3. Καταγραφή αδειών'!$A$5:$A$200,$A34,'3. Καταγραφή αδειών'!$F$5:$F$200,"Εγκρίθηκε",'3. Καταγραφή αδειών'!$C$5:$C$200,"&lt;="&amp;('1. Ρυθμίσεις'!$C$9+(21-1)*7+6),'3. Καταγραφή αδειών'!$D$5:$D$200,"&gt;="&amp;('1. Ρυθμίσεις'!$C$9+(21-1)*7)))</f>
        <v/>
      </c>
      <c r="W34" s="106">
        <f>IF($A34="","",COUNTIFS('3. Καταγραφή αδειών'!$A$5:$A$200,$A34,'3. Καταγραφή αδειών'!$F$5:$F$200,"Εγκρίθηκε",'3. Καταγραφή αδειών'!$C$5:$C$200,"&lt;="&amp;('1. Ρυθμίσεις'!$C$9+(22-1)*7+6),'3. Καταγραφή αδειών'!$D$5:$D$200,"&gt;="&amp;('1. Ρυθμίσεις'!$C$9+(22-1)*7)))</f>
        <v/>
      </c>
      <c r="X34" s="106">
        <f>IF($A34="","",COUNTIFS('3. Καταγραφή αδειών'!$A$5:$A$200,$A34,'3. Καταγραφή αδειών'!$F$5:$F$200,"Εγκρίθηκε",'3. Καταγραφή αδειών'!$C$5:$C$200,"&lt;="&amp;('1. Ρυθμίσεις'!$C$9+(23-1)*7+6),'3. Καταγραφή αδειών'!$D$5:$D$200,"&gt;="&amp;('1. Ρυθμίσεις'!$C$9+(23-1)*7)))</f>
        <v/>
      </c>
      <c r="Y34" s="106">
        <f>IF($A34="","",COUNTIFS('3. Καταγραφή αδειών'!$A$5:$A$200,$A34,'3. Καταγραφή αδειών'!$F$5:$F$200,"Εγκρίθηκε",'3. Καταγραφή αδειών'!$C$5:$C$200,"&lt;="&amp;('1. Ρυθμίσεις'!$C$9+(24-1)*7+6),'3. Καταγραφή αδειών'!$D$5:$D$200,"&gt;="&amp;('1. Ρυθμίσεις'!$C$9+(24-1)*7)))</f>
        <v/>
      </c>
      <c r="Z34" s="106">
        <f>IF($A34="","",COUNTIFS('3. Καταγραφή αδειών'!$A$5:$A$200,$A34,'3. Καταγραφή αδειών'!$F$5:$F$200,"Εγκρίθηκε",'3. Καταγραφή αδειών'!$C$5:$C$200,"&lt;="&amp;('1. Ρυθμίσεις'!$C$9+(25-1)*7+6),'3. Καταγραφή αδειών'!$D$5:$D$200,"&gt;="&amp;('1. Ρυθμίσεις'!$C$9+(25-1)*7)))</f>
        <v/>
      </c>
      <c r="AA34" s="106">
        <f>IF($A34="","",COUNTIFS('3. Καταγραφή αδειών'!$A$5:$A$200,$A34,'3. Καταγραφή αδειών'!$F$5:$F$200,"Εγκρίθηκε",'3. Καταγραφή αδειών'!$C$5:$C$200,"&lt;="&amp;('1. Ρυθμίσεις'!$C$9+(26-1)*7+6),'3. Καταγραφή αδειών'!$D$5:$D$200,"&gt;="&amp;('1. Ρυθμίσεις'!$C$9+(26-1)*7)))</f>
        <v/>
      </c>
      <c r="AB34" s="106">
        <f>IF($A34="","",COUNTIFS('3. Καταγραφή αδειών'!$A$5:$A$200,$A34,'3. Καταγραφή αδειών'!$F$5:$F$200,"Εγκρίθηκε",'3. Καταγραφή αδειών'!$C$5:$C$200,"&lt;="&amp;('1. Ρυθμίσεις'!$C$9+(27-1)*7+6),'3. Καταγραφή αδειών'!$D$5:$D$200,"&gt;="&amp;('1. Ρυθμίσεις'!$C$9+(27-1)*7)))</f>
        <v/>
      </c>
      <c r="AC34" s="106">
        <f>IF($A34="","",COUNTIFS('3. Καταγραφή αδειών'!$A$5:$A$200,$A34,'3. Καταγραφή αδειών'!$F$5:$F$200,"Εγκρίθηκε",'3. Καταγραφή αδειών'!$C$5:$C$200,"&lt;="&amp;('1. Ρυθμίσεις'!$C$9+(28-1)*7+6),'3. Καταγραφή αδειών'!$D$5:$D$200,"&gt;="&amp;('1. Ρυθμίσεις'!$C$9+(28-1)*7)))</f>
        <v/>
      </c>
      <c r="AD34" s="106">
        <f>IF($A34="","",COUNTIFS('3. Καταγραφή αδειών'!$A$5:$A$200,$A34,'3. Καταγραφή αδειών'!$F$5:$F$200,"Εγκρίθηκε",'3. Καταγραφή αδειών'!$C$5:$C$200,"&lt;="&amp;('1. Ρυθμίσεις'!$C$9+(29-1)*7+6),'3. Καταγραφή αδειών'!$D$5:$D$200,"&gt;="&amp;('1. Ρυθμίσεις'!$C$9+(29-1)*7)))</f>
        <v/>
      </c>
      <c r="AE34" s="106">
        <f>IF($A34="","",COUNTIFS('3. Καταγραφή αδειών'!$A$5:$A$200,$A34,'3. Καταγραφή αδειών'!$F$5:$F$200,"Εγκρίθηκε",'3. Καταγραφή αδειών'!$C$5:$C$200,"&lt;="&amp;('1. Ρυθμίσεις'!$C$9+(30-1)*7+6),'3. Καταγραφή αδειών'!$D$5:$D$200,"&gt;="&amp;('1. Ρυθμίσεις'!$C$9+(30-1)*7)))</f>
        <v/>
      </c>
      <c r="AF34" s="106">
        <f>IF($A34="","",COUNTIFS('3. Καταγραφή αδειών'!$A$5:$A$200,$A34,'3. Καταγραφή αδειών'!$F$5:$F$200,"Εγκρίθηκε",'3. Καταγραφή αδειών'!$C$5:$C$200,"&lt;="&amp;('1. Ρυθμίσεις'!$C$9+(31-1)*7+6),'3. Καταγραφή αδειών'!$D$5:$D$200,"&gt;="&amp;('1. Ρυθμίσεις'!$C$9+(31-1)*7)))</f>
        <v/>
      </c>
      <c r="AG34" s="106">
        <f>IF($A34="","",COUNTIFS('3. Καταγραφή αδειών'!$A$5:$A$200,$A34,'3. Καταγραφή αδειών'!$F$5:$F$200,"Εγκρίθηκε",'3. Καταγραφή αδειών'!$C$5:$C$200,"&lt;="&amp;('1. Ρυθμίσεις'!$C$9+(32-1)*7+6),'3. Καταγραφή αδειών'!$D$5:$D$200,"&gt;="&amp;('1. Ρυθμίσεις'!$C$9+(32-1)*7)))</f>
        <v/>
      </c>
      <c r="AH34" s="106">
        <f>IF($A34="","",COUNTIFS('3. Καταγραφή αδειών'!$A$5:$A$200,$A34,'3. Καταγραφή αδειών'!$F$5:$F$200,"Εγκρίθηκε",'3. Καταγραφή αδειών'!$C$5:$C$200,"&lt;="&amp;('1. Ρυθμίσεις'!$C$9+(33-1)*7+6),'3. Καταγραφή αδειών'!$D$5:$D$200,"&gt;="&amp;('1. Ρυθμίσεις'!$C$9+(33-1)*7)))</f>
        <v/>
      </c>
      <c r="AI34" s="106">
        <f>IF($A34="","",COUNTIFS('3. Καταγραφή αδειών'!$A$5:$A$200,$A34,'3. Καταγραφή αδειών'!$F$5:$F$200,"Εγκρίθηκε",'3. Καταγραφή αδειών'!$C$5:$C$200,"&lt;="&amp;('1. Ρυθμίσεις'!$C$9+(34-1)*7+6),'3. Καταγραφή αδειών'!$D$5:$D$200,"&gt;="&amp;('1. Ρυθμίσεις'!$C$9+(34-1)*7)))</f>
        <v/>
      </c>
      <c r="AJ34" s="106">
        <f>IF($A34="","",COUNTIFS('3. Καταγραφή αδειών'!$A$5:$A$200,$A34,'3. Καταγραφή αδειών'!$F$5:$F$200,"Εγκρίθηκε",'3. Καταγραφή αδειών'!$C$5:$C$200,"&lt;="&amp;('1. Ρυθμίσεις'!$C$9+(35-1)*7+6),'3. Καταγραφή αδειών'!$D$5:$D$200,"&gt;="&amp;('1. Ρυθμίσεις'!$C$9+(35-1)*7)))</f>
        <v/>
      </c>
      <c r="AK34" s="106">
        <f>IF($A34="","",COUNTIFS('3. Καταγραφή αδειών'!$A$5:$A$200,$A34,'3. Καταγραφή αδειών'!$F$5:$F$200,"Εγκρίθηκε",'3. Καταγραφή αδειών'!$C$5:$C$200,"&lt;="&amp;('1. Ρυθμίσεις'!$C$9+(36-1)*7+6),'3. Καταγραφή αδειών'!$D$5:$D$200,"&gt;="&amp;('1. Ρυθμίσεις'!$C$9+(36-1)*7)))</f>
        <v/>
      </c>
      <c r="AL34" s="106">
        <f>IF($A34="","",COUNTIFS('3. Καταγραφή αδειών'!$A$5:$A$200,$A34,'3. Καταγραφή αδειών'!$F$5:$F$200,"Εγκρίθηκε",'3. Καταγραφή αδειών'!$C$5:$C$200,"&lt;="&amp;('1. Ρυθμίσεις'!$C$9+(37-1)*7+6),'3. Καταγραφή αδειών'!$D$5:$D$200,"&gt;="&amp;('1. Ρυθμίσεις'!$C$9+(37-1)*7)))</f>
        <v/>
      </c>
      <c r="AM34" s="106">
        <f>IF($A34="","",COUNTIFS('3. Καταγραφή αδειών'!$A$5:$A$200,$A34,'3. Καταγραφή αδειών'!$F$5:$F$200,"Εγκρίθηκε",'3. Καταγραφή αδειών'!$C$5:$C$200,"&lt;="&amp;('1. Ρυθμίσεις'!$C$9+(38-1)*7+6),'3. Καταγραφή αδειών'!$D$5:$D$200,"&gt;="&amp;('1. Ρυθμίσεις'!$C$9+(38-1)*7)))</f>
        <v/>
      </c>
      <c r="AN34" s="106">
        <f>IF($A34="","",COUNTIFS('3. Καταγραφή αδειών'!$A$5:$A$200,$A34,'3. Καταγραφή αδειών'!$F$5:$F$200,"Εγκρίθηκε",'3. Καταγραφή αδειών'!$C$5:$C$200,"&lt;="&amp;('1. Ρυθμίσεις'!$C$9+(39-1)*7+6),'3. Καταγραφή αδειών'!$D$5:$D$200,"&gt;="&amp;('1. Ρυθμίσεις'!$C$9+(39-1)*7)))</f>
        <v/>
      </c>
      <c r="AO34" s="106">
        <f>IF($A34="","",COUNTIFS('3. Καταγραφή αδειών'!$A$5:$A$200,$A34,'3. Καταγραφή αδειών'!$F$5:$F$200,"Εγκρίθηκε",'3. Καταγραφή αδειών'!$C$5:$C$200,"&lt;="&amp;('1. Ρυθμίσεις'!$C$9+(40-1)*7+6),'3. Καταγραφή αδειών'!$D$5:$D$200,"&gt;="&amp;('1. Ρυθμίσεις'!$C$9+(40-1)*7)))</f>
        <v/>
      </c>
      <c r="AP34" s="106">
        <f>IF($A34="","",COUNTIFS('3. Καταγραφή αδειών'!$A$5:$A$200,$A34,'3. Καταγραφή αδειών'!$F$5:$F$200,"Εγκρίθηκε",'3. Καταγραφή αδειών'!$C$5:$C$200,"&lt;="&amp;('1. Ρυθμίσεις'!$C$9+(41-1)*7+6),'3. Καταγραφή αδειών'!$D$5:$D$200,"&gt;="&amp;('1. Ρυθμίσεις'!$C$9+(41-1)*7)))</f>
        <v/>
      </c>
      <c r="AQ34" s="106">
        <f>IF($A34="","",COUNTIFS('3. Καταγραφή αδειών'!$A$5:$A$200,$A34,'3. Καταγραφή αδειών'!$F$5:$F$200,"Εγκρίθηκε",'3. Καταγραφή αδειών'!$C$5:$C$200,"&lt;="&amp;('1. Ρυθμίσεις'!$C$9+(42-1)*7+6),'3. Καταγραφή αδειών'!$D$5:$D$200,"&gt;="&amp;('1. Ρυθμίσεις'!$C$9+(42-1)*7)))</f>
        <v/>
      </c>
      <c r="AR34" s="106">
        <f>IF($A34="","",COUNTIFS('3. Καταγραφή αδειών'!$A$5:$A$200,$A34,'3. Καταγραφή αδειών'!$F$5:$F$200,"Εγκρίθηκε",'3. Καταγραφή αδειών'!$C$5:$C$200,"&lt;="&amp;('1. Ρυθμίσεις'!$C$9+(43-1)*7+6),'3. Καταγραφή αδειών'!$D$5:$D$200,"&gt;="&amp;('1. Ρυθμίσεις'!$C$9+(43-1)*7)))</f>
        <v/>
      </c>
      <c r="AS34" s="106">
        <f>IF($A34="","",COUNTIFS('3. Καταγραφή αδειών'!$A$5:$A$200,$A34,'3. Καταγραφή αδειών'!$F$5:$F$200,"Εγκρίθηκε",'3. Καταγραφή αδειών'!$C$5:$C$200,"&lt;="&amp;('1. Ρυθμίσεις'!$C$9+(44-1)*7+6),'3. Καταγραφή αδειών'!$D$5:$D$200,"&gt;="&amp;('1. Ρυθμίσεις'!$C$9+(44-1)*7)))</f>
        <v/>
      </c>
      <c r="AT34" s="106">
        <f>IF($A34="","",COUNTIFS('3. Καταγραφή αδειών'!$A$5:$A$200,$A34,'3. Καταγραφή αδειών'!$F$5:$F$200,"Εγκρίθηκε",'3. Καταγραφή αδειών'!$C$5:$C$200,"&lt;="&amp;('1. Ρυθμίσεις'!$C$9+(45-1)*7+6),'3. Καταγραφή αδειών'!$D$5:$D$200,"&gt;="&amp;('1. Ρυθμίσεις'!$C$9+(45-1)*7)))</f>
        <v/>
      </c>
      <c r="AU34" s="106">
        <f>IF($A34="","",COUNTIFS('3. Καταγραφή αδειών'!$A$5:$A$200,$A34,'3. Καταγραφή αδειών'!$F$5:$F$200,"Εγκρίθηκε",'3. Καταγραφή αδειών'!$C$5:$C$200,"&lt;="&amp;('1. Ρυθμίσεις'!$C$9+(46-1)*7+6),'3. Καταγραφή αδειών'!$D$5:$D$200,"&gt;="&amp;('1. Ρυθμίσεις'!$C$9+(46-1)*7)))</f>
        <v/>
      </c>
      <c r="AV34" s="106">
        <f>IF($A34="","",COUNTIFS('3. Καταγραφή αδειών'!$A$5:$A$200,$A34,'3. Καταγραφή αδειών'!$F$5:$F$200,"Εγκρίθηκε",'3. Καταγραφή αδειών'!$C$5:$C$200,"&lt;="&amp;('1. Ρυθμίσεις'!$C$9+(47-1)*7+6),'3. Καταγραφή αδειών'!$D$5:$D$200,"&gt;="&amp;('1. Ρυθμίσεις'!$C$9+(47-1)*7)))</f>
        <v/>
      </c>
      <c r="AW34" s="106">
        <f>IF($A34="","",COUNTIFS('3. Καταγραφή αδειών'!$A$5:$A$200,$A34,'3. Καταγραφή αδειών'!$F$5:$F$200,"Εγκρίθηκε",'3. Καταγραφή αδειών'!$C$5:$C$200,"&lt;="&amp;('1. Ρυθμίσεις'!$C$9+(48-1)*7+6),'3. Καταγραφή αδειών'!$D$5:$D$200,"&gt;="&amp;('1. Ρυθμίσεις'!$C$9+(48-1)*7)))</f>
        <v/>
      </c>
      <c r="AX34" s="106">
        <f>IF($A34="","",COUNTIFS('3. Καταγραφή αδειών'!$A$5:$A$200,$A34,'3. Καταγραφή αδειών'!$F$5:$F$200,"Εγκρίθηκε",'3. Καταγραφή αδειών'!$C$5:$C$200,"&lt;="&amp;('1. Ρυθμίσεις'!$C$9+(49-1)*7+6),'3. Καταγραφή αδειών'!$D$5:$D$200,"&gt;="&amp;('1. Ρυθμίσεις'!$C$9+(49-1)*7)))</f>
        <v/>
      </c>
      <c r="AY34" s="106">
        <f>IF($A34="","",COUNTIFS('3. Καταγραφή αδειών'!$A$5:$A$200,$A34,'3. Καταγραφή αδειών'!$F$5:$F$200,"Εγκρίθηκε",'3. Καταγραφή αδειών'!$C$5:$C$200,"&lt;="&amp;('1. Ρυθμίσεις'!$C$9+(50-1)*7+6),'3. Καταγραφή αδειών'!$D$5:$D$200,"&gt;="&amp;('1. Ρυθμίσεις'!$C$9+(50-1)*7)))</f>
        <v/>
      </c>
      <c r="AZ34" s="106">
        <f>IF($A34="","",COUNTIFS('3. Καταγραφή αδειών'!$A$5:$A$200,$A34,'3. Καταγραφή αδειών'!$F$5:$F$200,"Εγκρίθηκε",'3. Καταγραφή αδειών'!$C$5:$C$200,"&lt;="&amp;('1. Ρυθμίσεις'!$C$9+(51-1)*7+6),'3. Καταγραφή αδειών'!$D$5:$D$200,"&gt;="&amp;('1. Ρυθμίσεις'!$C$9+(51-1)*7)))</f>
        <v/>
      </c>
      <c r="BA34" s="106">
        <f>IF($A34="","",COUNTIFS('3. Καταγραφή αδειών'!$A$5:$A$200,$A34,'3. Καταγραφή αδειών'!$F$5:$F$200,"Εγκρίθηκε",'3. Καταγραφή αδειών'!$C$5:$C$200,"&lt;="&amp;('1. Ρυθμίσεις'!$C$9+(52-1)*7+6),'3. Καταγραφή αδειών'!$D$5:$D$200,"&gt;="&amp;('1. Ρυθμίσεις'!$C$9+(52-1)*7)))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Αργίες</t>
        </is>
      </c>
    </row>
    <row r="2" ht="15" customHeight="1" s="55">
      <c r="A2" s="64" t="inlineStr">
        <is>
          <t>Όλες οι ελληνικές αργίες για το 2026 και το 2027. Τροφοδοτούν αυτόματα τις καταμετρήσεις άδειας.</t>
        </is>
      </c>
    </row>
    <row r="4" ht="30" customHeight="1" s="55">
      <c r="A4" s="74" t="inlineStr">
        <is>
          <t>Ημερομηνία</t>
        </is>
      </c>
      <c r="B4" s="74" t="inlineStr">
        <is>
          <t>Όνομα</t>
        </is>
      </c>
    </row>
    <row r="5" ht="15" customHeight="1" s="55">
      <c r="A5" s="109" t="n">
        <v>46023</v>
      </c>
      <c r="B5" s="108" t="inlineStr">
        <is>
          <t>Πρωτοχρονιά</t>
        </is>
      </c>
    </row>
    <row r="6" ht="15" customHeight="1" s="55">
      <c r="A6" s="109" t="n">
        <v>46028</v>
      </c>
      <c r="B6" s="108" t="inlineStr">
        <is>
          <t>Θεοφάνεια</t>
        </is>
      </c>
    </row>
    <row r="7" ht="15" customHeight="1" s="55">
      <c r="A7" s="109" t="n">
        <v>46076</v>
      </c>
      <c r="B7" s="108" t="inlineStr">
        <is>
          <t>Καθαρά Δευτέρα</t>
        </is>
      </c>
    </row>
    <row r="8" ht="15" customHeight="1" s="55">
      <c r="A8" s="109" t="n">
        <v>46106</v>
      </c>
      <c r="B8" s="108" t="inlineStr">
        <is>
          <t>25η Μαρτίου (Ευαγγελισμός)</t>
        </is>
      </c>
    </row>
    <row r="9" ht="15" customHeight="1" s="55">
      <c r="A9" s="109" t="n">
        <v>46122</v>
      </c>
      <c r="B9" s="108" t="inlineStr">
        <is>
          <t>Μεγάλη Παρασκευή</t>
        </is>
      </c>
    </row>
    <row r="10" ht="15" customHeight="1" s="55">
      <c r="A10" s="109" t="n">
        <v>46125</v>
      </c>
      <c r="B10" s="108" t="inlineStr">
        <is>
          <t>Δευτέρα του Πάσχα</t>
        </is>
      </c>
    </row>
    <row r="11" ht="15" customHeight="1" s="55">
      <c r="A11" s="109" t="n">
        <v>46143</v>
      </c>
      <c r="B11" s="108" t="inlineStr">
        <is>
          <t>Πρωτομαγιά</t>
        </is>
      </c>
    </row>
    <row r="12" ht="15" customHeight="1" s="55">
      <c r="A12" s="109" t="n">
        <v>46174</v>
      </c>
      <c r="B12" s="108" t="inlineStr">
        <is>
          <t>Δευτέρα Αγίου Πνεύματος</t>
        </is>
      </c>
    </row>
    <row r="13" ht="15" customHeight="1" s="55">
      <c r="A13" s="109" t="n">
        <v>46249</v>
      </c>
      <c r="B13" s="108" t="inlineStr">
        <is>
          <t>Κοίμηση της Θεοτόκου</t>
        </is>
      </c>
    </row>
    <row r="14" ht="15" customHeight="1" s="55">
      <c r="A14" s="109" t="n">
        <v>46323</v>
      </c>
      <c r="B14" s="108" t="inlineStr">
        <is>
          <t>28η Οκτωβρίου</t>
        </is>
      </c>
    </row>
    <row r="15" ht="15" customHeight="1" s="55">
      <c r="A15" s="109" t="n">
        <v>46381</v>
      </c>
      <c r="B15" s="108" t="inlineStr">
        <is>
          <t>Χριστούγεννα</t>
        </is>
      </c>
    </row>
    <row r="16" ht="15" customHeight="1" s="55">
      <c r="A16" s="109" t="n">
        <v>46382</v>
      </c>
      <c r="B16" s="108" t="inlineStr">
        <is>
          <t>Σύναξη της Θεοτόκου</t>
        </is>
      </c>
    </row>
    <row r="17" ht="15" customHeight="1" s="55">
      <c r="A17" s="109" t="n">
        <v>46388</v>
      </c>
      <c r="B17" s="108" t="inlineStr">
        <is>
          <t>Πρωτοχρονιά</t>
        </is>
      </c>
    </row>
    <row r="18" ht="15" customHeight="1" s="55">
      <c r="A18" s="109" t="n">
        <v>46393</v>
      </c>
      <c r="B18" s="108" t="inlineStr">
        <is>
          <t>Θεοφάνεια</t>
        </is>
      </c>
    </row>
    <row r="19" ht="15" customHeight="1" s="55">
      <c r="A19" s="109" t="n">
        <v>46461</v>
      </c>
      <c r="B19" s="108" t="inlineStr">
        <is>
          <t>Καθαρά Δευτέρα</t>
        </is>
      </c>
    </row>
    <row r="20" ht="15" customHeight="1" s="55">
      <c r="A20" s="109" t="n">
        <v>46471</v>
      </c>
      <c r="B20" s="108" t="inlineStr">
        <is>
          <t>25η Μαρτίου (Ευαγγελισμός)</t>
        </is>
      </c>
    </row>
    <row r="21" ht="15" customHeight="1" s="55">
      <c r="A21" s="109" t="n">
        <v>46507</v>
      </c>
      <c r="B21" s="108" t="inlineStr">
        <is>
          <t>Μεγάλη Παρασκευή</t>
        </is>
      </c>
    </row>
    <row r="22" ht="15" customHeight="1" s="55">
      <c r="A22" s="109" t="n">
        <v>46508</v>
      </c>
      <c r="B22" s="108" t="inlineStr">
        <is>
          <t>Πρωτομαγιά</t>
        </is>
      </c>
    </row>
    <row r="23" ht="15" customHeight="1" s="55">
      <c r="A23" s="109" t="n">
        <v>46510</v>
      </c>
      <c r="B23" s="108" t="inlineStr">
        <is>
          <t>Δευτέρα του Πάσχα</t>
        </is>
      </c>
    </row>
    <row r="24" ht="15" customHeight="1" s="55">
      <c r="A24" s="109" t="n">
        <v>46559</v>
      </c>
      <c r="B24" s="108" t="inlineStr">
        <is>
          <t>Δευτέρα Αγίου Πνεύματος</t>
        </is>
      </c>
    </row>
    <row r="25" ht="15" customHeight="1" s="55">
      <c r="A25" s="109" t="n">
        <v>46614</v>
      </c>
      <c r="B25" s="108" t="inlineStr">
        <is>
          <t>Κοίμηση της Θεοτόκου</t>
        </is>
      </c>
    </row>
    <row r="26" ht="15" customHeight="1" s="55">
      <c r="A26" s="109" t="n">
        <v>46688</v>
      </c>
      <c r="B26" s="108" t="inlineStr">
        <is>
          <t>28η Οκτωβρίου</t>
        </is>
      </c>
    </row>
    <row r="27" ht="15" customHeight="1" s="55">
      <c r="A27" s="109" t="n">
        <v>46746</v>
      </c>
      <c r="B27" s="108" t="inlineStr">
        <is>
          <t>Χριστούγεννα</t>
        </is>
      </c>
    </row>
    <row r="28" ht="15" customHeight="1" s="55">
      <c r="A28" s="109" t="n">
        <v>46747</v>
      </c>
      <c r="B28" s="108" t="inlineStr">
        <is>
          <t>Σύναξη της Θεοτόκου</t>
        </is>
      </c>
    </row>
    <row r="29" ht="15" customHeight="1" s="55">
      <c r="A29" s="107" t="n"/>
      <c r="B29" s="108" t="n"/>
    </row>
    <row r="30" ht="15" customHeight="1" s="55">
      <c r="A30" s="107" t="n"/>
      <c r="B30" s="108" t="n"/>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2026-07-23T08:10:49Z</dcterms:modified>
  <cp:revision>0</cp:revision>
</cp:coreProperties>
</file>