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Léeme" sheetId="1" state="visible" r:id="rId1"/>
    <sheet name="1. Configuración" sheetId="2" state="visible" r:id="rId2"/>
    <sheet name="2. Empleados" sheetId="3" state="visible" r:id="rId3"/>
    <sheet name="3. Registro de ausencias" sheetId="4" state="visible" r:id="rId4"/>
    <sheet name="4. Panel" sheetId="5" state="visible" r:id="rId5"/>
    <sheet name="5. Calendario anual" sheetId="6" state="visible" r:id="rId6"/>
    <sheet name="Días festivos" sheetId="7" state="visible" r:id="rId7"/>
  </sheets>
  <definedNames>
    <definedName name="Festivos">'Días festivos'!$A$5:$A$31</definedName>
  </definedNames>
  <calcPr calcId="124519" fullCalcOnLoad="1" refMode="A1" iterate="0" iterateCount="100" iterateDelta="0.0001"/>
</workbook>
</file>

<file path=xl/styles.xml><?xml version="1.0" encoding="utf-8"?>
<styleSheet xmlns="http://schemas.openxmlformats.org/spreadsheetml/2006/main">
  <numFmts count="3">
    <numFmt numFmtId="164" formatCode="dd\ mmm\ yyyy"/>
    <numFmt numFmtId="165" formatCode="0.0;\-0.0;\-"/>
    <numFmt numFmtId="166" formatCode="0;0;;"/>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1">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
      <patternFill patternType="solid">
        <fgColor rgb="FFFFF9C4"/>
        <bgColor rgb="FFFFF9C4"/>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1">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4" fontId="16" fillId="10" borderId="2" applyAlignment="1" pivotButton="0" quotePrefix="0" xfId="0">
      <alignment horizontal="center" vertical="center" wrapText="1"/>
    </xf>
    <xf numFmtId="0" fontId="16" fillId="10" borderId="2" applyAlignment="1" pivotButton="0" quotePrefix="0" xfId="0">
      <alignment horizontal="left"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Control de vacaciones del equipo</t>
        </is>
      </c>
    </row>
    <row r="3" ht="15" customHeight="1" s="55">
      <c r="B3" s="57" t="inlineStr">
        <is>
          <t>Plantilla gratuita • Control de vacaciones en España • Compatible con Excel y Google Sheets</t>
        </is>
      </c>
    </row>
    <row r="4"/>
    <row r="5" ht="15" customHeight="1" s="55">
      <c r="B5" s="58" t="inlineStr">
        <is>
          <t>QUÉ ES ESTA PLANTILLA</t>
        </is>
      </c>
    </row>
    <row r="6" ht="45" customHeight="1" s="55">
      <c r="B6" s="59" t="inlineStr">
        <is>
          <t>Un control de vacaciones sencillo y basado en fórmulas para equipos pequeños en España. Calcula los días laborables de ausencia (sin fines de semana ni festivos), controla la asignación, los días usados y los restantes de cada persona, y te da un calendario de todo el año de un vistazo.</t>
        </is>
      </c>
    </row>
    <row r="7"/>
    <row r="8" ht="15" customHeight="1" s="55">
      <c r="B8" s="58" t="inlineStr">
        <is>
          <t>CÓMO USARLA · EN ORDEN</t>
        </is>
      </c>
    </row>
    <row r="9" ht="15" customHeight="1" s="55">
      <c r="B9" s="60" t="inlineStr">
        <is>
          <t>1. Configuración</t>
        </is>
      </c>
    </row>
    <row r="10" ht="36" customHeight="1" s="55">
      <c r="B10" s="61" t="inlineStr">
        <is>
          <t>Escribe el nombre de tu empresa, la fecha de inicio del año de vacaciones y la asignación anual por defecto. Las celdas amarillas son entradas: cámbialas. Las blancas son fórmulas: déjalas en paz.</t>
        </is>
      </c>
    </row>
    <row r="11"/>
    <row r="12" ht="15" customHeight="1" s="55">
      <c r="B12" s="60" t="inlineStr">
        <is>
          <t>2. Empleados</t>
        </is>
      </c>
    </row>
    <row r="13" ht="36" customHeight="1" s="55">
      <c r="B13" s="61" t="inlineStr">
        <is>
          <t>Añade a cada persona: nombre, fecha de alta, días de trabajo por semana, asignación anual (en días laborables) y el arrastre del año pasado si existe. La columna «Derecho este año» se prorratea sola en altas y salidas.</t>
        </is>
      </c>
    </row>
    <row r="14"/>
    <row r="15" ht="15" customHeight="1" s="55">
      <c r="B15" s="60" t="inlineStr">
        <is>
          <t>3. Registro de ausencias</t>
        </is>
      </c>
    </row>
    <row r="16" ht="36" customHeight="1" s="55">
      <c r="B16" s="61" t="inlineStr">
        <is>
          <t>Registra cada ausencia: elige a la persona, el tipo y las fechas de inicio y fin. La columna «Días» calcula sola los días laborables de lunes a viernes, descontando los festivos.</t>
        </is>
      </c>
    </row>
    <row r="17"/>
    <row r="18" ht="15" customHeight="1" s="55">
      <c r="B18" s="60" t="inlineStr">
        <is>
          <t>4. Panel</t>
        </is>
      </c>
    </row>
    <row r="19" ht="36" customHeight="1" s="55">
      <c r="B19" s="61" t="inlineStr">
        <is>
          <t>Resumen por persona: derecho, usados (aprobados), reservados (pendientes) y restantes. La celda se pone roja si el saldo baja de cero.</t>
        </is>
      </c>
    </row>
    <row r="20"/>
    <row r="21" ht="15" customHeight="1" s="55">
      <c r="B21" s="60" t="inlineStr">
        <is>
          <t>5. Calendario anual</t>
        </is>
      </c>
    </row>
    <row r="22" ht="36" customHeight="1" s="55">
      <c r="B22" s="61" t="inlineStr">
        <is>
          <t>Todo el año de un vistazo. Filas = personas, columnas = semanas del año. Las celdas se pintan de azul cuando hay ausencias esa semana, con el número de días.</t>
        </is>
      </c>
    </row>
    <row r="23"/>
    <row r="24" ht="15" customHeight="1" s="55">
      <c r="B24" s="60" t="inlineStr">
        <is>
          <t>Días festivos</t>
        </is>
      </c>
    </row>
    <row r="25" ht="36" customHeight="1" s="55">
      <c r="B25" s="61" t="inlineStr">
        <is>
          <t>Datos de referencia. Los festivos nacionales de 2026 y 2027 van precargados y se excluyen de los recuentos de días; añade en las filas amarillas los de tu comunidad autónoma y tu municipio (hasta 14 en total).</t>
        </is>
      </c>
    </row>
    <row r="26"/>
    <row r="27" ht="15" customHeight="1" s="55">
      <c r="B27" s="58" t="inlineStr">
        <is>
          <t>USARLA EN GOOGLE SHEETS</t>
        </is>
      </c>
    </row>
    <row r="28" ht="36" customHeight="1" s="55">
      <c r="B28" s="61" t="inlineStr">
        <is>
          <t>1. Guarda este archivo en tu ordenador.  2. Entra en drive.google.com y súbelo.  3. Clic derecho en el archivo subido &gt; Abrir con &gt; Hojas de cálculo de Google.  Google Sheets lo convierte. Todas las fórmulas y desplegables funcionan en Sheets.</t>
        </is>
      </c>
    </row>
    <row r="29"/>
    <row r="30" ht="15" customHeight="1" s="55">
      <c r="B30" s="58" t="inlineStr">
        <is>
          <t>NOTAS IMPORTANTES</t>
        </is>
      </c>
    </row>
    <row r="31" ht="21.75" customHeight="1" s="55">
      <c r="B31" s="61" t="inlineStr">
        <is>
          <t>• No borres ni insertes columnas: las fórmulas apuntan a columnas concretas.</t>
        </is>
      </c>
    </row>
    <row r="32" ht="21.75" customHeight="1" s="55">
      <c r="B32" s="61" t="inlineStr">
        <is>
          <t>• Añade empleados copiando una fila existente (conserva las fórmulas).</t>
        </is>
      </c>
    </row>
    <row r="33" ht="21.75" customHeight="1" s="55">
      <c r="B33" s="61" t="inlineStr">
        <is>
          <t>• Añade ausencias en la siguiente fila vacía del Registro de ausencias.</t>
        </is>
      </c>
    </row>
    <row r="34" ht="21.75" customHeight="1" s="55">
      <c r="B34" s="61" t="inlineStr">
        <is>
          <t>• A fin de año: haz una copia del archivo, renómbrala con el año nuevo, actualiza las fechas en Configuración y vacía el Registro de ausencias.</t>
        </is>
      </c>
    </row>
    <row r="35" ht="21.75" customHeight="1" s="55">
      <c r="B35" s="61" t="inlineStr">
        <is>
          <t>• Esta plantilla es solo para llevar el control. No sustituye el asesoramiento laboral ni jurídico. El mínimo legal en España son 30 días naturales por año natural (artículo 38 del Estatuto de los Trabajadores), unos 22 días laborables en semana de lunes a viernes; tu convenio colectivo puede mejorarlo.</t>
        </is>
      </c>
    </row>
    <row r="36"/>
    <row r="37" ht="15" customHeight="1" s="55">
      <c r="B37" s="62" t="inlineStr">
        <is>
          <t>¿Quieres aprobaciones, acceso desde el móvil, avisos automáticos y un historial de verdad?</t>
        </is>
      </c>
    </row>
    <row r="38" ht="15" customHeight="1" s="55">
      <c r="B38" s="60" t="inlineStr">
        <is>
          <t>Prueba Book Time Off · gestión de vacaciones para equipos españoles por 1 € por usuario al mes.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Configuración</t>
        </is>
      </c>
    </row>
    <row r="3" ht="15" customHeight="1" s="55">
      <c r="B3" s="64" t="inlineStr">
        <is>
          <t>Celdas amarillas = entradas (cámbialas). Celdas azules = calculadas.</t>
        </is>
      </c>
    </row>
    <row r="4"/>
    <row r="5" ht="21.75" customHeight="1" s="55">
      <c r="B5" s="65" t="inlineStr">
        <is>
          <t>Empresa</t>
        </is>
      </c>
      <c r="C5" s="66" t="n"/>
    </row>
    <row r="6" ht="27.75" customHeight="1" s="55">
      <c r="B6" s="67" t="inlineStr">
        <is>
          <t>Nombre de la empresa</t>
        </is>
      </c>
      <c r="C6" s="68" t="inlineStr">
        <is>
          <t>Acme SL</t>
        </is>
      </c>
      <c r="D6" s="69" t="inlineStr">
        <is>
          <t>Sustitúyelo por el nombre de tu empresa.</t>
        </is>
      </c>
    </row>
    <row r="7"/>
    <row r="8" ht="21.75" customHeight="1" s="55">
      <c r="B8" s="65" t="inlineStr">
        <is>
          <t>Año de vacaciones</t>
        </is>
      </c>
      <c r="C8" s="66" t="n"/>
    </row>
    <row r="9" ht="27.75" customHeight="1" s="55">
      <c r="B9" s="67" t="inlineStr">
        <is>
          <t>Inicio del año de vacaciones</t>
        </is>
      </c>
      <c r="C9" s="70" t="n">
        <v>46023</v>
      </c>
      <c r="D9" s="69" t="inlineStr">
        <is>
          <t>En España las vacaciones legales van por año natural: deja el 1 de enero.</t>
        </is>
      </c>
    </row>
    <row r="10" ht="27.75" customHeight="1" s="55">
      <c r="B10" s="67" t="inlineStr">
        <is>
          <t>Fin del año de vacaciones</t>
        </is>
      </c>
      <c r="C10" s="71">
        <f>EDATE(C9,12)-1</f>
        <v/>
      </c>
      <c r="D10" s="69" t="inlineStr">
        <is>
          <t>Se calcula automáticamente: 12 meses desde el inicio, menos un día.</t>
        </is>
      </c>
    </row>
    <row r="11"/>
    <row r="12" ht="21.75" customHeight="1" s="55">
      <c r="B12" s="65" t="inlineStr">
        <is>
          <t>Festivos</t>
        </is>
      </c>
      <c r="C12" s="66" t="n"/>
    </row>
    <row r="13" ht="27.75" customHeight="1" s="55">
      <c r="B13" s="67" t="inlineStr">
        <is>
          <t>Lista de festivos</t>
        </is>
      </c>
      <c r="C13" s="68" t="inlineStr">
        <is>
          <t>España (lista nacional + los tuyos)</t>
        </is>
      </c>
      <c r="D13" s="69" t="inlineStr">
        <is>
          <t>Los festivos nacionales de 2026 y 2027 van precargados en la hoja Días festivos; añade allí los de tu comunidad y tu municipio.</t>
        </is>
      </c>
    </row>
    <row r="14"/>
    <row r="15" ht="21.75" customHeight="1" s="55">
      <c r="B15" s="65" t="inlineStr">
        <is>
          <t>Asignación por defecto</t>
        </is>
      </c>
      <c r="C15" s="66" t="n"/>
    </row>
    <row r="16" ht="27.75" customHeight="1" s="55">
      <c r="B16" s="67" t="inlineStr">
        <is>
          <t>Asignación anual por defecto (días)</t>
        </is>
      </c>
      <c r="C16" s="68" t="n">
        <v>22</v>
      </c>
      <c r="D16" s="69" t="inlineStr">
        <is>
          <t>Días laborables al año para jornada completa (5 días/semana), sin contar festivos. El mínimo legal son 30 días naturales ≈ 22 laborables; tu convenio puede mejorarlo.</t>
        </is>
      </c>
    </row>
    <row r="17" ht="27.75" customHeight="1" s="55">
      <c r="B17" s="67" t="inlineStr">
        <is>
          <t>Semana laboral estándar (días)</t>
        </is>
      </c>
      <c r="C17" s="68" t="n">
        <v>5</v>
      </c>
      <c r="D17" s="69" t="inlineStr">
        <is>
          <t>Se usa para el prorrateo. Casi siempre 5.</t>
        </is>
      </c>
    </row>
    <row r="18" ht="27.75" customHeight="1" s="55">
      <c r="B18" s="67" t="inlineStr">
        <is>
          <t>¿Los festivos cuentan como días de vacaciones?</t>
        </is>
      </c>
      <c r="C18" s="68" t="inlineStr">
        <is>
          <t>No</t>
        </is>
      </c>
      <c r="D18" s="69" t="inlineStr">
        <is>
          <t>Con «No», los festivos se excluyen solos del recuento (lo habitual). Con «Sí», el equipo trabaja los festivos.</t>
        </is>
      </c>
    </row>
    <row r="19"/>
    <row r="20" ht="36" customHeight="1" s="55">
      <c r="B20" s="72" t="inlineStr">
        <is>
          <t>Consejo:</t>
        </is>
      </c>
      <c r="C20" s="73" t="inlineStr">
        <is>
          <t>La hoja Días festivos alimenta todos los cálculos de días automáticamente.</t>
        </is>
      </c>
    </row>
  </sheetData>
  <mergeCells count="1">
    <mergeCell ref="C20:D20"/>
  </mergeCells>
  <dataValidations count="1">
    <dataValidation sqref="C18" showDropDown="0" showInputMessage="0" showErrorMessage="0" allowBlank="0" type="list" errorStyle="stop" operator="between">
      <formula1>"Sí,No"</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Empleados</t>
        </is>
      </c>
    </row>
    <row r="2" ht="15" customHeight="1" s="55">
      <c r="A2" s="64" t="inlineStr">
        <is>
          <t>Una fila por persona. Las celdas amarillas son entradas. Las azules se calculan solas. No borres las fórmulas.</t>
        </is>
      </c>
    </row>
    <row r="3"/>
    <row r="4" ht="36" customHeight="1" s="55">
      <c r="A4" s="74" t="inlineStr">
        <is>
          <t>Nombre</t>
        </is>
      </c>
      <c r="B4" s="74" t="inlineStr">
        <is>
          <t>Fecha de alta</t>
        </is>
      </c>
      <c r="C4" s="74" t="inlineStr">
        <is>
          <t>Fecha de salida</t>
        </is>
      </c>
      <c r="D4" s="74" t="inlineStr">
        <is>
          <t>Días de trabajo/semana</t>
        </is>
      </c>
      <c r="E4" s="74" t="inlineStr">
        <is>
          <t>Asignación anual (días)</t>
        </is>
      </c>
      <c r="F4" s="74" t="inlineStr">
        <is>
          <t>Arrastre del año pasado</t>
        </is>
      </c>
      <c r="G4" s="74" t="inlineStr">
        <is>
          <t>Derecho este año</t>
        </is>
      </c>
      <c r="H4" s="74" t="inlineStr">
        <is>
          <t>Usados</t>
        </is>
      </c>
      <c r="I4" s="74" t="inlineStr">
        <is>
          <t>Reservados</t>
        </is>
      </c>
      <c r="J4" s="74" t="inlineStr">
        <is>
          <t>Restantes</t>
        </is>
      </c>
    </row>
    <row r="5" ht="21.75" customHeight="1" s="55">
      <c r="A5" s="75" t="inlineStr">
        <is>
          <t>Lucía García</t>
        </is>
      </c>
      <c r="B5" s="76" t="n">
        <v>44634</v>
      </c>
      <c r="C5" s="77" t="n"/>
      <c r="D5" s="78" t="n">
        <v>5</v>
      </c>
      <c r="E5" s="78" t="n">
        <v>25</v>
      </c>
      <c r="F5" s="78" t="n">
        <v>2</v>
      </c>
      <c r="G5" s="79">
        <f>IF($A5="","",ROUND($E5*MAX(0,MIN('1. Configuración'!$C$10,IF($C5="",'1. Configuración'!$C$10,$C5))-MAX('1. Configuración'!$C$9,$B5)+1)/('1. Configuración'!$C$10-'1. Configuración'!$C$9+1),1)+IF(AND($A5&lt;&gt;"",$B5&lt;='1. Configuración'!$C$9),$F5,0))</f>
        <v/>
      </c>
      <c r="H5" s="79">
        <f>IF($A5="","",SUMIFS('3. Registro de ausencias'!$E:$E,'3. Registro de ausencias'!$A:$A,$A5,'3. Registro de ausencias'!$B:$B,"Vacaciones",'3. Registro de ausencias'!$F:$F,"Aprobado",'3. Registro de ausencias'!$C:$C,"&gt;="&amp;'1. Configuración'!$C$9,'3. Registro de ausencias'!$C:$C,"&lt;="&amp;'1. Configuración'!$C$10))</f>
        <v/>
      </c>
      <c r="I5" s="79">
        <f>IF($A5="","",SUMIFS('3. Registro de ausencias'!$E:$E,'3. Registro de ausencias'!$A:$A,$A5,'3. Registro de ausencias'!$B:$B,"Vacaciones",'3. Registro de ausencias'!$F:$F,"Pendiente",'3. Registro de ausencias'!$C:$C,"&gt;="&amp;'1. Configuración'!$C$9,'3. Registro de ausencias'!$C:$C,"&lt;="&amp;'1. Configuración'!$C$10))</f>
        <v/>
      </c>
      <c r="J5" s="79">
        <f>IF($A5="","",$G5-$H5-$I5)</f>
        <v/>
      </c>
    </row>
    <row r="6" ht="21.75" customHeight="1" s="55">
      <c r="A6" s="75" t="inlineStr">
        <is>
          <t>Pablo Martínez</t>
        </is>
      </c>
      <c r="B6" s="76" t="n">
        <v>45444</v>
      </c>
      <c r="C6" s="77" t="n"/>
      <c r="D6" s="78" t="n">
        <v>5</v>
      </c>
      <c r="E6" s="78" t="n">
        <v>22</v>
      </c>
      <c r="F6" s="78" t="n">
        <v>0</v>
      </c>
      <c r="G6" s="79">
        <f>IF($A6="","",ROUND($E6*MAX(0,MIN('1. Configuración'!$C$10,IF($C6="",'1. Configuración'!$C$10,$C6))-MAX('1. Configuración'!$C$9,$B6)+1)/('1. Configuración'!$C$10-'1. Configuración'!$C$9+1),1)+IF(AND($A6&lt;&gt;"",$B6&lt;='1. Configuración'!$C$9),$F6,0))</f>
        <v/>
      </c>
      <c r="H6" s="79">
        <f>IF($A6="","",SUMIFS('3. Registro de ausencias'!$E:$E,'3. Registro de ausencias'!$A:$A,$A6,'3. Registro de ausencias'!$B:$B,"Vacaciones",'3. Registro de ausencias'!$F:$F,"Aprobado",'3. Registro de ausencias'!$C:$C,"&gt;="&amp;'1. Configuración'!$C$9,'3. Registro de ausencias'!$C:$C,"&lt;="&amp;'1. Configuración'!$C$10))</f>
        <v/>
      </c>
      <c r="I6" s="79">
        <f>IF($A6="","",SUMIFS('3. Registro de ausencias'!$E:$E,'3. Registro de ausencias'!$A:$A,$A6,'3. Registro de ausencias'!$B:$B,"Vacaciones",'3. Registro de ausencias'!$F:$F,"Pendiente",'3. Registro de ausencias'!$C:$C,"&gt;="&amp;'1. Configuración'!$C$9,'3. Registro de ausencias'!$C:$C,"&lt;="&amp;'1. Configuración'!$C$10))</f>
        <v/>
      </c>
      <c r="J6" s="79">
        <f>IF($A6="","",$G6-$H6-$I6)</f>
        <v/>
      </c>
    </row>
    <row r="7" ht="21.75" customHeight="1" s="55">
      <c r="A7" s="75" t="inlineStr">
        <is>
          <t>Elena Ruiz</t>
        </is>
      </c>
      <c r="B7" s="76" t="n">
        <v>46068</v>
      </c>
      <c r="C7" s="77" t="n"/>
      <c r="D7" s="78" t="n">
        <v>5</v>
      </c>
      <c r="E7" s="78" t="n">
        <v>22</v>
      </c>
      <c r="F7" s="78" t="n">
        <v>0</v>
      </c>
      <c r="G7" s="79">
        <f>IF($A7="","",ROUND($E7*MAX(0,MIN('1. Configuración'!$C$10,IF($C7="",'1. Configuración'!$C$10,$C7))-MAX('1. Configuración'!$C$9,$B7)+1)/('1. Configuración'!$C$10-'1. Configuración'!$C$9+1),1)+IF(AND($A7&lt;&gt;"",$B7&lt;='1. Configuración'!$C$9),$F7,0))</f>
        <v/>
      </c>
      <c r="H7" s="79">
        <f>IF($A7="","",SUMIFS('3. Registro de ausencias'!$E:$E,'3. Registro de ausencias'!$A:$A,$A7,'3. Registro de ausencias'!$B:$B,"Vacaciones",'3. Registro de ausencias'!$F:$F,"Aprobado",'3. Registro de ausencias'!$C:$C,"&gt;="&amp;'1. Configuración'!$C$9,'3. Registro de ausencias'!$C:$C,"&lt;="&amp;'1. Configuración'!$C$10))</f>
        <v/>
      </c>
      <c r="I7" s="79">
        <f>IF($A7="","",SUMIFS('3. Registro de ausencias'!$E:$E,'3. Registro de ausencias'!$A:$A,$A7,'3. Registro de ausencias'!$B:$B,"Vacaciones",'3. Registro de ausencias'!$F:$F,"Pendiente",'3. Registro de ausencias'!$C:$C,"&gt;="&amp;'1. Configuración'!$C$9,'3. Registro de ausencias'!$C:$C,"&lt;="&amp;'1. Configuración'!$C$10))</f>
        <v/>
      </c>
      <c r="J7" s="79">
        <f>IF($A7="","",$G7-$H7-$I7)</f>
        <v/>
      </c>
    </row>
    <row r="8" ht="21.75" customHeight="1" s="55">
      <c r="A8" s="75" t="inlineStr">
        <is>
          <t>Iván Torres</t>
        </is>
      </c>
      <c r="B8" s="76" t="n">
        <v>44417</v>
      </c>
      <c r="C8" s="77" t="n"/>
      <c r="D8" s="78" t="n">
        <v>3</v>
      </c>
      <c r="E8" s="78" t="n">
        <v>13</v>
      </c>
      <c r="F8" s="78" t="n">
        <v>1</v>
      </c>
      <c r="G8" s="79">
        <f>IF($A8="","",ROUND($E8*MAX(0,MIN('1. Configuración'!$C$10,IF($C8="",'1. Configuración'!$C$10,$C8))-MAX('1. Configuración'!$C$9,$B8)+1)/('1. Configuración'!$C$10-'1. Configuración'!$C$9+1),1)+IF(AND($A8&lt;&gt;"",$B8&lt;='1. Configuración'!$C$9),$F8,0))</f>
        <v/>
      </c>
      <c r="H8" s="79">
        <f>IF($A8="","",SUMIFS('3. Registro de ausencias'!$E:$E,'3. Registro de ausencias'!$A:$A,$A8,'3. Registro de ausencias'!$B:$B,"Vacaciones",'3. Registro de ausencias'!$F:$F,"Aprobado",'3. Registro de ausencias'!$C:$C,"&gt;="&amp;'1. Configuración'!$C$9,'3. Registro de ausencias'!$C:$C,"&lt;="&amp;'1. Configuración'!$C$10))</f>
        <v/>
      </c>
      <c r="I8" s="79">
        <f>IF($A8="","",SUMIFS('3. Registro de ausencias'!$E:$E,'3. Registro de ausencias'!$A:$A,$A8,'3. Registro de ausencias'!$B:$B,"Vacaciones",'3. Registro de ausencias'!$F:$F,"Pendiente",'3. Registro de ausencias'!$C:$C,"&gt;="&amp;'1. Configuración'!$C$9,'3. Registro de ausencias'!$C:$C,"&lt;="&amp;'1. Configuración'!$C$10))</f>
        <v/>
      </c>
      <c r="J8" s="79">
        <f>IF($A8="","",$G8-$H8-$I8)</f>
        <v/>
      </c>
    </row>
    <row r="9" ht="21.75" customHeight="1" s="55">
      <c r="A9" s="75" t="inlineStr">
        <is>
          <t>Emma López</t>
        </is>
      </c>
      <c r="B9" s="76" t="n">
        <v>43836</v>
      </c>
      <c r="C9" s="76" t="n">
        <v>46295</v>
      </c>
      <c r="D9" s="78" t="n">
        <v>5</v>
      </c>
      <c r="E9" s="78" t="n">
        <v>25</v>
      </c>
      <c r="F9" s="78" t="n">
        <v>0</v>
      </c>
      <c r="G9" s="79">
        <f>IF($A9="","",ROUND($E9*MAX(0,MIN('1. Configuración'!$C$10,IF($C9="",'1. Configuración'!$C$10,$C9))-MAX('1. Configuración'!$C$9,$B9)+1)/('1. Configuración'!$C$10-'1. Configuración'!$C$9+1),1)+IF(AND($A9&lt;&gt;"",$B9&lt;='1. Configuración'!$C$9),$F9,0))</f>
        <v/>
      </c>
      <c r="H9" s="79">
        <f>IF($A9="","",SUMIFS('3. Registro de ausencias'!$E:$E,'3. Registro de ausencias'!$A:$A,$A9,'3. Registro de ausencias'!$B:$B,"Vacaciones",'3. Registro de ausencias'!$F:$F,"Aprobado",'3. Registro de ausencias'!$C:$C,"&gt;="&amp;'1. Configuración'!$C$9,'3. Registro de ausencias'!$C:$C,"&lt;="&amp;'1. Configuración'!$C$10))</f>
        <v/>
      </c>
      <c r="I9" s="79">
        <f>IF($A9="","",SUMIFS('3. Registro de ausencias'!$E:$E,'3. Registro de ausencias'!$A:$A,$A9,'3. Registro de ausencias'!$B:$B,"Vacaciones",'3. Registro de ausencias'!$F:$F,"Pendiente",'3. Registro de ausencias'!$C:$C,"&gt;="&amp;'1. Configuración'!$C$9,'3. Registro de ausencias'!$C:$C,"&lt;="&amp;'1. Configuración'!$C$10))</f>
        <v/>
      </c>
      <c r="J9" s="79">
        <f>IF($A9="","",$G9-$H9-$I9)</f>
        <v/>
      </c>
    </row>
    <row r="10" ht="21.75" customHeight="1" s="55">
      <c r="A10" s="75" t="n"/>
      <c r="B10" s="77" t="n"/>
      <c r="C10" s="77" t="n"/>
      <c r="D10" s="78" t="n"/>
      <c r="E10" s="78" t="n"/>
      <c r="F10" s="78" t="n"/>
      <c r="G10" s="79">
        <f>IF($A10="","",ROUND($E10*MAX(0,MIN('1. Configuración'!$C$10,IF($C10="",'1. Configuración'!$C$10,$C10))-MAX('1. Configuración'!$C$9,$B10)+1)/('1. Configuración'!$C$10-'1. Configuración'!$C$9+1),1)+IF(AND($A10&lt;&gt;"",$B10&lt;='1. Configuración'!$C$9),$F10,0))</f>
        <v/>
      </c>
      <c r="H10" s="79">
        <f>IF($A10="","",SUMIFS('3. Registro de ausencias'!$E:$E,'3. Registro de ausencias'!$A:$A,$A10,'3. Registro de ausencias'!$B:$B,"Vacaciones",'3. Registro de ausencias'!$F:$F,"Aprobado",'3. Registro de ausencias'!$C:$C,"&gt;="&amp;'1. Configuración'!$C$9,'3. Registro de ausencias'!$C:$C,"&lt;="&amp;'1. Configuración'!$C$10))</f>
        <v/>
      </c>
      <c r="I10" s="79">
        <f>IF($A10="","",SUMIFS('3. Registro de ausencias'!$E:$E,'3. Registro de ausencias'!$A:$A,$A10,'3. Registro de ausencias'!$B:$B,"Vacaciones",'3. Registro de ausencias'!$F:$F,"Pendiente",'3. Registro de ausencias'!$C:$C,"&gt;="&amp;'1. Configuración'!$C$9,'3. Registro de ausencias'!$C:$C,"&lt;="&amp;'1. Configuración'!$C$10))</f>
        <v/>
      </c>
      <c r="J10" s="79">
        <f>IF($A10="","",$G10-$H10-$I10)</f>
        <v/>
      </c>
    </row>
    <row r="11" ht="21.75" customHeight="1" s="55">
      <c r="A11" s="75" t="n"/>
      <c r="B11" s="77" t="n"/>
      <c r="C11" s="77" t="n"/>
      <c r="D11" s="78" t="n"/>
      <c r="E11" s="78" t="n"/>
      <c r="F11" s="78" t="n"/>
      <c r="G11" s="79">
        <f>IF($A11="","",ROUND($E11*MAX(0,MIN('1. Configuración'!$C$10,IF($C11="",'1. Configuración'!$C$10,$C11))-MAX('1. Configuración'!$C$9,$B11)+1)/('1. Configuración'!$C$10-'1. Configuración'!$C$9+1),1)+IF(AND($A11&lt;&gt;"",$B11&lt;='1. Configuración'!$C$9),$F11,0))</f>
        <v/>
      </c>
      <c r="H11" s="79">
        <f>IF($A11="","",SUMIFS('3. Registro de ausencias'!$E:$E,'3. Registro de ausencias'!$A:$A,$A11,'3. Registro de ausencias'!$B:$B,"Vacaciones",'3. Registro de ausencias'!$F:$F,"Aprobado",'3. Registro de ausencias'!$C:$C,"&gt;="&amp;'1. Configuración'!$C$9,'3. Registro de ausencias'!$C:$C,"&lt;="&amp;'1. Configuración'!$C$10))</f>
        <v/>
      </c>
      <c r="I11" s="79">
        <f>IF($A11="","",SUMIFS('3. Registro de ausencias'!$E:$E,'3. Registro de ausencias'!$A:$A,$A11,'3. Registro de ausencias'!$B:$B,"Vacaciones",'3. Registro de ausencias'!$F:$F,"Pendiente",'3. Registro de ausencias'!$C:$C,"&gt;="&amp;'1. Configuración'!$C$9,'3. Registro de ausencias'!$C:$C,"&lt;="&amp;'1. Configuración'!$C$10))</f>
        <v/>
      </c>
      <c r="J11" s="79">
        <f>IF($A11="","",$G11-$H11-$I11)</f>
        <v/>
      </c>
    </row>
    <row r="12" ht="21.75" customHeight="1" s="55">
      <c r="A12" s="75" t="n"/>
      <c r="B12" s="77" t="n"/>
      <c r="C12" s="77" t="n"/>
      <c r="D12" s="78" t="n"/>
      <c r="E12" s="78" t="n"/>
      <c r="F12" s="78" t="n"/>
      <c r="G12" s="79">
        <f>IF($A12="","",ROUND($E12*MAX(0,MIN('1. Configuración'!$C$10,IF($C12="",'1. Configuración'!$C$10,$C12))-MAX('1. Configuración'!$C$9,$B12)+1)/('1. Configuración'!$C$10-'1. Configuración'!$C$9+1),1)+IF(AND($A12&lt;&gt;"",$B12&lt;='1. Configuración'!$C$9),$F12,0))</f>
        <v/>
      </c>
      <c r="H12" s="79">
        <f>IF($A12="","",SUMIFS('3. Registro de ausencias'!$E:$E,'3. Registro de ausencias'!$A:$A,$A12,'3. Registro de ausencias'!$B:$B,"Vacaciones",'3. Registro de ausencias'!$F:$F,"Aprobado",'3. Registro de ausencias'!$C:$C,"&gt;="&amp;'1. Configuración'!$C$9,'3. Registro de ausencias'!$C:$C,"&lt;="&amp;'1. Configuración'!$C$10))</f>
        <v/>
      </c>
      <c r="I12" s="79">
        <f>IF($A12="","",SUMIFS('3. Registro de ausencias'!$E:$E,'3. Registro de ausencias'!$A:$A,$A12,'3. Registro de ausencias'!$B:$B,"Vacaciones",'3. Registro de ausencias'!$F:$F,"Pendiente",'3. Registro de ausencias'!$C:$C,"&gt;="&amp;'1. Configuración'!$C$9,'3. Registro de ausencias'!$C:$C,"&lt;="&amp;'1. Configuración'!$C$10))</f>
        <v/>
      </c>
      <c r="J12" s="79">
        <f>IF($A12="","",$G12-$H12-$I12)</f>
        <v/>
      </c>
    </row>
    <row r="13" ht="21.75" customHeight="1" s="55">
      <c r="A13" s="75" t="n"/>
      <c r="B13" s="77" t="n"/>
      <c r="C13" s="77" t="n"/>
      <c r="D13" s="78" t="n"/>
      <c r="E13" s="78" t="n"/>
      <c r="F13" s="78" t="n"/>
      <c r="G13" s="79">
        <f>IF($A13="","",ROUND($E13*MAX(0,MIN('1. Configuración'!$C$10,IF($C13="",'1. Configuración'!$C$10,$C13))-MAX('1. Configuración'!$C$9,$B13)+1)/('1. Configuración'!$C$10-'1. Configuración'!$C$9+1),1)+IF(AND($A13&lt;&gt;"",$B13&lt;='1. Configuración'!$C$9),$F13,0))</f>
        <v/>
      </c>
      <c r="H13" s="79">
        <f>IF($A13="","",SUMIFS('3. Registro de ausencias'!$E:$E,'3. Registro de ausencias'!$A:$A,$A13,'3. Registro de ausencias'!$B:$B,"Vacaciones",'3. Registro de ausencias'!$F:$F,"Aprobado",'3. Registro de ausencias'!$C:$C,"&gt;="&amp;'1. Configuración'!$C$9,'3. Registro de ausencias'!$C:$C,"&lt;="&amp;'1. Configuración'!$C$10))</f>
        <v/>
      </c>
      <c r="I13" s="79">
        <f>IF($A13="","",SUMIFS('3. Registro de ausencias'!$E:$E,'3. Registro de ausencias'!$A:$A,$A13,'3. Registro de ausencias'!$B:$B,"Vacaciones",'3. Registro de ausencias'!$F:$F,"Pendiente",'3. Registro de ausencias'!$C:$C,"&gt;="&amp;'1. Configuración'!$C$9,'3. Registro de ausencias'!$C:$C,"&lt;="&amp;'1. Configuración'!$C$10))</f>
        <v/>
      </c>
      <c r="J13" s="79">
        <f>IF($A13="","",$G13-$H13-$I13)</f>
        <v/>
      </c>
    </row>
    <row r="14" ht="21.75" customHeight="1" s="55">
      <c r="A14" s="75" t="n"/>
      <c r="B14" s="77" t="n"/>
      <c r="C14" s="77" t="n"/>
      <c r="D14" s="78" t="n"/>
      <c r="E14" s="78" t="n"/>
      <c r="F14" s="78" t="n"/>
      <c r="G14" s="79">
        <f>IF($A14="","",ROUND($E14*MAX(0,MIN('1. Configuración'!$C$10,IF($C14="",'1. Configuración'!$C$10,$C14))-MAX('1. Configuración'!$C$9,$B14)+1)/('1. Configuración'!$C$10-'1. Configuración'!$C$9+1),1)+IF(AND($A14&lt;&gt;"",$B14&lt;='1. Configuración'!$C$9),$F14,0))</f>
        <v/>
      </c>
      <c r="H14" s="79">
        <f>IF($A14="","",SUMIFS('3. Registro de ausencias'!$E:$E,'3. Registro de ausencias'!$A:$A,$A14,'3. Registro de ausencias'!$B:$B,"Vacaciones",'3. Registro de ausencias'!$F:$F,"Aprobado",'3. Registro de ausencias'!$C:$C,"&gt;="&amp;'1. Configuración'!$C$9,'3. Registro de ausencias'!$C:$C,"&lt;="&amp;'1. Configuración'!$C$10))</f>
        <v/>
      </c>
      <c r="I14" s="79">
        <f>IF($A14="","",SUMIFS('3. Registro de ausencias'!$E:$E,'3. Registro de ausencias'!$A:$A,$A14,'3. Registro de ausencias'!$B:$B,"Vacaciones",'3. Registro de ausencias'!$F:$F,"Pendiente",'3. Registro de ausencias'!$C:$C,"&gt;="&amp;'1. Configuración'!$C$9,'3. Registro de ausencias'!$C:$C,"&lt;="&amp;'1. Configuración'!$C$10))</f>
        <v/>
      </c>
      <c r="J14" s="79">
        <f>IF($A14="","",$G14-$H14-$I14)</f>
        <v/>
      </c>
    </row>
    <row r="15" ht="21.75" customHeight="1" s="55">
      <c r="A15" s="75" t="n"/>
      <c r="B15" s="77" t="n"/>
      <c r="C15" s="77" t="n"/>
      <c r="D15" s="78" t="n"/>
      <c r="E15" s="78" t="n"/>
      <c r="F15" s="78" t="n"/>
      <c r="G15" s="79">
        <f>IF($A15="","",ROUND($E15*MAX(0,MIN('1. Configuración'!$C$10,IF($C15="",'1. Configuración'!$C$10,$C15))-MAX('1. Configuración'!$C$9,$B15)+1)/('1. Configuración'!$C$10-'1. Configuración'!$C$9+1),1)+IF(AND($A15&lt;&gt;"",$B15&lt;='1. Configuración'!$C$9),$F15,0))</f>
        <v/>
      </c>
      <c r="H15" s="79">
        <f>IF($A15="","",SUMIFS('3. Registro de ausencias'!$E:$E,'3. Registro de ausencias'!$A:$A,$A15,'3. Registro de ausencias'!$B:$B,"Vacaciones",'3. Registro de ausencias'!$F:$F,"Aprobado",'3. Registro de ausencias'!$C:$C,"&gt;="&amp;'1. Configuración'!$C$9,'3. Registro de ausencias'!$C:$C,"&lt;="&amp;'1. Configuración'!$C$10))</f>
        <v/>
      </c>
      <c r="I15" s="79">
        <f>IF($A15="","",SUMIFS('3. Registro de ausencias'!$E:$E,'3. Registro de ausencias'!$A:$A,$A15,'3. Registro de ausencias'!$B:$B,"Vacaciones",'3. Registro de ausencias'!$F:$F,"Pendiente",'3. Registro de ausencias'!$C:$C,"&gt;="&amp;'1. Configuración'!$C$9,'3. Registro de ausencias'!$C:$C,"&lt;="&amp;'1. Configuración'!$C$10))</f>
        <v/>
      </c>
      <c r="J15" s="79">
        <f>IF($A15="","",$G15-$H15-$I15)</f>
        <v/>
      </c>
    </row>
    <row r="16" ht="21.75" customHeight="1" s="55">
      <c r="A16" s="75" t="n"/>
      <c r="B16" s="77" t="n"/>
      <c r="C16" s="77" t="n"/>
      <c r="D16" s="78" t="n"/>
      <c r="E16" s="78" t="n"/>
      <c r="F16" s="78" t="n"/>
      <c r="G16" s="79">
        <f>IF($A16="","",ROUND($E16*MAX(0,MIN('1. Configuración'!$C$10,IF($C16="",'1. Configuración'!$C$10,$C16))-MAX('1. Configuración'!$C$9,$B16)+1)/('1. Configuración'!$C$10-'1. Configuración'!$C$9+1),1)+IF(AND($A16&lt;&gt;"",$B16&lt;='1. Configuración'!$C$9),$F16,0))</f>
        <v/>
      </c>
      <c r="H16" s="79">
        <f>IF($A16="","",SUMIFS('3. Registro de ausencias'!$E:$E,'3. Registro de ausencias'!$A:$A,$A16,'3. Registro de ausencias'!$B:$B,"Vacaciones",'3. Registro de ausencias'!$F:$F,"Aprobado",'3. Registro de ausencias'!$C:$C,"&gt;="&amp;'1. Configuración'!$C$9,'3. Registro de ausencias'!$C:$C,"&lt;="&amp;'1. Configuración'!$C$10))</f>
        <v/>
      </c>
      <c r="I16" s="79">
        <f>IF($A16="","",SUMIFS('3. Registro de ausencias'!$E:$E,'3. Registro de ausencias'!$A:$A,$A16,'3. Registro de ausencias'!$B:$B,"Vacaciones",'3. Registro de ausencias'!$F:$F,"Pendiente",'3. Registro de ausencias'!$C:$C,"&gt;="&amp;'1. Configuración'!$C$9,'3. Registro de ausencias'!$C:$C,"&lt;="&amp;'1. Configuración'!$C$10))</f>
        <v/>
      </c>
      <c r="J16" s="79">
        <f>IF($A16="","",$G16-$H16-$I16)</f>
        <v/>
      </c>
    </row>
    <row r="17" ht="21.75" customHeight="1" s="55">
      <c r="A17" s="75" t="n"/>
      <c r="B17" s="77" t="n"/>
      <c r="C17" s="77" t="n"/>
      <c r="D17" s="78" t="n"/>
      <c r="E17" s="78" t="n"/>
      <c r="F17" s="78" t="n"/>
      <c r="G17" s="79">
        <f>IF($A17="","",ROUND($E17*MAX(0,MIN('1. Configuración'!$C$10,IF($C17="",'1. Configuración'!$C$10,$C17))-MAX('1. Configuración'!$C$9,$B17)+1)/('1. Configuración'!$C$10-'1. Configuración'!$C$9+1),1)+IF(AND($A17&lt;&gt;"",$B17&lt;='1. Configuración'!$C$9),$F17,0))</f>
        <v/>
      </c>
      <c r="H17" s="79">
        <f>IF($A17="","",SUMIFS('3. Registro de ausencias'!$E:$E,'3. Registro de ausencias'!$A:$A,$A17,'3. Registro de ausencias'!$B:$B,"Vacaciones",'3. Registro de ausencias'!$F:$F,"Aprobado",'3. Registro de ausencias'!$C:$C,"&gt;="&amp;'1. Configuración'!$C$9,'3. Registro de ausencias'!$C:$C,"&lt;="&amp;'1. Configuración'!$C$10))</f>
        <v/>
      </c>
      <c r="I17" s="79">
        <f>IF($A17="","",SUMIFS('3. Registro de ausencias'!$E:$E,'3. Registro de ausencias'!$A:$A,$A17,'3. Registro de ausencias'!$B:$B,"Vacaciones",'3. Registro de ausencias'!$F:$F,"Pendiente",'3. Registro de ausencias'!$C:$C,"&gt;="&amp;'1. Configuración'!$C$9,'3. Registro de ausencias'!$C:$C,"&lt;="&amp;'1. Configuración'!$C$10))</f>
        <v/>
      </c>
      <c r="J17" s="79">
        <f>IF($A17="","",$G17-$H17-$I17)</f>
        <v/>
      </c>
    </row>
    <row r="18" ht="21.75" customHeight="1" s="55">
      <c r="A18" s="75" t="n"/>
      <c r="B18" s="77" t="n"/>
      <c r="C18" s="77" t="n"/>
      <c r="D18" s="78" t="n"/>
      <c r="E18" s="78" t="n"/>
      <c r="F18" s="78" t="n"/>
      <c r="G18" s="79">
        <f>IF($A18="","",ROUND($E18*MAX(0,MIN('1. Configuración'!$C$10,IF($C18="",'1. Configuración'!$C$10,$C18))-MAX('1. Configuración'!$C$9,$B18)+1)/('1. Configuración'!$C$10-'1. Configuración'!$C$9+1),1)+IF(AND($A18&lt;&gt;"",$B18&lt;='1. Configuración'!$C$9),$F18,0))</f>
        <v/>
      </c>
      <c r="H18" s="79">
        <f>IF($A18="","",SUMIFS('3. Registro de ausencias'!$E:$E,'3. Registro de ausencias'!$A:$A,$A18,'3. Registro de ausencias'!$B:$B,"Vacaciones",'3. Registro de ausencias'!$F:$F,"Aprobado",'3. Registro de ausencias'!$C:$C,"&gt;="&amp;'1. Configuración'!$C$9,'3. Registro de ausencias'!$C:$C,"&lt;="&amp;'1. Configuración'!$C$10))</f>
        <v/>
      </c>
      <c r="I18" s="79">
        <f>IF($A18="","",SUMIFS('3. Registro de ausencias'!$E:$E,'3. Registro de ausencias'!$A:$A,$A18,'3. Registro de ausencias'!$B:$B,"Vacaciones",'3. Registro de ausencias'!$F:$F,"Pendiente",'3. Registro de ausencias'!$C:$C,"&gt;="&amp;'1. Configuración'!$C$9,'3. Registro de ausencias'!$C:$C,"&lt;="&amp;'1. Configuración'!$C$10))</f>
        <v/>
      </c>
      <c r="J18" s="79">
        <f>IF($A18="","",$G18-$H18-$I18)</f>
        <v/>
      </c>
    </row>
    <row r="19" ht="21.75" customHeight="1" s="55">
      <c r="A19" s="75" t="n"/>
      <c r="B19" s="77" t="n"/>
      <c r="C19" s="77" t="n"/>
      <c r="D19" s="78" t="n"/>
      <c r="E19" s="78" t="n"/>
      <c r="F19" s="78" t="n"/>
      <c r="G19" s="79">
        <f>IF($A19="","",ROUND($E19*MAX(0,MIN('1. Configuración'!$C$10,IF($C19="",'1. Configuración'!$C$10,$C19))-MAX('1. Configuración'!$C$9,$B19)+1)/('1. Configuración'!$C$10-'1. Configuración'!$C$9+1),1)+IF(AND($A19&lt;&gt;"",$B19&lt;='1. Configuración'!$C$9),$F19,0))</f>
        <v/>
      </c>
      <c r="H19" s="79">
        <f>IF($A19="","",SUMIFS('3. Registro de ausencias'!$E:$E,'3. Registro de ausencias'!$A:$A,$A19,'3. Registro de ausencias'!$B:$B,"Vacaciones",'3. Registro de ausencias'!$F:$F,"Aprobado",'3. Registro de ausencias'!$C:$C,"&gt;="&amp;'1. Configuración'!$C$9,'3. Registro de ausencias'!$C:$C,"&lt;="&amp;'1. Configuración'!$C$10))</f>
        <v/>
      </c>
      <c r="I19" s="79">
        <f>IF($A19="","",SUMIFS('3. Registro de ausencias'!$E:$E,'3. Registro de ausencias'!$A:$A,$A19,'3. Registro de ausencias'!$B:$B,"Vacaciones",'3. Registro de ausencias'!$F:$F,"Pendiente",'3. Registro de ausencias'!$C:$C,"&gt;="&amp;'1. Configuración'!$C$9,'3. Registro de ausencias'!$C:$C,"&lt;="&amp;'1. Configuración'!$C$10))</f>
        <v/>
      </c>
      <c r="J19" s="79">
        <f>IF($A19="","",$G19-$H19-$I19)</f>
        <v/>
      </c>
    </row>
    <row r="20" ht="21.75" customHeight="1" s="55">
      <c r="A20" s="75" t="n"/>
      <c r="B20" s="77" t="n"/>
      <c r="C20" s="77" t="n"/>
      <c r="D20" s="78" t="n"/>
      <c r="E20" s="78" t="n"/>
      <c r="F20" s="78" t="n"/>
      <c r="G20" s="79">
        <f>IF($A20="","",ROUND($E20*MAX(0,MIN('1. Configuración'!$C$10,IF($C20="",'1. Configuración'!$C$10,$C20))-MAX('1. Configuración'!$C$9,$B20)+1)/('1. Configuración'!$C$10-'1. Configuración'!$C$9+1),1)+IF(AND($A20&lt;&gt;"",$B20&lt;='1. Configuración'!$C$9),$F20,0))</f>
        <v/>
      </c>
      <c r="H20" s="79">
        <f>IF($A20="","",SUMIFS('3. Registro de ausencias'!$E:$E,'3. Registro de ausencias'!$A:$A,$A20,'3. Registro de ausencias'!$B:$B,"Vacaciones",'3. Registro de ausencias'!$F:$F,"Aprobado",'3. Registro de ausencias'!$C:$C,"&gt;="&amp;'1. Configuración'!$C$9,'3. Registro de ausencias'!$C:$C,"&lt;="&amp;'1. Configuración'!$C$10))</f>
        <v/>
      </c>
      <c r="I20" s="79">
        <f>IF($A20="","",SUMIFS('3. Registro de ausencias'!$E:$E,'3. Registro de ausencias'!$A:$A,$A20,'3. Registro de ausencias'!$B:$B,"Vacaciones",'3. Registro de ausencias'!$F:$F,"Pendiente",'3. Registro de ausencias'!$C:$C,"&gt;="&amp;'1. Configuración'!$C$9,'3. Registro de ausencias'!$C:$C,"&lt;="&amp;'1. Configuración'!$C$10))</f>
        <v/>
      </c>
      <c r="J20" s="79">
        <f>IF($A20="","",$G20-$H20-$I20)</f>
        <v/>
      </c>
    </row>
    <row r="21" ht="21.75" customHeight="1" s="55">
      <c r="A21" s="75" t="n"/>
      <c r="B21" s="77" t="n"/>
      <c r="C21" s="77" t="n"/>
      <c r="D21" s="78" t="n"/>
      <c r="E21" s="78" t="n"/>
      <c r="F21" s="78" t="n"/>
      <c r="G21" s="79">
        <f>IF($A21="","",ROUND($E21*MAX(0,MIN('1. Configuración'!$C$10,IF($C21="",'1. Configuración'!$C$10,$C21))-MAX('1. Configuración'!$C$9,$B21)+1)/('1. Configuración'!$C$10-'1. Configuración'!$C$9+1),1)+IF(AND($A21&lt;&gt;"",$B21&lt;='1. Configuración'!$C$9),$F21,0))</f>
        <v/>
      </c>
      <c r="H21" s="79">
        <f>IF($A21="","",SUMIFS('3. Registro de ausencias'!$E:$E,'3. Registro de ausencias'!$A:$A,$A21,'3. Registro de ausencias'!$B:$B,"Vacaciones",'3. Registro de ausencias'!$F:$F,"Aprobado",'3. Registro de ausencias'!$C:$C,"&gt;="&amp;'1. Configuración'!$C$9,'3. Registro de ausencias'!$C:$C,"&lt;="&amp;'1. Configuración'!$C$10))</f>
        <v/>
      </c>
      <c r="I21" s="79">
        <f>IF($A21="","",SUMIFS('3. Registro de ausencias'!$E:$E,'3. Registro de ausencias'!$A:$A,$A21,'3. Registro de ausencias'!$B:$B,"Vacaciones",'3. Registro de ausencias'!$F:$F,"Pendiente",'3. Registro de ausencias'!$C:$C,"&gt;="&amp;'1. Configuración'!$C$9,'3. Registro de ausencias'!$C:$C,"&lt;="&amp;'1. Configuración'!$C$10))</f>
        <v/>
      </c>
      <c r="J21" s="79">
        <f>IF($A21="","",$G21-$H21-$I21)</f>
        <v/>
      </c>
    </row>
    <row r="22" ht="21.75" customHeight="1" s="55">
      <c r="A22" s="75" t="n"/>
      <c r="B22" s="77" t="n"/>
      <c r="C22" s="77" t="n"/>
      <c r="D22" s="78" t="n"/>
      <c r="E22" s="78" t="n"/>
      <c r="F22" s="78" t="n"/>
      <c r="G22" s="79">
        <f>IF($A22="","",ROUND($E22*MAX(0,MIN('1. Configuración'!$C$10,IF($C22="",'1. Configuración'!$C$10,$C22))-MAX('1. Configuración'!$C$9,$B22)+1)/('1. Configuración'!$C$10-'1. Configuración'!$C$9+1),1)+IF(AND($A22&lt;&gt;"",$B22&lt;='1. Configuración'!$C$9),$F22,0))</f>
        <v/>
      </c>
      <c r="H22" s="79">
        <f>IF($A22="","",SUMIFS('3. Registro de ausencias'!$E:$E,'3. Registro de ausencias'!$A:$A,$A22,'3. Registro de ausencias'!$B:$B,"Vacaciones",'3. Registro de ausencias'!$F:$F,"Aprobado",'3. Registro de ausencias'!$C:$C,"&gt;="&amp;'1. Configuración'!$C$9,'3. Registro de ausencias'!$C:$C,"&lt;="&amp;'1. Configuración'!$C$10))</f>
        <v/>
      </c>
      <c r="I22" s="79">
        <f>IF($A22="","",SUMIFS('3. Registro de ausencias'!$E:$E,'3. Registro de ausencias'!$A:$A,$A22,'3. Registro de ausencias'!$B:$B,"Vacaciones",'3. Registro de ausencias'!$F:$F,"Pendiente",'3. Registro de ausencias'!$C:$C,"&gt;="&amp;'1. Configuración'!$C$9,'3. Registro de ausencias'!$C:$C,"&lt;="&amp;'1. Configuración'!$C$10))</f>
        <v/>
      </c>
      <c r="J22" s="79">
        <f>IF($A22="","",$G22-$H22-$I22)</f>
        <v/>
      </c>
    </row>
    <row r="23" ht="21.75" customHeight="1" s="55">
      <c r="A23" s="75" t="n"/>
      <c r="B23" s="77" t="n"/>
      <c r="C23" s="77" t="n"/>
      <c r="D23" s="78" t="n"/>
      <c r="E23" s="78" t="n"/>
      <c r="F23" s="78" t="n"/>
      <c r="G23" s="79">
        <f>IF($A23="","",ROUND($E23*MAX(0,MIN('1. Configuración'!$C$10,IF($C23="",'1. Configuración'!$C$10,$C23))-MAX('1. Configuración'!$C$9,$B23)+1)/('1. Configuración'!$C$10-'1. Configuración'!$C$9+1),1)+IF(AND($A23&lt;&gt;"",$B23&lt;='1. Configuración'!$C$9),$F23,0))</f>
        <v/>
      </c>
      <c r="H23" s="79">
        <f>IF($A23="","",SUMIFS('3. Registro de ausencias'!$E:$E,'3. Registro de ausencias'!$A:$A,$A23,'3. Registro de ausencias'!$B:$B,"Vacaciones",'3. Registro de ausencias'!$F:$F,"Aprobado",'3. Registro de ausencias'!$C:$C,"&gt;="&amp;'1. Configuración'!$C$9,'3. Registro de ausencias'!$C:$C,"&lt;="&amp;'1. Configuración'!$C$10))</f>
        <v/>
      </c>
      <c r="I23" s="79">
        <f>IF($A23="","",SUMIFS('3. Registro de ausencias'!$E:$E,'3. Registro de ausencias'!$A:$A,$A23,'3. Registro de ausencias'!$B:$B,"Vacaciones",'3. Registro de ausencias'!$F:$F,"Pendiente",'3. Registro de ausencias'!$C:$C,"&gt;="&amp;'1. Configuración'!$C$9,'3. Registro de ausencias'!$C:$C,"&lt;="&amp;'1. Configuración'!$C$10))</f>
        <v/>
      </c>
      <c r="J23" s="79">
        <f>IF($A23="","",$G23-$H23-$I23)</f>
        <v/>
      </c>
    </row>
    <row r="24" ht="21.75" customHeight="1" s="55">
      <c r="A24" s="75" t="n"/>
      <c r="B24" s="77" t="n"/>
      <c r="C24" s="77" t="n"/>
      <c r="D24" s="78" t="n"/>
      <c r="E24" s="78" t="n"/>
      <c r="F24" s="78" t="n"/>
      <c r="G24" s="79">
        <f>IF($A24="","",ROUND($E24*MAX(0,MIN('1. Configuración'!$C$10,IF($C24="",'1. Configuración'!$C$10,$C24))-MAX('1. Configuración'!$C$9,$B24)+1)/('1. Configuración'!$C$10-'1. Configuración'!$C$9+1),1)+IF(AND($A24&lt;&gt;"",$B24&lt;='1. Configuración'!$C$9),$F24,0))</f>
        <v/>
      </c>
      <c r="H24" s="79">
        <f>IF($A24="","",SUMIFS('3. Registro de ausencias'!$E:$E,'3. Registro de ausencias'!$A:$A,$A24,'3. Registro de ausencias'!$B:$B,"Vacaciones",'3. Registro de ausencias'!$F:$F,"Aprobado",'3. Registro de ausencias'!$C:$C,"&gt;="&amp;'1. Configuración'!$C$9,'3. Registro de ausencias'!$C:$C,"&lt;="&amp;'1. Configuración'!$C$10))</f>
        <v/>
      </c>
      <c r="I24" s="79">
        <f>IF($A24="","",SUMIFS('3. Registro de ausencias'!$E:$E,'3. Registro de ausencias'!$A:$A,$A24,'3. Registro de ausencias'!$B:$B,"Vacaciones",'3. Registro de ausencias'!$F:$F,"Pendiente",'3. Registro de ausencias'!$C:$C,"&gt;="&amp;'1. Configuración'!$C$9,'3. Registro de ausencias'!$C:$C,"&lt;="&amp;'1. Configuración'!$C$10))</f>
        <v/>
      </c>
      <c r="J24" s="79">
        <f>IF($A24="","",$G24-$H24-$I24)</f>
        <v/>
      </c>
    </row>
    <row r="25" ht="21.75" customHeight="1" s="55">
      <c r="A25" s="75" t="n"/>
      <c r="B25" s="77" t="n"/>
      <c r="C25" s="77" t="n"/>
      <c r="D25" s="78" t="n"/>
      <c r="E25" s="78" t="n"/>
      <c r="F25" s="78" t="n"/>
      <c r="G25" s="79">
        <f>IF($A25="","",ROUND($E25*MAX(0,MIN('1. Configuración'!$C$10,IF($C25="",'1. Configuración'!$C$10,$C25))-MAX('1. Configuración'!$C$9,$B25)+1)/('1. Configuración'!$C$10-'1. Configuración'!$C$9+1),1)+IF(AND($A25&lt;&gt;"",$B25&lt;='1. Configuración'!$C$9),$F25,0))</f>
        <v/>
      </c>
      <c r="H25" s="79">
        <f>IF($A25="","",SUMIFS('3. Registro de ausencias'!$E:$E,'3. Registro de ausencias'!$A:$A,$A25,'3. Registro de ausencias'!$B:$B,"Vacaciones",'3. Registro de ausencias'!$F:$F,"Aprobado",'3. Registro de ausencias'!$C:$C,"&gt;="&amp;'1. Configuración'!$C$9,'3. Registro de ausencias'!$C:$C,"&lt;="&amp;'1. Configuración'!$C$10))</f>
        <v/>
      </c>
      <c r="I25" s="79">
        <f>IF($A25="","",SUMIFS('3. Registro de ausencias'!$E:$E,'3. Registro de ausencias'!$A:$A,$A25,'3. Registro de ausencias'!$B:$B,"Vacaciones",'3. Registro de ausencias'!$F:$F,"Pendiente",'3. Registro de ausencias'!$C:$C,"&gt;="&amp;'1. Configuración'!$C$9,'3. Registro de ausencias'!$C:$C,"&lt;="&amp;'1. Configuración'!$C$10))</f>
        <v/>
      </c>
      <c r="J25" s="79">
        <f>IF($A25="","",$G25-$H25-$I25)</f>
        <v/>
      </c>
    </row>
    <row r="26" ht="21.75" customHeight="1" s="55">
      <c r="A26" s="75" t="n"/>
      <c r="B26" s="77" t="n"/>
      <c r="C26" s="77" t="n"/>
      <c r="D26" s="78" t="n"/>
      <c r="E26" s="78" t="n"/>
      <c r="F26" s="78" t="n"/>
      <c r="G26" s="79">
        <f>IF($A26="","",ROUND($E26*MAX(0,MIN('1. Configuración'!$C$10,IF($C26="",'1. Configuración'!$C$10,$C26))-MAX('1. Configuración'!$C$9,$B26)+1)/('1. Configuración'!$C$10-'1. Configuración'!$C$9+1),1)+IF(AND($A26&lt;&gt;"",$B26&lt;='1. Configuración'!$C$9),$F26,0))</f>
        <v/>
      </c>
      <c r="H26" s="79">
        <f>IF($A26="","",SUMIFS('3. Registro de ausencias'!$E:$E,'3. Registro de ausencias'!$A:$A,$A26,'3. Registro de ausencias'!$B:$B,"Vacaciones",'3. Registro de ausencias'!$F:$F,"Aprobado",'3. Registro de ausencias'!$C:$C,"&gt;="&amp;'1. Configuración'!$C$9,'3. Registro de ausencias'!$C:$C,"&lt;="&amp;'1. Configuración'!$C$10))</f>
        <v/>
      </c>
      <c r="I26" s="79">
        <f>IF($A26="","",SUMIFS('3. Registro de ausencias'!$E:$E,'3. Registro de ausencias'!$A:$A,$A26,'3. Registro de ausencias'!$B:$B,"Vacaciones",'3. Registro de ausencias'!$F:$F,"Pendiente",'3. Registro de ausencias'!$C:$C,"&gt;="&amp;'1. Configuración'!$C$9,'3. Registro de ausencias'!$C:$C,"&lt;="&amp;'1. Configuración'!$C$10))</f>
        <v/>
      </c>
      <c r="J26" s="79">
        <f>IF($A26="","",$G26-$H26-$I26)</f>
        <v/>
      </c>
    </row>
    <row r="27" ht="21.75" customHeight="1" s="55">
      <c r="A27" s="75" t="n"/>
      <c r="B27" s="77" t="n"/>
      <c r="C27" s="77" t="n"/>
      <c r="D27" s="78" t="n"/>
      <c r="E27" s="78" t="n"/>
      <c r="F27" s="78" t="n"/>
      <c r="G27" s="79">
        <f>IF($A27="","",ROUND($E27*MAX(0,MIN('1. Configuración'!$C$10,IF($C27="",'1. Configuración'!$C$10,$C27))-MAX('1. Configuración'!$C$9,$B27)+1)/('1. Configuración'!$C$10-'1. Configuración'!$C$9+1),1)+IF(AND($A27&lt;&gt;"",$B27&lt;='1. Configuración'!$C$9),$F27,0))</f>
        <v/>
      </c>
      <c r="H27" s="79">
        <f>IF($A27="","",SUMIFS('3. Registro de ausencias'!$E:$E,'3. Registro de ausencias'!$A:$A,$A27,'3. Registro de ausencias'!$B:$B,"Vacaciones",'3. Registro de ausencias'!$F:$F,"Aprobado",'3. Registro de ausencias'!$C:$C,"&gt;="&amp;'1. Configuración'!$C$9,'3. Registro de ausencias'!$C:$C,"&lt;="&amp;'1. Configuración'!$C$10))</f>
        <v/>
      </c>
      <c r="I27" s="79">
        <f>IF($A27="","",SUMIFS('3. Registro de ausencias'!$E:$E,'3. Registro de ausencias'!$A:$A,$A27,'3. Registro de ausencias'!$B:$B,"Vacaciones",'3. Registro de ausencias'!$F:$F,"Pendiente",'3. Registro de ausencias'!$C:$C,"&gt;="&amp;'1. Configuración'!$C$9,'3. Registro de ausencias'!$C:$C,"&lt;="&amp;'1. Configuración'!$C$10))</f>
        <v/>
      </c>
      <c r="J27" s="79">
        <f>IF($A27="","",$G27-$H27-$I27)</f>
        <v/>
      </c>
    </row>
    <row r="28" ht="21.75" customHeight="1" s="55">
      <c r="A28" s="75" t="n"/>
      <c r="B28" s="77" t="n"/>
      <c r="C28" s="77" t="n"/>
      <c r="D28" s="78" t="n"/>
      <c r="E28" s="78" t="n"/>
      <c r="F28" s="78" t="n"/>
      <c r="G28" s="79">
        <f>IF($A28="","",ROUND($E28*MAX(0,MIN('1. Configuración'!$C$10,IF($C28="",'1. Configuración'!$C$10,$C28))-MAX('1. Configuración'!$C$9,$B28)+1)/('1. Configuración'!$C$10-'1. Configuración'!$C$9+1),1)+IF(AND($A28&lt;&gt;"",$B28&lt;='1. Configuración'!$C$9),$F28,0))</f>
        <v/>
      </c>
      <c r="H28" s="79">
        <f>IF($A28="","",SUMIFS('3. Registro de ausencias'!$E:$E,'3. Registro de ausencias'!$A:$A,$A28,'3. Registro de ausencias'!$B:$B,"Vacaciones",'3. Registro de ausencias'!$F:$F,"Aprobado",'3. Registro de ausencias'!$C:$C,"&gt;="&amp;'1. Configuración'!$C$9,'3. Registro de ausencias'!$C:$C,"&lt;="&amp;'1. Configuración'!$C$10))</f>
        <v/>
      </c>
      <c r="I28" s="79">
        <f>IF($A28="","",SUMIFS('3. Registro de ausencias'!$E:$E,'3. Registro de ausencias'!$A:$A,$A28,'3. Registro de ausencias'!$B:$B,"Vacaciones",'3. Registro de ausencias'!$F:$F,"Pendiente",'3. Registro de ausencias'!$C:$C,"&gt;="&amp;'1. Configuración'!$C$9,'3. Registro de ausencias'!$C:$C,"&lt;="&amp;'1. Configuración'!$C$10))</f>
        <v/>
      </c>
      <c r="J28" s="79">
        <f>IF($A28="","",$G28-$H28-$I28)</f>
        <v/>
      </c>
    </row>
    <row r="29" ht="21.75" customHeight="1" s="55">
      <c r="A29" s="75" t="n"/>
      <c r="B29" s="77" t="n"/>
      <c r="C29" s="77" t="n"/>
      <c r="D29" s="78" t="n"/>
      <c r="E29" s="78" t="n"/>
      <c r="F29" s="78" t="n"/>
      <c r="G29" s="79">
        <f>IF($A29="","",ROUND($E29*MAX(0,MIN('1. Configuración'!$C$10,IF($C29="",'1. Configuración'!$C$10,$C29))-MAX('1. Configuración'!$C$9,$B29)+1)/('1. Configuración'!$C$10-'1. Configuración'!$C$9+1),1)+IF(AND($A29&lt;&gt;"",$B29&lt;='1. Configuración'!$C$9),$F29,0))</f>
        <v/>
      </c>
      <c r="H29" s="79">
        <f>IF($A29="","",SUMIFS('3. Registro de ausencias'!$E:$E,'3. Registro de ausencias'!$A:$A,$A29,'3. Registro de ausencias'!$B:$B,"Vacaciones",'3. Registro de ausencias'!$F:$F,"Aprobado",'3. Registro de ausencias'!$C:$C,"&gt;="&amp;'1. Configuración'!$C$9,'3. Registro de ausencias'!$C:$C,"&lt;="&amp;'1. Configuración'!$C$10))</f>
        <v/>
      </c>
      <c r="I29" s="79">
        <f>IF($A29="","",SUMIFS('3. Registro de ausencias'!$E:$E,'3. Registro de ausencias'!$A:$A,$A29,'3. Registro de ausencias'!$B:$B,"Vacaciones",'3. Registro de ausencias'!$F:$F,"Pendiente",'3. Registro de ausencias'!$C:$C,"&gt;="&amp;'1. Configuración'!$C$9,'3. Registro de ausencias'!$C:$C,"&lt;="&amp;'1. Configuración'!$C$10))</f>
        <v/>
      </c>
      <c r="J29" s="79">
        <f>IF($A29="","",$G29-$H29-$I29)</f>
        <v/>
      </c>
    </row>
    <row r="30" ht="21.75" customHeight="1" s="55">
      <c r="A30" s="75" t="n"/>
      <c r="B30" s="77" t="n"/>
      <c r="C30" s="77" t="n"/>
      <c r="D30" s="78" t="n"/>
      <c r="E30" s="78" t="n"/>
      <c r="F30" s="78" t="n"/>
      <c r="G30" s="79">
        <f>IF($A30="","",ROUND($E30*MAX(0,MIN('1. Configuración'!$C$10,IF($C30="",'1. Configuración'!$C$10,$C30))-MAX('1. Configuración'!$C$9,$B30)+1)/('1. Configuración'!$C$10-'1. Configuración'!$C$9+1),1)+IF(AND($A30&lt;&gt;"",$B30&lt;='1. Configuración'!$C$9),$F30,0))</f>
        <v/>
      </c>
      <c r="H30" s="79">
        <f>IF($A30="","",SUMIFS('3. Registro de ausencias'!$E:$E,'3. Registro de ausencias'!$A:$A,$A30,'3. Registro de ausencias'!$B:$B,"Vacaciones",'3. Registro de ausencias'!$F:$F,"Aprobado",'3. Registro de ausencias'!$C:$C,"&gt;="&amp;'1. Configuración'!$C$9,'3. Registro de ausencias'!$C:$C,"&lt;="&amp;'1. Configuración'!$C$10))</f>
        <v/>
      </c>
      <c r="I30" s="79">
        <f>IF($A30="","",SUMIFS('3. Registro de ausencias'!$E:$E,'3. Registro de ausencias'!$A:$A,$A30,'3. Registro de ausencias'!$B:$B,"Vacaciones",'3. Registro de ausencias'!$F:$F,"Pendiente",'3. Registro de ausencias'!$C:$C,"&gt;="&amp;'1. Configuración'!$C$9,'3. Registro de ausencias'!$C:$C,"&lt;="&amp;'1. Configuración'!$C$10))</f>
        <v/>
      </c>
      <c r="J30" s="79">
        <f>IF($A30="","",$G30-$H30-$I30)</f>
        <v/>
      </c>
    </row>
    <row r="31" ht="21.75" customHeight="1" s="55">
      <c r="A31" s="75" t="n"/>
      <c r="B31" s="77" t="n"/>
      <c r="C31" s="77" t="n"/>
      <c r="D31" s="78" t="n"/>
      <c r="E31" s="78" t="n"/>
      <c r="F31" s="78" t="n"/>
      <c r="G31" s="79">
        <f>IF($A31="","",ROUND($E31*MAX(0,MIN('1. Configuración'!$C$10,IF($C31="",'1. Configuración'!$C$10,$C31))-MAX('1. Configuración'!$C$9,$B31)+1)/('1. Configuración'!$C$10-'1. Configuración'!$C$9+1),1)+IF(AND($A31&lt;&gt;"",$B31&lt;='1. Configuración'!$C$9),$F31,0))</f>
        <v/>
      </c>
      <c r="H31" s="79">
        <f>IF($A31="","",SUMIFS('3. Registro de ausencias'!$E:$E,'3. Registro de ausencias'!$A:$A,$A31,'3. Registro de ausencias'!$B:$B,"Vacaciones",'3. Registro de ausencias'!$F:$F,"Aprobado",'3. Registro de ausencias'!$C:$C,"&gt;="&amp;'1. Configuración'!$C$9,'3. Registro de ausencias'!$C:$C,"&lt;="&amp;'1. Configuración'!$C$10))</f>
        <v/>
      </c>
      <c r="I31" s="79">
        <f>IF($A31="","",SUMIFS('3. Registro de ausencias'!$E:$E,'3. Registro de ausencias'!$A:$A,$A31,'3. Registro de ausencias'!$B:$B,"Vacaciones",'3. Registro de ausencias'!$F:$F,"Pendiente",'3. Registro de ausencias'!$C:$C,"&gt;="&amp;'1. Configuración'!$C$9,'3. Registro de ausencias'!$C:$C,"&lt;="&amp;'1. Configuración'!$C$10))</f>
        <v/>
      </c>
      <c r="J31" s="79">
        <f>IF($A31="","",$G31-$H31-$I31)</f>
        <v/>
      </c>
    </row>
    <row r="32" ht="21.75" customHeight="1" s="55">
      <c r="A32" s="75" t="n"/>
      <c r="B32" s="77" t="n"/>
      <c r="C32" s="77" t="n"/>
      <c r="D32" s="78" t="n"/>
      <c r="E32" s="78" t="n"/>
      <c r="F32" s="78" t="n"/>
      <c r="G32" s="79">
        <f>IF($A32="","",ROUND($E32*MAX(0,MIN('1. Configuración'!$C$10,IF($C32="",'1. Configuración'!$C$10,$C32))-MAX('1. Configuración'!$C$9,$B32)+1)/('1. Configuración'!$C$10-'1. Configuración'!$C$9+1),1)+IF(AND($A32&lt;&gt;"",$B32&lt;='1. Configuración'!$C$9),$F32,0))</f>
        <v/>
      </c>
      <c r="H32" s="79">
        <f>IF($A32="","",SUMIFS('3. Registro de ausencias'!$E:$E,'3. Registro de ausencias'!$A:$A,$A32,'3. Registro de ausencias'!$B:$B,"Vacaciones",'3. Registro de ausencias'!$F:$F,"Aprobado",'3. Registro de ausencias'!$C:$C,"&gt;="&amp;'1. Configuración'!$C$9,'3. Registro de ausencias'!$C:$C,"&lt;="&amp;'1. Configuración'!$C$10))</f>
        <v/>
      </c>
      <c r="I32" s="79">
        <f>IF($A32="","",SUMIFS('3. Registro de ausencias'!$E:$E,'3. Registro de ausencias'!$A:$A,$A32,'3. Registro de ausencias'!$B:$B,"Vacaciones",'3. Registro de ausencias'!$F:$F,"Pendiente",'3. Registro de ausencias'!$C:$C,"&gt;="&amp;'1. Configuración'!$C$9,'3. Registro de ausencias'!$C:$C,"&lt;="&amp;'1. Configuración'!$C$10))</f>
        <v/>
      </c>
      <c r="J32" s="79">
        <f>IF($A32="","",$G32-$H32-$I32)</f>
        <v/>
      </c>
    </row>
    <row r="33" ht="21.75" customHeight="1" s="55">
      <c r="A33" s="75" t="n"/>
      <c r="B33" s="77" t="n"/>
      <c r="C33" s="77" t="n"/>
      <c r="D33" s="78" t="n"/>
      <c r="E33" s="78" t="n"/>
      <c r="F33" s="78" t="n"/>
      <c r="G33" s="79">
        <f>IF($A33="","",ROUND($E33*MAX(0,MIN('1. Configuración'!$C$10,IF($C33="",'1. Configuración'!$C$10,$C33))-MAX('1. Configuración'!$C$9,$B33)+1)/('1. Configuración'!$C$10-'1. Configuración'!$C$9+1),1)+IF(AND($A33&lt;&gt;"",$B33&lt;='1. Configuración'!$C$9),$F33,0))</f>
        <v/>
      </c>
      <c r="H33" s="79">
        <f>IF($A33="","",SUMIFS('3. Registro de ausencias'!$E:$E,'3. Registro de ausencias'!$A:$A,$A33,'3. Registro de ausencias'!$B:$B,"Vacaciones",'3. Registro de ausencias'!$F:$F,"Aprobado",'3. Registro de ausencias'!$C:$C,"&gt;="&amp;'1. Configuración'!$C$9,'3. Registro de ausencias'!$C:$C,"&lt;="&amp;'1. Configuración'!$C$10))</f>
        <v/>
      </c>
      <c r="I33" s="79">
        <f>IF($A33="","",SUMIFS('3. Registro de ausencias'!$E:$E,'3. Registro de ausencias'!$A:$A,$A33,'3. Registro de ausencias'!$B:$B,"Vacaciones",'3. Registro de ausencias'!$F:$F,"Pendiente",'3. Registro de ausencias'!$C:$C,"&gt;="&amp;'1. Configuración'!$C$9,'3. Registro de ausencias'!$C:$C,"&lt;="&amp;'1. Configuración'!$C$10))</f>
        <v/>
      </c>
      <c r="J33" s="79">
        <f>IF($A33="","",$G33-$H33-$I33)</f>
        <v/>
      </c>
    </row>
    <row r="34" ht="21.75" customHeight="1" s="55">
      <c r="A34" s="75" t="n"/>
      <c r="B34" s="77" t="n"/>
      <c r="C34" s="77" t="n"/>
      <c r="D34" s="78" t="n"/>
      <c r="E34" s="78" t="n"/>
      <c r="F34" s="78" t="n"/>
      <c r="G34" s="79">
        <f>IF($A34="","",ROUND($E34*MAX(0,MIN('1. Configuración'!$C$10,IF($C34="",'1. Configuración'!$C$10,$C34))-MAX('1. Configuración'!$C$9,$B34)+1)/('1. Configuración'!$C$10-'1. Configuración'!$C$9+1),1)+IF(AND($A34&lt;&gt;"",$B34&lt;='1. Configuración'!$C$9),$F34,0))</f>
        <v/>
      </c>
      <c r="H34" s="79">
        <f>IF($A34="","",SUMIFS('3. Registro de ausencias'!$E:$E,'3. Registro de ausencias'!$A:$A,$A34,'3. Registro de ausencias'!$B:$B,"Vacaciones",'3. Registro de ausencias'!$F:$F,"Aprobado",'3. Registro de ausencias'!$C:$C,"&gt;="&amp;'1. Configuración'!$C$9,'3. Registro de ausencias'!$C:$C,"&lt;="&amp;'1. Configuración'!$C$10))</f>
        <v/>
      </c>
      <c r="I34" s="79">
        <f>IF($A34="","",SUMIFS('3. Registro de ausencias'!$E:$E,'3. Registro de ausencias'!$A:$A,$A34,'3. Registro de ausencias'!$B:$B,"Vacaciones",'3. Registro de ausencias'!$F:$F,"Pendiente",'3. Registro de ausencias'!$C:$C,"&gt;="&amp;'1. Configuración'!$C$9,'3. Registro de ausencias'!$C:$C,"&lt;="&amp;'1. Configuración'!$C$10))</f>
        <v/>
      </c>
      <c r="J34" s="79">
        <f>IF($A34="","",$G34-$H34-$I34)</f>
        <v/>
      </c>
    </row>
    <row r="35"/>
    <row r="36" ht="15" customHeight="1" s="55">
      <c r="A36" s="80" t="inlineStr">
        <is>
          <t>Total del equipo</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Registro de ausencias</t>
        </is>
      </c>
    </row>
    <row r="2" ht="15" customHeight="1" s="55">
      <c r="A2" s="64" t="inlineStr">
        <is>
          <t>Una fila por ausencia. La columna «Días» calcula sola los días laborables de lunes a viernes, sin festivos.</t>
        </is>
      </c>
    </row>
    <row r="3"/>
    <row r="4" ht="27.75" customHeight="1" s="55">
      <c r="A4" s="74" t="inlineStr">
        <is>
          <t>Empleado</t>
        </is>
      </c>
      <c r="B4" s="74" t="inlineStr">
        <is>
          <t>Tipo</t>
        </is>
      </c>
      <c r="C4" s="74" t="inlineStr">
        <is>
          <t>Desde</t>
        </is>
      </c>
      <c r="D4" s="74" t="inlineStr">
        <is>
          <t>Hasta</t>
        </is>
      </c>
      <c r="E4" s="74" t="inlineStr">
        <is>
          <t>Días</t>
        </is>
      </c>
      <c r="F4" s="74" t="inlineStr">
        <is>
          <t>Estado</t>
        </is>
      </c>
      <c r="G4" s="74" t="inlineStr">
        <is>
          <t>Notas</t>
        </is>
      </c>
    </row>
    <row r="5" ht="19.5" customHeight="1" s="55">
      <c r="A5" s="75" t="inlineStr">
        <is>
          <t>Lucía García</t>
        </is>
      </c>
      <c r="B5" s="77" t="inlineStr">
        <is>
          <t>Vacaciones</t>
        </is>
      </c>
      <c r="C5" s="76" t="n">
        <v>46119</v>
      </c>
      <c r="D5" s="76" t="n">
        <v>46122</v>
      </c>
      <c r="E5" s="79">
        <f>IF(OR($A5="",$C5="",$D5=""),"",IF('1. Configuración'!$C$18="Sí",NETWORKDAYS($C5,$D5),NETWORKDAYS($C5,$D5,Festivos)))</f>
        <v/>
      </c>
      <c r="F5" s="77" t="inlineStr">
        <is>
          <t>Aprobado</t>
        </is>
      </c>
      <c r="G5" s="75" t="inlineStr">
        <is>
          <t>Semana Santa</t>
        </is>
      </c>
    </row>
    <row r="6" ht="19.5" customHeight="1" s="55">
      <c r="A6" s="75" t="inlineStr">
        <is>
          <t>Lucía García</t>
        </is>
      </c>
      <c r="B6" s="77" t="inlineStr">
        <is>
          <t>Vacaciones</t>
        </is>
      </c>
      <c r="C6" s="76" t="n">
        <v>46216</v>
      </c>
      <c r="D6" s="76" t="n">
        <v>46227</v>
      </c>
      <c r="E6" s="79">
        <f>IF(OR($A6="",$C6="",$D6=""),"",IF('1. Configuración'!$C$18="Sí",NETWORKDAYS($C6,$D6),NETWORKDAYS($C6,$D6,Festivos)))</f>
        <v/>
      </c>
      <c r="F6" s="77" t="inlineStr">
        <is>
          <t>Aprobado</t>
        </is>
      </c>
      <c r="G6" s="75" t="inlineStr">
        <is>
          <t>Vacaciones de verano · 2 semanas</t>
        </is>
      </c>
    </row>
    <row r="7" ht="19.5" customHeight="1" s="55">
      <c r="A7" s="75" t="inlineStr">
        <is>
          <t>Pablo Martínez</t>
        </is>
      </c>
      <c r="B7" s="77" t="inlineStr">
        <is>
          <t>Vacaciones</t>
        </is>
      </c>
      <c r="C7" s="76" t="n">
        <v>46245</v>
      </c>
      <c r="D7" s="76" t="n">
        <v>46248</v>
      </c>
      <c r="E7" s="79">
        <f>IF(OR($A7="",$C7="",$D7=""),"",IF('1. Configuración'!$C$18="Sí",NETWORKDAYS($C7,$D7),NETWORKDAYS($C7,$D7,Festivos)))</f>
        <v/>
      </c>
      <c r="F7" s="77" t="inlineStr">
        <is>
          <t>Aprobado</t>
        </is>
      </c>
      <c r="G7" s="75" t="inlineStr">
        <is>
          <t>Semana de agosto</t>
        </is>
      </c>
    </row>
    <row r="8" ht="19.5" customHeight="1" s="55">
      <c r="A8" s="75" t="inlineStr">
        <is>
          <t>Pablo Martínez</t>
        </is>
      </c>
      <c r="B8" s="77" t="inlineStr">
        <is>
          <t>Baja</t>
        </is>
      </c>
      <c r="C8" s="76" t="n">
        <v>46090</v>
      </c>
      <c r="D8" s="76" t="n">
        <v>46092</v>
      </c>
      <c r="E8" s="79">
        <f>IF(OR($A8="",$C8="",$D8=""),"",IF('1. Configuración'!$C$18="Sí",NETWORKDAYS($C8,$D8),NETWORKDAYS($C8,$D8,Festivos)))</f>
        <v/>
      </c>
      <c r="F8" s="77" t="inlineStr">
        <is>
          <t>Aprobado</t>
        </is>
      </c>
      <c r="G8" s="75" t="inlineStr">
        <is>
          <t>Gripe</t>
        </is>
      </c>
    </row>
    <row r="9" ht="19.5" customHeight="1" s="55">
      <c r="A9" s="75" t="inlineStr">
        <is>
          <t>Iván Torres</t>
        </is>
      </c>
      <c r="B9" s="77" t="inlineStr">
        <is>
          <t>Vacaciones</t>
        </is>
      </c>
      <c r="C9" s="76" t="n">
        <v>46188</v>
      </c>
      <c r="D9" s="76" t="n">
        <v>46192</v>
      </c>
      <c r="E9" s="79">
        <f>IF(OR($A9="",$C9="",$D9=""),"",IF('1. Configuración'!$C$18="Sí",NETWORKDAYS($C9,$D9),NETWORKDAYS($C9,$D9,Festivos)))</f>
        <v/>
      </c>
      <c r="F9" s="77" t="inlineStr">
        <is>
          <t>Aprobado</t>
        </is>
      </c>
      <c r="G9" s="75" t="inlineStr">
        <is>
          <t>Semana en familia</t>
        </is>
      </c>
    </row>
    <row r="10" ht="19.5" customHeight="1" s="55">
      <c r="A10" s="75" t="inlineStr">
        <is>
          <t>Lucía García</t>
        </is>
      </c>
      <c r="B10" s="77" t="inlineStr">
        <is>
          <t>Vacaciones</t>
        </is>
      </c>
      <c r="C10" s="76" t="n">
        <v>46377</v>
      </c>
      <c r="D10" s="76" t="n">
        <v>46380</v>
      </c>
      <c r="E10" s="79">
        <f>IF(OR($A10="",$C10="",$D10=""),"",IF('1. Configuración'!$C$18="Sí",NETWORKDAYS($C10,$D10),NETWORKDAYS($C10,$D10,Festivos)))</f>
        <v/>
      </c>
      <c r="F10" s="77" t="inlineStr">
        <is>
          <t>Pendiente</t>
        </is>
      </c>
      <c r="G10" s="75" t="inlineStr">
        <is>
          <t>Petición de Navidad</t>
        </is>
      </c>
    </row>
    <row r="11" ht="19.5" customHeight="1" s="55">
      <c r="A11" s="75" t="inlineStr">
        <is>
          <t>Elena Ruiz</t>
        </is>
      </c>
      <c r="B11" s="77" t="inlineStr">
        <is>
          <t>Vacaciones</t>
        </is>
      </c>
      <c r="C11" s="76" t="n">
        <v>46251</v>
      </c>
      <c r="D11" s="76" t="n">
        <v>46255</v>
      </c>
      <c r="E11" s="79">
        <f>IF(OR($A11="",$C11="",$D11=""),"",IF('1. Configuración'!$C$18="Sí",NETWORKDAYS($C11,$D11),NETWORKDAYS($C11,$D11,Festivos)))</f>
        <v/>
      </c>
      <c r="F11" s="77" t="inlineStr">
        <is>
          <t>Aprobado</t>
        </is>
      </c>
      <c r="G11" s="75" t="inlineStr">
        <is>
          <t>Primeras vacaciones tras el alta</t>
        </is>
      </c>
    </row>
    <row r="12" ht="19.5" customHeight="1" s="55">
      <c r="A12" s="75" t="inlineStr">
        <is>
          <t>Emma López</t>
        </is>
      </c>
      <c r="B12" s="77" t="inlineStr">
        <is>
          <t>Vacaciones</t>
        </is>
      </c>
      <c r="C12" s="76" t="n">
        <v>46209</v>
      </c>
      <c r="D12" s="76" t="n">
        <v>46220</v>
      </c>
      <c r="E12" s="79">
        <f>IF(OR($A12="",$C12="",$D12=""),"",IF('1. Configuración'!$C$18="Sí",NETWORKDAYS($C12,$D12),NETWORKDAYS($C12,$D12,Festivos)))</f>
        <v/>
      </c>
      <c r="F12" s="77" t="inlineStr">
        <is>
          <t>Aprobado</t>
        </is>
      </c>
      <c r="G12" s="75" t="inlineStr">
        <is>
          <t>Verano · las últimas con nosotros</t>
        </is>
      </c>
    </row>
    <row r="13" ht="19.5" customHeight="1" s="55">
      <c r="A13" s="75" t="inlineStr">
        <is>
          <t>Pablo Martínez</t>
        </is>
      </c>
      <c r="B13" s="77" t="inlineStr">
        <is>
          <t>Sin sueldo</t>
        </is>
      </c>
      <c r="C13" s="76" t="n">
        <v>46300</v>
      </c>
      <c r="D13" s="76" t="n">
        <v>46304</v>
      </c>
      <c r="E13" s="79">
        <f>IF(OR($A13="",$C13="",$D13=""),"",IF('1. Configuración'!$C$18="Sí",NETWORKDAYS($C13,$D13),NETWORKDAYS($C13,$D13,Festivos)))</f>
        <v/>
      </c>
      <c r="F13" s="77" t="inlineStr">
        <is>
          <t>Aprobado</t>
        </is>
      </c>
      <c r="G13" s="75" t="inlineStr">
        <is>
          <t>Semana sin sueldo</t>
        </is>
      </c>
    </row>
    <row r="14" ht="19.5" customHeight="1" s="55">
      <c r="A14" s="75" t="n"/>
      <c r="B14" s="77" t="n"/>
      <c r="C14" s="77" t="n"/>
      <c r="D14" s="77" t="n"/>
      <c r="E14" s="79">
        <f>IF(OR($A14="",$C14="",$D14=""),"",IF('1. Configuración'!$C$18="Sí",NETWORKDAYS($C14,$D14),NETWORKDAYS($C14,$D14,Festivos)))</f>
        <v/>
      </c>
      <c r="F14" s="77" t="n"/>
      <c r="G14" s="75" t="n"/>
    </row>
    <row r="15" ht="19.5" customHeight="1" s="55">
      <c r="A15" s="75" t="n"/>
      <c r="B15" s="77" t="n"/>
      <c r="C15" s="77" t="n"/>
      <c r="D15" s="77" t="n"/>
      <c r="E15" s="79">
        <f>IF(OR($A15="",$C15="",$D15=""),"",IF('1. Configuración'!$C$18="Sí",NETWORKDAYS($C15,$D15),NETWORKDAYS($C15,$D15,Festivos)))</f>
        <v/>
      </c>
      <c r="F15" s="77" t="n"/>
      <c r="G15" s="75" t="n"/>
    </row>
    <row r="16" ht="19.5" customHeight="1" s="55">
      <c r="A16" s="75" t="n"/>
      <c r="B16" s="77" t="n"/>
      <c r="C16" s="77" t="n"/>
      <c r="D16" s="77" t="n"/>
      <c r="E16" s="79">
        <f>IF(OR($A16="",$C16="",$D16=""),"",IF('1. Configuración'!$C$18="Sí",NETWORKDAYS($C16,$D16),NETWORKDAYS($C16,$D16,Festivos)))</f>
        <v/>
      </c>
      <c r="F16" s="77" t="n"/>
      <c r="G16" s="75" t="n"/>
    </row>
    <row r="17" ht="19.5" customHeight="1" s="55">
      <c r="A17" s="75" t="n"/>
      <c r="B17" s="77" t="n"/>
      <c r="C17" s="77" t="n"/>
      <c r="D17" s="77" t="n"/>
      <c r="E17" s="79">
        <f>IF(OR($A17="",$C17="",$D17=""),"",IF('1. Configuración'!$C$18="Sí",NETWORKDAYS($C17,$D17),NETWORKDAYS($C17,$D17,Festivos)))</f>
        <v/>
      </c>
      <c r="F17" s="77" t="n"/>
      <c r="G17" s="75" t="n"/>
    </row>
    <row r="18" ht="19.5" customHeight="1" s="55">
      <c r="A18" s="75" t="n"/>
      <c r="B18" s="77" t="n"/>
      <c r="C18" s="77" t="n"/>
      <c r="D18" s="77" t="n"/>
      <c r="E18" s="79">
        <f>IF(OR($A18="",$C18="",$D18=""),"",IF('1. Configuración'!$C$18="Sí",NETWORKDAYS($C18,$D18),NETWORKDAYS($C18,$D18,Festivos)))</f>
        <v/>
      </c>
      <c r="F18" s="77" t="n"/>
      <c r="G18" s="75" t="n"/>
    </row>
    <row r="19" ht="19.5" customHeight="1" s="55">
      <c r="A19" s="75" t="n"/>
      <c r="B19" s="77" t="n"/>
      <c r="C19" s="77" t="n"/>
      <c r="D19" s="77" t="n"/>
      <c r="E19" s="79">
        <f>IF(OR($A19="",$C19="",$D19=""),"",IF('1. Configuración'!$C$18="Sí",NETWORKDAYS($C19,$D19),NETWORKDAYS($C19,$D19,Festivos)))</f>
        <v/>
      </c>
      <c r="F19" s="77" t="n"/>
      <c r="G19" s="75" t="n"/>
    </row>
    <row r="20" ht="19.5" customHeight="1" s="55">
      <c r="A20" s="75" t="n"/>
      <c r="B20" s="77" t="n"/>
      <c r="C20" s="77" t="n"/>
      <c r="D20" s="77" t="n"/>
      <c r="E20" s="79">
        <f>IF(OR($A20="",$C20="",$D20=""),"",IF('1. Configuración'!$C$18="Sí",NETWORKDAYS($C20,$D20),NETWORKDAYS($C20,$D20,Festivos)))</f>
        <v/>
      </c>
      <c r="F20" s="77" t="n"/>
      <c r="G20" s="75" t="n"/>
    </row>
    <row r="21" ht="19.5" customHeight="1" s="55">
      <c r="A21" s="75" t="n"/>
      <c r="B21" s="77" t="n"/>
      <c r="C21" s="77" t="n"/>
      <c r="D21" s="77" t="n"/>
      <c r="E21" s="79">
        <f>IF(OR($A21="",$C21="",$D21=""),"",IF('1. Configuración'!$C$18="Sí",NETWORKDAYS($C21,$D21),NETWORKDAYS($C21,$D21,Festivos)))</f>
        <v/>
      </c>
      <c r="F21" s="77" t="n"/>
      <c r="G21" s="75" t="n"/>
    </row>
    <row r="22" ht="19.5" customHeight="1" s="55">
      <c r="A22" s="75" t="n"/>
      <c r="B22" s="77" t="n"/>
      <c r="C22" s="77" t="n"/>
      <c r="D22" s="77" t="n"/>
      <c r="E22" s="79">
        <f>IF(OR($A22="",$C22="",$D22=""),"",IF('1. Configuración'!$C$18="Sí",NETWORKDAYS($C22,$D22),NETWORKDAYS($C22,$D22,Festivos)))</f>
        <v/>
      </c>
      <c r="F22" s="77" t="n"/>
      <c r="G22" s="75" t="n"/>
    </row>
    <row r="23" ht="19.5" customHeight="1" s="55">
      <c r="A23" s="75" t="n"/>
      <c r="B23" s="77" t="n"/>
      <c r="C23" s="77" t="n"/>
      <c r="D23" s="77" t="n"/>
      <c r="E23" s="79">
        <f>IF(OR($A23="",$C23="",$D23=""),"",IF('1. Configuración'!$C$18="Sí",NETWORKDAYS($C23,$D23),NETWORKDAYS($C23,$D23,Festivos)))</f>
        <v/>
      </c>
      <c r="F23" s="77" t="n"/>
      <c r="G23" s="75" t="n"/>
    </row>
    <row r="24" ht="19.5" customHeight="1" s="55">
      <c r="A24" s="75" t="n"/>
      <c r="B24" s="77" t="n"/>
      <c r="C24" s="77" t="n"/>
      <c r="D24" s="77" t="n"/>
      <c r="E24" s="79">
        <f>IF(OR($A24="",$C24="",$D24=""),"",IF('1. Configuración'!$C$18="Sí",NETWORKDAYS($C24,$D24),NETWORKDAYS($C24,$D24,Festivos)))</f>
        <v/>
      </c>
      <c r="F24" s="77" t="n"/>
      <c r="G24" s="75" t="n"/>
    </row>
    <row r="25" ht="19.5" customHeight="1" s="55">
      <c r="A25" s="75" t="n"/>
      <c r="B25" s="77" t="n"/>
      <c r="C25" s="77" t="n"/>
      <c r="D25" s="77" t="n"/>
      <c r="E25" s="79">
        <f>IF(OR($A25="",$C25="",$D25=""),"",IF('1. Configuración'!$C$18="Sí",NETWORKDAYS($C25,$D25),NETWORKDAYS($C25,$D25,Festivos)))</f>
        <v/>
      </c>
      <c r="F25" s="77" t="n"/>
      <c r="G25" s="75" t="n"/>
    </row>
    <row r="26" ht="19.5" customHeight="1" s="55">
      <c r="A26" s="75" t="n"/>
      <c r="B26" s="77" t="n"/>
      <c r="C26" s="77" t="n"/>
      <c r="D26" s="77" t="n"/>
      <c r="E26" s="79">
        <f>IF(OR($A26="",$C26="",$D26=""),"",IF('1. Configuración'!$C$18="Sí",NETWORKDAYS($C26,$D26),NETWORKDAYS($C26,$D26,Festivos)))</f>
        <v/>
      </c>
      <c r="F26" s="77" t="n"/>
      <c r="G26" s="75" t="n"/>
    </row>
    <row r="27" ht="19.5" customHeight="1" s="55">
      <c r="A27" s="75" t="n"/>
      <c r="B27" s="77" t="n"/>
      <c r="C27" s="77" t="n"/>
      <c r="D27" s="77" t="n"/>
      <c r="E27" s="79">
        <f>IF(OR($A27="",$C27="",$D27=""),"",IF('1. Configuración'!$C$18="Sí",NETWORKDAYS($C27,$D27),NETWORKDAYS($C27,$D27,Festivos)))</f>
        <v/>
      </c>
      <c r="F27" s="77" t="n"/>
      <c r="G27" s="75" t="n"/>
    </row>
    <row r="28" ht="19.5" customHeight="1" s="55">
      <c r="A28" s="75" t="n"/>
      <c r="B28" s="77" t="n"/>
      <c r="C28" s="77" t="n"/>
      <c r="D28" s="77" t="n"/>
      <c r="E28" s="79">
        <f>IF(OR($A28="",$C28="",$D28=""),"",IF('1. Configuración'!$C$18="Sí",NETWORKDAYS($C28,$D28),NETWORKDAYS($C28,$D28,Festivos)))</f>
        <v/>
      </c>
      <c r="F28" s="77" t="n"/>
      <c r="G28" s="75" t="n"/>
    </row>
    <row r="29" ht="19.5" customHeight="1" s="55">
      <c r="A29" s="75" t="n"/>
      <c r="B29" s="77" t="n"/>
      <c r="C29" s="77" t="n"/>
      <c r="D29" s="77" t="n"/>
      <c r="E29" s="79">
        <f>IF(OR($A29="",$C29="",$D29=""),"",IF('1. Configuración'!$C$18="Sí",NETWORKDAYS($C29,$D29),NETWORKDAYS($C29,$D29,Festivos)))</f>
        <v/>
      </c>
      <c r="F29" s="77" t="n"/>
      <c r="G29" s="75" t="n"/>
    </row>
    <row r="30" ht="19.5" customHeight="1" s="55">
      <c r="A30" s="75" t="n"/>
      <c r="B30" s="77" t="n"/>
      <c r="C30" s="77" t="n"/>
      <c r="D30" s="77" t="n"/>
      <c r="E30" s="79">
        <f>IF(OR($A30="",$C30="",$D30=""),"",IF('1. Configuración'!$C$18="Sí",NETWORKDAYS($C30,$D30),NETWORKDAYS($C30,$D30,Festivos)))</f>
        <v/>
      </c>
      <c r="F30" s="77" t="n"/>
      <c r="G30" s="75" t="n"/>
    </row>
    <row r="31" ht="19.5" customHeight="1" s="55">
      <c r="A31" s="75" t="n"/>
      <c r="B31" s="77" t="n"/>
      <c r="C31" s="77" t="n"/>
      <c r="D31" s="77" t="n"/>
      <c r="E31" s="79">
        <f>IF(OR($A31="",$C31="",$D31=""),"",IF('1. Configuración'!$C$18="Sí",NETWORKDAYS($C31,$D31),NETWORKDAYS($C31,$D31,Festivos)))</f>
        <v/>
      </c>
      <c r="F31" s="77" t="n"/>
      <c r="G31" s="75" t="n"/>
    </row>
    <row r="32" ht="19.5" customHeight="1" s="55">
      <c r="A32" s="75" t="n"/>
      <c r="B32" s="77" t="n"/>
      <c r="C32" s="77" t="n"/>
      <c r="D32" s="77" t="n"/>
      <c r="E32" s="79">
        <f>IF(OR($A32="",$C32="",$D32=""),"",IF('1. Configuración'!$C$18="Sí",NETWORKDAYS($C32,$D32),NETWORKDAYS($C32,$D32,Festivos)))</f>
        <v/>
      </c>
      <c r="F32" s="77" t="n"/>
      <c r="G32" s="75" t="n"/>
    </row>
    <row r="33" ht="19.5" customHeight="1" s="55">
      <c r="A33" s="75" t="n"/>
      <c r="B33" s="77" t="n"/>
      <c r="C33" s="77" t="n"/>
      <c r="D33" s="77" t="n"/>
      <c r="E33" s="79">
        <f>IF(OR($A33="",$C33="",$D33=""),"",IF('1. Configuración'!$C$18="Sí",NETWORKDAYS($C33,$D33),NETWORKDAYS($C33,$D33,Festivos)))</f>
        <v/>
      </c>
      <c r="F33" s="77" t="n"/>
      <c r="G33" s="75" t="n"/>
    </row>
    <row r="34" ht="19.5" customHeight="1" s="55">
      <c r="A34" s="75" t="n"/>
      <c r="B34" s="77" t="n"/>
      <c r="C34" s="77" t="n"/>
      <c r="D34" s="77" t="n"/>
      <c r="E34" s="79">
        <f>IF(OR($A34="",$C34="",$D34=""),"",IF('1. Configuración'!$C$18="Sí",NETWORKDAYS($C34,$D34),NETWORKDAYS($C34,$D34,Festivos)))</f>
        <v/>
      </c>
      <c r="F34" s="77" t="n"/>
      <c r="G34" s="75" t="n"/>
    </row>
    <row r="35" ht="19.5" customHeight="1" s="55">
      <c r="A35" s="75" t="n"/>
      <c r="B35" s="77" t="n"/>
      <c r="C35" s="77" t="n"/>
      <c r="D35" s="77" t="n"/>
      <c r="E35" s="79">
        <f>IF(OR($A35="",$C35="",$D35=""),"",IF('1. Configuración'!$C$18="Sí",NETWORKDAYS($C35,$D35),NETWORKDAYS($C35,$D35,Festivos)))</f>
        <v/>
      </c>
      <c r="F35" s="77" t="n"/>
      <c r="G35" s="75" t="n"/>
    </row>
    <row r="36" ht="19.5" customHeight="1" s="55">
      <c r="A36" s="75" t="n"/>
      <c r="B36" s="77" t="n"/>
      <c r="C36" s="77" t="n"/>
      <c r="D36" s="77" t="n"/>
      <c r="E36" s="79">
        <f>IF(OR($A36="",$C36="",$D36=""),"",IF('1. Configuración'!$C$18="Sí",NETWORKDAYS($C36,$D36),NETWORKDAYS($C36,$D36,Festivos)))</f>
        <v/>
      </c>
      <c r="F36" s="77" t="n"/>
      <c r="G36" s="75" t="n"/>
    </row>
    <row r="37" ht="19.5" customHeight="1" s="55">
      <c r="A37" s="75" t="n"/>
      <c r="B37" s="77" t="n"/>
      <c r="C37" s="77" t="n"/>
      <c r="D37" s="77" t="n"/>
      <c r="E37" s="79">
        <f>IF(OR($A37="",$C37="",$D37=""),"",IF('1. Configuración'!$C$18="Sí",NETWORKDAYS($C37,$D37),NETWORKDAYS($C37,$D37,Festivos)))</f>
        <v/>
      </c>
      <c r="F37" s="77" t="n"/>
      <c r="G37" s="75" t="n"/>
    </row>
    <row r="38" ht="19.5" customHeight="1" s="55">
      <c r="A38" s="75" t="n"/>
      <c r="B38" s="77" t="n"/>
      <c r="C38" s="77" t="n"/>
      <c r="D38" s="77" t="n"/>
      <c r="E38" s="79">
        <f>IF(OR($A38="",$C38="",$D38=""),"",IF('1. Configuración'!$C$18="Sí",NETWORKDAYS($C38,$D38),NETWORKDAYS($C38,$D38,Festivos)))</f>
        <v/>
      </c>
      <c r="F38" s="77" t="n"/>
      <c r="G38" s="75" t="n"/>
    </row>
    <row r="39" ht="19.5" customHeight="1" s="55">
      <c r="A39" s="75" t="n"/>
      <c r="B39" s="77" t="n"/>
      <c r="C39" s="77" t="n"/>
      <c r="D39" s="77" t="n"/>
      <c r="E39" s="79">
        <f>IF(OR($A39="",$C39="",$D39=""),"",IF('1. Configuración'!$C$18="Sí",NETWORKDAYS($C39,$D39),NETWORKDAYS($C39,$D39,Festivos)))</f>
        <v/>
      </c>
      <c r="F39" s="77" t="n"/>
      <c r="G39" s="75" t="n"/>
    </row>
    <row r="40" ht="19.5" customHeight="1" s="55">
      <c r="A40" s="75" t="n"/>
      <c r="B40" s="77" t="n"/>
      <c r="C40" s="77" t="n"/>
      <c r="D40" s="77" t="n"/>
      <c r="E40" s="79">
        <f>IF(OR($A40="",$C40="",$D40=""),"",IF('1. Configuración'!$C$18="Sí",NETWORKDAYS($C40,$D40),NETWORKDAYS($C40,$D40,Festivos)))</f>
        <v/>
      </c>
      <c r="F40" s="77" t="n"/>
      <c r="G40" s="75" t="n"/>
    </row>
    <row r="41" ht="19.5" customHeight="1" s="55">
      <c r="A41" s="75" t="n"/>
      <c r="B41" s="77" t="n"/>
      <c r="C41" s="77" t="n"/>
      <c r="D41" s="77" t="n"/>
      <c r="E41" s="79">
        <f>IF(OR($A41="",$C41="",$D41=""),"",IF('1. Configuración'!$C$18="Sí",NETWORKDAYS($C41,$D41),NETWORKDAYS($C41,$D41,Festivos)))</f>
        <v/>
      </c>
      <c r="F41" s="77" t="n"/>
      <c r="G41" s="75" t="n"/>
    </row>
    <row r="42" ht="19.5" customHeight="1" s="55">
      <c r="A42" s="75" t="n"/>
      <c r="B42" s="77" t="n"/>
      <c r="C42" s="77" t="n"/>
      <c r="D42" s="77" t="n"/>
      <c r="E42" s="79">
        <f>IF(OR($A42="",$C42="",$D42=""),"",IF('1. Configuración'!$C$18="Sí",NETWORKDAYS($C42,$D42),NETWORKDAYS($C42,$D42,Festivos)))</f>
        <v/>
      </c>
      <c r="F42" s="77" t="n"/>
      <c r="G42" s="75" t="n"/>
    </row>
    <row r="43" ht="19.5" customHeight="1" s="55">
      <c r="A43" s="75" t="n"/>
      <c r="B43" s="77" t="n"/>
      <c r="C43" s="77" t="n"/>
      <c r="D43" s="77" t="n"/>
      <c r="E43" s="79">
        <f>IF(OR($A43="",$C43="",$D43=""),"",IF('1. Configuración'!$C$18="Sí",NETWORKDAYS($C43,$D43),NETWORKDAYS($C43,$D43,Festivos)))</f>
        <v/>
      </c>
      <c r="F43" s="77" t="n"/>
      <c r="G43" s="75" t="n"/>
    </row>
    <row r="44" ht="19.5" customHeight="1" s="55">
      <c r="A44" s="75" t="n"/>
      <c r="B44" s="77" t="n"/>
      <c r="C44" s="77" t="n"/>
      <c r="D44" s="77" t="n"/>
      <c r="E44" s="79">
        <f>IF(OR($A44="",$C44="",$D44=""),"",IF('1. Configuración'!$C$18="Sí",NETWORKDAYS($C44,$D44),NETWORKDAYS($C44,$D44,Festivos)))</f>
        <v/>
      </c>
      <c r="F44" s="77" t="n"/>
      <c r="G44" s="75" t="n"/>
    </row>
    <row r="45" ht="19.5" customHeight="1" s="55">
      <c r="A45" s="75" t="n"/>
      <c r="B45" s="77" t="n"/>
      <c r="C45" s="77" t="n"/>
      <c r="D45" s="77" t="n"/>
      <c r="E45" s="79">
        <f>IF(OR($A45="",$C45="",$D45=""),"",IF('1. Configuración'!$C$18="Sí",NETWORKDAYS($C45,$D45),NETWORKDAYS($C45,$D45,Festivos)))</f>
        <v/>
      </c>
      <c r="F45" s="77" t="n"/>
      <c r="G45" s="75" t="n"/>
    </row>
    <row r="46" ht="19.5" customHeight="1" s="55">
      <c r="A46" s="75" t="n"/>
      <c r="B46" s="77" t="n"/>
      <c r="C46" s="77" t="n"/>
      <c r="D46" s="77" t="n"/>
      <c r="E46" s="79">
        <f>IF(OR($A46="",$C46="",$D46=""),"",IF('1. Configuración'!$C$18="Sí",NETWORKDAYS($C46,$D46),NETWORKDAYS($C46,$D46,Festivos)))</f>
        <v/>
      </c>
      <c r="F46" s="77" t="n"/>
      <c r="G46" s="75" t="n"/>
    </row>
    <row r="47" ht="19.5" customHeight="1" s="55">
      <c r="A47" s="75" t="n"/>
      <c r="B47" s="77" t="n"/>
      <c r="C47" s="77" t="n"/>
      <c r="D47" s="77" t="n"/>
      <c r="E47" s="79">
        <f>IF(OR($A47="",$C47="",$D47=""),"",IF('1. Configuración'!$C$18="Sí",NETWORKDAYS($C47,$D47),NETWORKDAYS($C47,$D47,Festivos)))</f>
        <v/>
      </c>
      <c r="F47" s="77" t="n"/>
      <c r="G47" s="75" t="n"/>
    </row>
    <row r="48" ht="19.5" customHeight="1" s="55">
      <c r="A48" s="75" t="n"/>
      <c r="B48" s="77" t="n"/>
      <c r="C48" s="77" t="n"/>
      <c r="D48" s="77" t="n"/>
      <c r="E48" s="79">
        <f>IF(OR($A48="",$C48="",$D48=""),"",IF('1. Configuración'!$C$18="Sí",NETWORKDAYS($C48,$D48),NETWORKDAYS($C48,$D48,Festivos)))</f>
        <v/>
      </c>
      <c r="F48" s="77" t="n"/>
      <c r="G48" s="75" t="n"/>
    </row>
    <row r="49" ht="19.5" customHeight="1" s="55">
      <c r="A49" s="75" t="n"/>
      <c r="B49" s="77" t="n"/>
      <c r="C49" s="77" t="n"/>
      <c r="D49" s="77" t="n"/>
      <c r="E49" s="79">
        <f>IF(OR($A49="",$C49="",$D49=""),"",IF('1. Configuración'!$C$18="Sí",NETWORKDAYS($C49,$D49),NETWORKDAYS($C49,$D49,Festivos)))</f>
        <v/>
      </c>
      <c r="F49" s="77" t="n"/>
      <c r="G49" s="75" t="n"/>
    </row>
    <row r="50" ht="19.5" customHeight="1" s="55">
      <c r="A50" s="75" t="n"/>
      <c r="B50" s="77" t="n"/>
      <c r="C50" s="77" t="n"/>
      <c r="D50" s="77" t="n"/>
      <c r="E50" s="79">
        <f>IF(OR($A50="",$C50="",$D50=""),"",IF('1. Configuración'!$C$18="Sí",NETWORKDAYS($C50,$D50),NETWORKDAYS($C50,$D50,Festivos)))</f>
        <v/>
      </c>
      <c r="F50" s="77" t="n"/>
      <c r="G50" s="75" t="n"/>
    </row>
    <row r="51" ht="19.5" customHeight="1" s="55">
      <c r="A51" s="75" t="n"/>
      <c r="B51" s="77" t="n"/>
      <c r="C51" s="77" t="n"/>
      <c r="D51" s="77" t="n"/>
      <c r="E51" s="79">
        <f>IF(OR($A51="",$C51="",$D51=""),"",IF('1. Configuración'!$C$18="Sí",NETWORKDAYS($C51,$D51),NETWORKDAYS($C51,$D51,Festivos)))</f>
        <v/>
      </c>
      <c r="F51" s="77" t="n"/>
      <c r="G51" s="75" t="n"/>
    </row>
    <row r="52" ht="19.5" customHeight="1" s="55">
      <c r="A52" s="75" t="n"/>
      <c r="B52" s="77" t="n"/>
      <c r="C52" s="77" t="n"/>
      <c r="D52" s="77" t="n"/>
      <c r="E52" s="79">
        <f>IF(OR($A52="",$C52="",$D52=""),"",IF('1. Configuración'!$C$18="Sí",NETWORKDAYS($C52,$D52),NETWORKDAYS($C52,$D52,Festivos)))</f>
        <v/>
      </c>
      <c r="F52" s="77" t="n"/>
      <c r="G52" s="75" t="n"/>
    </row>
    <row r="53" ht="19.5" customHeight="1" s="55">
      <c r="A53" s="75" t="n"/>
      <c r="B53" s="77" t="n"/>
      <c r="C53" s="77" t="n"/>
      <c r="D53" s="77" t="n"/>
      <c r="E53" s="79">
        <f>IF(OR($A53="",$C53="",$D53=""),"",IF('1. Configuración'!$C$18="Sí",NETWORKDAYS($C53,$D53),NETWORKDAYS($C53,$D53,Festivos)))</f>
        <v/>
      </c>
      <c r="F53" s="77" t="n"/>
      <c r="G53" s="75" t="n"/>
    </row>
    <row r="54" ht="19.5" customHeight="1" s="55">
      <c r="A54" s="75" t="n"/>
      <c r="B54" s="77" t="n"/>
      <c r="C54" s="77" t="n"/>
      <c r="D54" s="77" t="n"/>
      <c r="E54" s="79">
        <f>IF(OR($A54="",$C54="",$D54=""),"",IF('1. Configuración'!$C$18="Sí",NETWORKDAYS($C54,$D54),NETWORKDAYS($C54,$D54,Festivos)))</f>
        <v/>
      </c>
      <c r="F54" s="77" t="n"/>
      <c r="G54" s="75" t="n"/>
    </row>
    <row r="55" ht="19.5" customHeight="1" s="55">
      <c r="A55" s="75" t="n"/>
      <c r="B55" s="77" t="n"/>
      <c r="C55" s="77" t="n"/>
      <c r="D55" s="77" t="n"/>
      <c r="E55" s="79">
        <f>IF(OR($A55="",$C55="",$D55=""),"",IF('1. Configuración'!$C$18="Sí",NETWORKDAYS($C55,$D55),NETWORKDAYS($C55,$D55,Festivos)))</f>
        <v/>
      </c>
      <c r="F55" s="77" t="n"/>
      <c r="G55" s="75" t="n"/>
    </row>
    <row r="56" ht="19.5" customHeight="1" s="55">
      <c r="A56" s="75" t="n"/>
      <c r="B56" s="77" t="n"/>
      <c r="C56" s="77" t="n"/>
      <c r="D56" s="77" t="n"/>
      <c r="E56" s="79">
        <f>IF(OR($A56="",$C56="",$D56=""),"",IF('1. Configuración'!$C$18="Sí",NETWORKDAYS($C56,$D56),NETWORKDAYS($C56,$D56,Festivos)))</f>
        <v/>
      </c>
      <c r="F56" s="77" t="n"/>
      <c r="G56" s="75" t="n"/>
    </row>
    <row r="57" ht="19.5" customHeight="1" s="55">
      <c r="A57" s="75" t="n"/>
      <c r="B57" s="77" t="n"/>
      <c r="C57" s="77" t="n"/>
      <c r="D57" s="77" t="n"/>
      <c r="E57" s="79">
        <f>IF(OR($A57="",$C57="",$D57=""),"",IF('1. Configuración'!$C$18="Sí",NETWORKDAYS($C57,$D57),NETWORKDAYS($C57,$D57,Festivos)))</f>
        <v/>
      </c>
      <c r="F57" s="77" t="n"/>
      <c r="G57" s="75" t="n"/>
    </row>
    <row r="58" ht="19.5" customHeight="1" s="55">
      <c r="A58" s="75" t="n"/>
      <c r="B58" s="77" t="n"/>
      <c r="C58" s="77" t="n"/>
      <c r="D58" s="77" t="n"/>
      <c r="E58" s="79">
        <f>IF(OR($A58="",$C58="",$D58=""),"",IF('1. Configuración'!$C$18="Sí",NETWORKDAYS($C58,$D58),NETWORKDAYS($C58,$D58,Festivos)))</f>
        <v/>
      </c>
      <c r="F58" s="77" t="n"/>
      <c r="G58" s="75" t="n"/>
    </row>
    <row r="59" ht="19.5" customHeight="1" s="55">
      <c r="A59" s="75" t="n"/>
      <c r="B59" s="77" t="n"/>
      <c r="C59" s="77" t="n"/>
      <c r="D59" s="77" t="n"/>
      <c r="E59" s="79">
        <f>IF(OR($A59="",$C59="",$D59=""),"",IF('1. Configuración'!$C$18="Sí",NETWORKDAYS($C59,$D59),NETWORKDAYS($C59,$D59,Festivos)))</f>
        <v/>
      </c>
      <c r="F59" s="77" t="n"/>
      <c r="G59" s="75" t="n"/>
    </row>
    <row r="60" ht="19.5" customHeight="1" s="55">
      <c r="A60" s="75" t="n"/>
      <c r="B60" s="77" t="n"/>
      <c r="C60" s="77" t="n"/>
      <c r="D60" s="77" t="n"/>
      <c r="E60" s="79">
        <f>IF(OR($A60="",$C60="",$D60=""),"",IF('1. Configuración'!$C$18="Sí",NETWORKDAYS($C60,$D60),NETWORKDAYS($C60,$D60,Festivos)))</f>
        <v/>
      </c>
      <c r="F60" s="77" t="n"/>
      <c r="G60" s="75" t="n"/>
    </row>
    <row r="61" ht="19.5" customHeight="1" s="55">
      <c r="A61" s="75" t="n"/>
      <c r="B61" s="77" t="n"/>
      <c r="C61" s="77" t="n"/>
      <c r="D61" s="77" t="n"/>
      <c r="E61" s="79">
        <f>IF(OR($A61="",$C61="",$D61=""),"",IF('1. Configuración'!$C$18="Sí",NETWORKDAYS($C61,$D61),NETWORKDAYS($C61,$D61,Festivos)))</f>
        <v/>
      </c>
      <c r="F61" s="77" t="n"/>
      <c r="G61" s="75" t="n"/>
    </row>
    <row r="62" ht="19.5" customHeight="1" s="55">
      <c r="A62" s="75" t="n"/>
      <c r="B62" s="77" t="n"/>
      <c r="C62" s="77" t="n"/>
      <c r="D62" s="77" t="n"/>
      <c r="E62" s="79">
        <f>IF(OR($A62="",$C62="",$D62=""),"",IF('1. Configuración'!$C$18="Sí",NETWORKDAYS($C62,$D62),NETWORKDAYS($C62,$D62,Festivos)))</f>
        <v/>
      </c>
      <c r="F62" s="77" t="n"/>
      <c r="G62" s="75" t="n"/>
    </row>
    <row r="63" ht="19.5" customHeight="1" s="55">
      <c r="A63" s="75" t="n"/>
      <c r="B63" s="77" t="n"/>
      <c r="C63" s="77" t="n"/>
      <c r="D63" s="77" t="n"/>
      <c r="E63" s="79">
        <f>IF(OR($A63="",$C63="",$D63=""),"",IF('1. Configuración'!$C$18="Sí",NETWORKDAYS($C63,$D63),NETWORKDAYS($C63,$D63,Festivos)))</f>
        <v/>
      </c>
      <c r="F63" s="77" t="n"/>
      <c r="G63" s="75" t="n"/>
    </row>
    <row r="64" ht="19.5" customHeight="1" s="55">
      <c r="A64" s="75" t="n"/>
      <c r="B64" s="77" t="n"/>
      <c r="C64" s="77" t="n"/>
      <c r="D64" s="77" t="n"/>
      <c r="E64" s="79">
        <f>IF(OR($A64="",$C64="",$D64=""),"",IF('1. Configuración'!$C$18="Sí",NETWORKDAYS($C64,$D64),NETWORKDAYS($C64,$D64,Festivos)))</f>
        <v/>
      </c>
      <c r="F64" s="77" t="n"/>
      <c r="G64" s="75" t="n"/>
    </row>
    <row r="65" ht="19.5" customHeight="1" s="55">
      <c r="A65" s="75" t="n"/>
      <c r="B65" s="77" t="n"/>
      <c r="C65" s="77" t="n"/>
      <c r="D65" s="77" t="n"/>
      <c r="E65" s="79">
        <f>IF(OR($A65="",$C65="",$D65=""),"",IF('1. Configuración'!$C$18="Sí",NETWORKDAYS($C65,$D65),NETWORKDAYS($C65,$D65,Festivos)))</f>
        <v/>
      </c>
      <c r="F65" s="77" t="n"/>
      <c r="G65" s="75" t="n"/>
    </row>
    <row r="66" ht="19.5" customHeight="1" s="55">
      <c r="A66" s="75" t="n"/>
      <c r="B66" s="77" t="n"/>
      <c r="C66" s="77" t="n"/>
      <c r="D66" s="77" t="n"/>
      <c r="E66" s="79">
        <f>IF(OR($A66="",$C66="",$D66=""),"",IF('1. Configuración'!$C$18="Sí",NETWORKDAYS($C66,$D66),NETWORKDAYS($C66,$D66,Festivos)))</f>
        <v/>
      </c>
      <c r="F66" s="77" t="n"/>
      <c r="G66" s="75" t="n"/>
    </row>
    <row r="67" ht="19.5" customHeight="1" s="55">
      <c r="A67" s="75" t="n"/>
      <c r="B67" s="77" t="n"/>
      <c r="C67" s="77" t="n"/>
      <c r="D67" s="77" t="n"/>
      <c r="E67" s="79">
        <f>IF(OR($A67="",$C67="",$D67=""),"",IF('1. Configuración'!$C$18="Sí",NETWORKDAYS($C67,$D67),NETWORKDAYS($C67,$D67,Festivos)))</f>
        <v/>
      </c>
      <c r="F67" s="77" t="n"/>
      <c r="G67" s="75" t="n"/>
    </row>
    <row r="68" ht="19.5" customHeight="1" s="55">
      <c r="A68" s="75" t="n"/>
      <c r="B68" s="77" t="n"/>
      <c r="C68" s="77" t="n"/>
      <c r="D68" s="77" t="n"/>
      <c r="E68" s="79">
        <f>IF(OR($A68="",$C68="",$D68=""),"",IF('1. Configuración'!$C$18="Sí",NETWORKDAYS($C68,$D68),NETWORKDAYS($C68,$D68,Festivos)))</f>
        <v/>
      </c>
      <c r="F68" s="77" t="n"/>
      <c r="G68" s="75" t="n"/>
    </row>
    <row r="69" ht="19.5" customHeight="1" s="55">
      <c r="A69" s="75" t="n"/>
      <c r="B69" s="77" t="n"/>
      <c r="C69" s="77" t="n"/>
      <c r="D69" s="77" t="n"/>
      <c r="E69" s="79">
        <f>IF(OR($A69="",$C69="",$D69=""),"",IF('1. Configuración'!$C$18="Sí",NETWORKDAYS($C69,$D69),NETWORKDAYS($C69,$D69,Festivos)))</f>
        <v/>
      </c>
      <c r="F69" s="77" t="n"/>
      <c r="G69" s="75" t="n"/>
    </row>
    <row r="70" ht="19.5" customHeight="1" s="55">
      <c r="A70" s="75" t="n"/>
      <c r="B70" s="77" t="n"/>
      <c r="C70" s="77" t="n"/>
      <c r="D70" s="77" t="n"/>
      <c r="E70" s="79">
        <f>IF(OR($A70="",$C70="",$D70=""),"",IF('1. Configuración'!$C$18="Sí",NETWORKDAYS($C70,$D70),NETWORKDAYS($C70,$D70,Festivos)))</f>
        <v/>
      </c>
      <c r="F70" s="77" t="n"/>
      <c r="G70" s="75" t="n"/>
    </row>
    <row r="71" ht="19.5" customHeight="1" s="55">
      <c r="A71" s="75" t="n"/>
      <c r="B71" s="77" t="n"/>
      <c r="C71" s="77" t="n"/>
      <c r="D71" s="77" t="n"/>
      <c r="E71" s="79">
        <f>IF(OR($A71="",$C71="",$D71=""),"",IF('1. Configuración'!$C$18="Sí",NETWORKDAYS($C71,$D71),NETWORKDAYS($C71,$D71,Festivos)))</f>
        <v/>
      </c>
      <c r="F71" s="77" t="n"/>
      <c r="G71" s="75" t="n"/>
    </row>
    <row r="72" ht="19.5" customHeight="1" s="55">
      <c r="A72" s="75" t="n"/>
      <c r="B72" s="77" t="n"/>
      <c r="C72" s="77" t="n"/>
      <c r="D72" s="77" t="n"/>
      <c r="E72" s="79">
        <f>IF(OR($A72="",$C72="",$D72=""),"",IF('1. Configuración'!$C$18="Sí",NETWORKDAYS($C72,$D72),NETWORKDAYS($C72,$D72,Festivos)))</f>
        <v/>
      </c>
      <c r="F72" s="77" t="n"/>
      <c r="G72" s="75" t="n"/>
    </row>
    <row r="73" ht="19.5" customHeight="1" s="55">
      <c r="A73" s="75" t="n"/>
      <c r="B73" s="77" t="n"/>
      <c r="C73" s="77" t="n"/>
      <c r="D73" s="77" t="n"/>
      <c r="E73" s="79">
        <f>IF(OR($A73="",$C73="",$D73=""),"",IF('1. Configuración'!$C$18="Sí",NETWORKDAYS($C73,$D73),NETWORKDAYS($C73,$D73,Festivos)))</f>
        <v/>
      </c>
      <c r="F73" s="77" t="n"/>
      <c r="G73" s="75" t="n"/>
    </row>
    <row r="74" ht="19.5" customHeight="1" s="55">
      <c r="A74" s="75" t="n"/>
      <c r="B74" s="77" t="n"/>
      <c r="C74" s="77" t="n"/>
      <c r="D74" s="77" t="n"/>
      <c r="E74" s="79">
        <f>IF(OR($A74="",$C74="",$D74=""),"",IF('1. Configuración'!$C$18="Sí",NETWORKDAYS($C74,$D74),NETWORKDAYS($C74,$D74,Festivos)))</f>
        <v/>
      </c>
      <c r="F74" s="77" t="n"/>
      <c r="G74" s="75" t="n"/>
    </row>
    <row r="75" ht="19.5" customHeight="1" s="55">
      <c r="A75" s="75" t="n"/>
      <c r="B75" s="77" t="n"/>
      <c r="C75" s="77" t="n"/>
      <c r="D75" s="77" t="n"/>
      <c r="E75" s="79">
        <f>IF(OR($A75="",$C75="",$D75=""),"",IF('1. Configuración'!$C$18="Sí",NETWORKDAYS($C75,$D75),NETWORKDAYS($C75,$D75,Festivos)))</f>
        <v/>
      </c>
      <c r="F75" s="77" t="n"/>
      <c r="G75" s="75" t="n"/>
    </row>
    <row r="76" ht="19.5" customHeight="1" s="55">
      <c r="A76" s="75" t="n"/>
      <c r="B76" s="77" t="n"/>
      <c r="C76" s="77" t="n"/>
      <c r="D76" s="77" t="n"/>
      <c r="E76" s="79">
        <f>IF(OR($A76="",$C76="",$D76=""),"",IF('1. Configuración'!$C$18="Sí",NETWORKDAYS($C76,$D76),NETWORKDAYS($C76,$D76,Festivos)))</f>
        <v/>
      </c>
      <c r="F76" s="77" t="n"/>
      <c r="G76" s="75" t="n"/>
    </row>
    <row r="77" ht="19.5" customHeight="1" s="55">
      <c r="A77" s="75" t="n"/>
      <c r="B77" s="77" t="n"/>
      <c r="C77" s="77" t="n"/>
      <c r="D77" s="77" t="n"/>
      <c r="E77" s="79">
        <f>IF(OR($A77="",$C77="",$D77=""),"",IF('1. Configuración'!$C$18="Sí",NETWORKDAYS($C77,$D77),NETWORKDAYS($C77,$D77,Festivos)))</f>
        <v/>
      </c>
      <c r="F77" s="77" t="n"/>
      <c r="G77" s="75" t="n"/>
    </row>
    <row r="78" ht="19.5" customHeight="1" s="55">
      <c r="A78" s="75" t="n"/>
      <c r="B78" s="77" t="n"/>
      <c r="C78" s="77" t="n"/>
      <c r="D78" s="77" t="n"/>
      <c r="E78" s="79">
        <f>IF(OR($A78="",$C78="",$D78=""),"",IF('1. Configuración'!$C$18="Sí",NETWORKDAYS($C78,$D78),NETWORKDAYS($C78,$D78,Festivos)))</f>
        <v/>
      </c>
      <c r="F78" s="77" t="n"/>
      <c r="G78" s="75" t="n"/>
    </row>
    <row r="79" ht="19.5" customHeight="1" s="55">
      <c r="A79" s="75" t="n"/>
      <c r="B79" s="77" t="n"/>
      <c r="C79" s="77" t="n"/>
      <c r="D79" s="77" t="n"/>
      <c r="E79" s="79">
        <f>IF(OR($A79="",$C79="",$D79=""),"",IF('1. Configuración'!$C$18="Sí",NETWORKDAYS($C79,$D79),NETWORKDAYS($C79,$D79,Festivos)))</f>
        <v/>
      </c>
      <c r="F79" s="77" t="n"/>
      <c r="G79" s="75" t="n"/>
    </row>
    <row r="80" ht="19.5" customHeight="1" s="55">
      <c r="A80" s="75" t="n"/>
      <c r="B80" s="77" t="n"/>
      <c r="C80" s="77" t="n"/>
      <c r="D80" s="77" t="n"/>
      <c r="E80" s="79">
        <f>IF(OR($A80="",$C80="",$D80=""),"",IF('1. Configuración'!$C$18="Sí",NETWORKDAYS($C80,$D80),NETWORKDAYS($C80,$D80,Festivos)))</f>
        <v/>
      </c>
      <c r="F80" s="77" t="n"/>
      <c r="G80" s="75" t="n"/>
    </row>
    <row r="81" ht="19.5" customHeight="1" s="55">
      <c r="A81" s="75" t="n"/>
      <c r="B81" s="77" t="n"/>
      <c r="C81" s="77" t="n"/>
      <c r="D81" s="77" t="n"/>
      <c r="E81" s="79">
        <f>IF(OR($A81="",$C81="",$D81=""),"",IF('1. Configuración'!$C$18="Sí",NETWORKDAYS($C81,$D81),NETWORKDAYS($C81,$D81,Festivos)))</f>
        <v/>
      </c>
      <c r="F81" s="77" t="n"/>
      <c r="G81" s="75" t="n"/>
    </row>
    <row r="82" ht="19.5" customHeight="1" s="55">
      <c r="A82" s="75" t="n"/>
      <c r="B82" s="77" t="n"/>
      <c r="C82" s="77" t="n"/>
      <c r="D82" s="77" t="n"/>
      <c r="E82" s="79">
        <f>IF(OR($A82="",$C82="",$D82=""),"",IF('1. Configuración'!$C$18="Sí",NETWORKDAYS($C82,$D82),NETWORKDAYS($C82,$D82,Festivos)))</f>
        <v/>
      </c>
      <c r="F82" s="77" t="n"/>
      <c r="G82" s="75" t="n"/>
    </row>
    <row r="83" ht="19.5" customHeight="1" s="55">
      <c r="A83" s="75" t="n"/>
      <c r="B83" s="77" t="n"/>
      <c r="C83" s="77" t="n"/>
      <c r="D83" s="77" t="n"/>
      <c r="E83" s="79">
        <f>IF(OR($A83="",$C83="",$D83=""),"",IF('1. Configuración'!$C$18="Sí",NETWORKDAYS($C83,$D83),NETWORKDAYS($C83,$D83,Festivos)))</f>
        <v/>
      </c>
      <c r="F83" s="77" t="n"/>
      <c r="G83" s="75" t="n"/>
    </row>
    <row r="84" ht="19.5" customHeight="1" s="55">
      <c r="A84" s="75" t="n"/>
      <c r="B84" s="77" t="n"/>
      <c r="C84" s="77" t="n"/>
      <c r="D84" s="77" t="n"/>
      <c r="E84" s="79">
        <f>IF(OR($A84="",$C84="",$D84=""),"",IF('1. Configuración'!$C$18="Sí",NETWORKDAYS($C84,$D84),NETWORKDAYS($C84,$D84,Festivos)))</f>
        <v/>
      </c>
      <c r="F84" s="77" t="n"/>
      <c r="G84" s="75" t="n"/>
    </row>
    <row r="85" ht="19.5" customHeight="1" s="55">
      <c r="A85" s="75" t="n"/>
      <c r="B85" s="77" t="n"/>
      <c r="C85" s="77" t="n"/>
      <c r="D85" s="77" t="n"/>
      <c r="E85" s="79">
        <f>IF(OR($A85="",$C85="",$D85=""),"",IF('1. Configuración'!$C$18="Sí",NETWORKDAYS($C85,$D85),NETWORKDAYS($C85,$D85,Festivos)))</f>
        <v/>
      </c>
      <c r="F85" s="77" t="n"/>
      <c r="G85" s="75" t="n"/>
    </row>
    <row r="86" ht="19.5" customHeight="1" s="55">
      <c r="A86" s="75" t="n"/>
      <c r="B86" s="77" t="n"/>
      <c r="C86" s="77" t="n"/>
      <c r="D86" s="77" t="n"/>
      <c r="E86" s="79">
        <f>IF(OR($A86="",$C86="",$D86=""),"",IF('1. Configuración'!$C$18="Sí",NETWORKDAYS($C86,$D86),NETWORKDAYS($C86,$D86,Festivos)))</f>
        <v/>
      </c>
      <c r="F86" s="77" t="n"/>
      <c r="G86" s="75" t="n"/>
    </row>
    <row r="87" ht="19.5" customHeight="1" s="55">
      <c r="A87" s="75" t="n"/>
      <c r="B87" s="77" t="n"/>
      <c r="C87" s="77" t="n"/>
      <c r="D87" s="77" t="n"/>
      <c r="E87" s="79">
        <f>IF(OR($A87="",$C87="",$D87=""),"",IF('1. Configuración'!$C$18="Sí",NETWORKDAYS($C87,$D87),NETWORKDAYS($C87,$D87,Festivos)))</f>
        <v/>
      </c>
      <c r="F87" s="77" t="n"/>
      <c r="G87" s="75" t="n"/>
    </row>
    <row r="88" ht="19.5" customHeight="1" s="55">
      <c r="A88" s="75" t="n"/>
      <c r="B88" s="77" t="n"/>
      <c r="C88" s="77" t="n"/>
      <c r="D88" s="77" t="n"/>
      <c r="E88" s="79">
        <f>IF(OR($A88="",$C88="",$D88=""),"",IF('1. Configuración'!$C$18="Sí",NETWORKDAYS($C88,$D88),NETWORKDAYS($C88,$D88,Festivos)))</f>
        <v/>
      </c>
      <c r="F88" s="77" t="n"/>
      <c r="G88" s="75" t="n"/>
    </row>
    <row r="89" ht="19.5" customHeight="1" s="55">
      <c r="A89" s="75" t="n"/>
      <c r="B89" s="77" t="n"/>
      <c r="C89" s="77" t="n"/>
      <c r="D89" s="77" t="n"/>
      <c r="E89" s="79">
        <f>IF(OR($A89="",$C89="",$D89=""),"",IF('1. Configuración'!$C$18="Sí",NETWORKDAYS($C89,$D89),NETWORKDAYS($C89,$D89,Festivos)))</f>
        <v/>
      </c>
      <c r="F89" s="77" t="n"/>
      <c r="G89" s="75" t="n"/>
    </row>
    <row r="90" ht="19.5" customHeight="1" s="55">
      <c r="A90" s="75" t="n"/>
      <c r="B90" s="77" t="n"/>
      <c r="C90" s="77" t="n"/>
      <c r="D90" s="77" t="n"/>
      <c r="E90" s="79">
        <f>IF(OR($A90="",$C90="",$D90=""),"",IF('1. Configuración'!$C$18="Sí",NETWORKDAYS($C90,$D90),NETWORKDAYS($C90,$D90,Festivos)))</f>
        <v/>
      </c>
      <c r="F90" s="77" t="n"/>
      <c r="G90" s="75" t="n"/>
    </row>
    <row r="91" ht="19.5" customHeight="1" s="55">
      <c r="A91" s="75" t="n"/>
      <c r="B91" s="77" t="n"/>
      <c r="C91" s="77" t="n"/>
      <c r="D91" s="77" t="n"/>
      <c r="E91" s="79">
        <f>IF(OR($A91="",$C91="",$D91=""),"",IF('1. Configuración'!$C$18="Sí",NETWORKDAYS($C91,$D91),NETWORKDAYS($C91,$D91,Festivos)))</f>
        <v/>
      </c>
      <c r="F91" s="77" t="n"/>
      <c r="G91" s="75" t="n"/>
    </row>
    <row r="92" ht="19.5" customHeight="1" s="55">
      <c r="A92" s="75" t="n"/>
      <c r="B92" s="77" t="n"/>
      <c r="C92" s="77" t="n"/>
      <c r="D92" s="77" t="n"/>
      <c r="E92" s="79">
        <f>IF(OR($A92="",$C92="",$D92=""),"",IF('1. Configuración'!$C$18="Sí",NETWORKDAYS($C92,$D92),NETWORKDAYS($C92,$D92,Festivos)))</f>
        <v/>
      </c>
      <c r="F92" s="77" t="n"/>
      <c r="G92" s="75" t="n"/>
    </row>
    <row r="93" ht="19.5" customHeight="1" s="55">
      <c r="A93" s="75" t="n"/>
      <c r="B93" s="77" t="n"/>
      <c r="C93" s="77" t="n"/>
      <c r="D93" s="77" t="n"/>
      <c r="E93" s="79">
        <f>IF(OR($A93="",$C93="",$D93=""),"",IF('1. Configuración'!$C$18="Sí",NETWORKDAYS($C93,$D93),NETWORKDAYS($C93,$D93,Festivos)))</f>
        <v/>
      </c>
      <c r="F93" s="77" t="n"/>
      <c r="G93" s="75" t="n"/>
    </row>
    <row r="94" ht="19.5" customHeight="1" s="55">
      <c r="A94" s="75" t="n"/>
      <c r="B94" s="77" t="n"/>
      <c r="C94" s="77" t="n"/>
      <c r="D94" s="77" t="n"/>
      <c r="E94" s="79">
        <f>IF(OR($A94="",$C94="",$D94=""),"",IF('1. Configuración'!$C$18="Sí",NETWORKDAYS($C94,$D94),NETWORKDAYS($C94,$D94,Festivos)))</f>
        <v/>
      </c>
      <c r="F94" s="77" t="n"/>
      <c r="G94" s="75" t="n"/>
    </row>
    <row r="95" ht="19.5" customHeight="1" s="55">
      <c r="A95" s="75" t="n"/>
      <c r="B95" s="77" t="n"/>
      <c r="C95" s="77" t="n"/>
      <c r="D95" s="77" t="n"/>
      <c r="E95" s="79">
        <f>IF(OR($A95="",$C95="",$D95=""),"",IF('1. Configuración'!$C$18="Sí",NETWORKDAYS($C95,$D95),NETWORKDAYS($C95,$D95,Festivos)))</f>
        <v/>
      </c>
      <c r="F95" s="77" t="n"/>
      <c r="G95" s="75" t="n"/>
    </row>
    <row r="96" ht="19.5" customHeight="1" s="55">
      <c r="A96" s="75" t="n"/>
      <c r="B96" s="77" t="n"/>
      <c r="C96" s="77" t="n"/>
      <c r="D96" s="77" t="n"/>
      <c r="E96" s="79">
        <f>IF(OR($A96="",$C96="",$D96=""),"",IF('1. Configuración'!$C$18="Sí",NETWORKDAYS($C96,$D96),NETWORKDAYS($C96,$D96,Festivos)))</f>
        <v/>
      </c>
      <c r="F96" s="77" t="n"/>
      <c r="G96" s="75" t="n"/>
    </row>
    <row r="97" ht="19.5" customHeight="1" s="55">
      <c r="A97" s="75" t="n"/>
      <c r="B97" s="77" t="n"/>
      <c r="C97" s="77" t="n"/>
      <c r="D97" s="77" t="n"/>
      <c r="E97" s="79">
        <f>IF(OR($A97="",$C97="",$D97=""),"",IF('1. Configuración'!$C$18="Sí",NETWORKDAYS($C97,$D97),NETWORKDAYS($C97,$D97,Festivos)))</f>
        <v/>
      </c>
      <c r="F97" s="77" t="n"/>
      <c r="G97" s="75" t="n"/>
    </row>
    <row r="98" ht="19.5" customHeight="1" s="55">
      <c r="A98" s="75" t="n"/>
      <c r="B98" s="77" t="n"/>
      <c r="C98" s="77" t="n"/>
      <c r="D98" s="77" t="n"/>
      <c r="E98" s="79">
        <f>IF(OR($A98="",$C98="",$D98=""),"",IF('1. Configuración'!$C$18="Sí",NETWORKDAYS($C98,$D98),NETWORKDAYS($C98,$D98,Festivos)))</f>
        <v/>
      </c>
      <c r="F98" s="77" t="n"/>
      <c r="G98" s="75" t="n"/>
    </row>
    <row r="99" ht="19.5" customHeight="1" s="55">
      <c r="A99" s="75" t="n"/>
      <c r="B99" s="77" t="n"/>
      <c r="C99" s="77" t="n"/>
      <c r="D99" s="77" t="n"/>
      <c r="E99" s="79">
        <f>IF(OR($A99="",$C99="",$D99=""),"",IF('1. Configuración'!$C$18="Sí",NETWORKDAYS($C99,$D99),NETWORKDAYS($C99,$D99,Festivos)))</f>
        <v/>
      </c>
      <c r="F99" s="77" t="n"/>
      <c r="G99" s="75" t="n"/>
    </row>
    <row r="100" ht="19.5" customHeight="1" s="55">
      <c r="A100" s="75" t="n"/>
      <c r="B100" s="77" t="n"/>
      <c r="C100" s="77" t="n"/>
      <c r="D100" s="77" t="n"/>
      <c r="E100" s="79">
        <f>IF(OR($A100="",$C100="",$D100=""),"",IF('1. Configuración'!$C$18="Sí",NETWORKDAYS($C100,$D100),NETWORKDAYS($C100,$D100,Festivos)))</f>
        <v/>
      </c>
      <c r="F100" s="77" t="n"/>
      <c r="G100" s="75" t="n"/>
    </row>
    <row r="101" ht="19.5" customHeight="1" s="55">
      <c r="A101" s="75" t="n"/>
      <c r="B101" s="77" t="n"/>
      <c r="C101" s="77" t="n"/>
      <c r="D101" s="77" t="n"/>
      <c r="E101" s="79">
        <f>IF(OR($A101="",$C101="",$D101=""),"",IF('1. Configuración'!$C$18="Sí",NETWORKDAYS($C101,$D101),NETWORKDAYS($C101,$D101,Festivos)))</f>
        <v/>
      </c>
      <c r="F101" s="77" t="n"/>
      <c r="G101" s="75" t="n"/>
    </row>
    <row r="102" ht="19.5" customHeight="1" s="55">
      <c r="A102" s="75" t="n"/>
      <c r="B102" s="77" t="n"/>
      <c r="C102" s="77" t="n"/>
      <c r="D102" s="77" t="n"/>
      <c r="E102" s="79">
        <f>IF(OR($A102="",$C102="",$D102=""),"",IF('1. Configuración'!$C$18="Sí",NETWORKDAYS($C102,$D102),NETWORKDAYS($C102,$D102,Festivos)))</f>
        <v/>
      </c>
      <c r="F102" s="77" t="n"/>
      <c r="G102" s="75" t="n"/>
    </row>
    <row r="103" ht="19.5" customHeight="1" s="55">
      <c r="A103" s="75" t="n"/>
      <c r="B103" s="77" t="n"/>
      <c r="C103" s="77" t="n"/>
      <c r="D103" s="77" t="n"/>
      <c r="E103" s="79">
        <f>IF(OR($A103="",$C103="",$D103=""),"",IF('1. Configuración'!$C$18="Sí",NETWORKDAYS($C103,$D103),NETWORKDAYS($C103,$D103,Festivos)))</f>
        <v/>
      </c>
      <c r="F103" s="77" t="n"/>
      <c r="G103" s="75" t="n"/>
    </row>
    <row r="104" ht="19.5" customHeight="1" s="55">
      <c r="A104" s="75" t="n"/>
      <c r="B104" s="77" t="n"/>
      <c r="C104" s="77" t="n"/>
      <c r="D104" s="77" t="n"/>
      <c r="E104" s="79">
        <f>IF(OR($A104="",$C104="",$D104=""),"",IF('1. Configuración'!$C$18="Sí",NETWORKDAYS($C104,$D104),NETWORKDAYS($C104,$D104,Festivos)))</f>
        <v/>
      </c>
      <c r="F104" s="77" t="n"/>
      <c r="G104" s="75" t="n"/>
    </row>
  </sheetData>
  <mergeCells count="1">
    <mergeCell ref="A2:G2"/>
  </mergeCells>
  <conditionalFormatting sqref="B5:B104">
    <cfRule type="expression" rank="0" priority="2" equalAverage="0" aboveAverage="0" dxfId="1" text="" percent="0" bottom="0">
      <formula>$B5="Vacaciones"</formula>
    </cfRule>
    <cfRule type="expression" rank="0" priority="3" equalAverage="0" aboveAverage="0" dxfId="2" text="" percent="0" bottom="0">
      <formula>$B5="Baja"</formula>
    </cfRule>
    <cfRule type="expression" rank="0" priority="4" equalAverage="0" aboveAverage="0" dxfId="3" text="" percent="0" bottom="0">
      <formula>$B5="Sin sueldo"</formula>
    </cfRule>
    <cfRule type="expression" rank="0" priority="5" equalAverage="0" aboveAverage="0" dxfId="4" text="" percent="0" bottom="0">
      <formula>$B5="Otro"</formula>
    </cfRule>
  </conditionalFormatting>
  <conditionalFormatting sqref="F5:F104">
    <cfRule type="expression" rank="0" priority="6" equalAverage="0" aboveAverage="0" dxfId="4" text="" percent="0" bottom="0">
      <formula>$F5="Aprobado"</formula>
    </cfRule>
    <cfRule type="expression" rank="0" priority="7" equalAverage="0" aboveAverage="0" dxfId="3" text="" percent="0" bottom="0">
      <formula>$F5="Pendiente"</formula>
    </cfRule>
    <cfRule type="expression" rank="0" priority="8" equalAverage="0" aboveAverage="0" dxfId="5" text="" percent="0" bottom="0">
      <formula>$F5="Cancelado"</formula>
    </cfRule>
  </conditionalFormatting>
  <dataValidations count="3">
    <dataValidation sqref="B5:B104" showDropDown="0" showInputMessage="0" showErrorMessage="0" allowBlank="1" type="list" errorStyle="stop" operator="between">
      <formula1>"Vacaciones,Baja,Sin sueldo,Otro"</formula1>
      <formula2>0</formula2>
    </dataValidation>
    <dataValidation sqref="F5:F104" showDropDown="0" showInputMessage="0" showErrorMessage="0" allowBlank="1" type="list" errorStyle="stop" operator="between">
      <formula1>"Aprobado,Pendiente,Cancelado"</formula1>
      <formula2>0</formula2>
    </dataValidation>
    <dataValidation sqref="A5:A104" showDropDown="0" showInputMessage="0" showErrorMessage="0" allowBlank="1" type="list" errorStyle="stop" operator="between">
      <formula1>'2. Empleados'!$A$5:$A$34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Panel del equipo</t>
        </is>
      </c>
    </row>
    <row r="3" ht="15" customHeight="1" s="55">
      <c r="B3" s="64" t="inlineStr">
        <is>
          <t>Se alimenta de Empleados y Registro de ausencias. La barra muestra el % del derecho usado.</t>
        </is>
      </c>
    </row>
    <row r="4"/>
    <row r="5" ht="19.5" customHeight="1" s="55">
      <c r="B5" s="82" t="inlineStr">
        <is>
          <t>DERECHO DEL EQUIPO (DÍAS)</t>
        </is>
      </c>
      <c r="C5" s="83" t="n"/>
      <c r="D5" s="84" t="inlineStr">
        <is>
          <t>USADOS (APROBADOS)</t>
        </is>
      </c>
      <c r="E5" s="85" t="n"/>
      <c r="F5" s="86" t="inlineStr">
        <is>
          <t>RESERVADOS (PENDIENTES)</t>
        </is>
      </c>
      <c r="G5" s="87" t="n"/>
      <c r="H5" s="88" t="inlineStr">
        <is>
          <t>RESTANTES</t>
        </is>
      </c>
    </row>
    <row r="6" ht="36" customHeight="1" s="55">
      <c r="B6" s="89">
        <f>'2. Empleados'!G36</f>
        <v/>
      </c>
      <c r="C6" s="83" t="n"/>
      <c r="D6" s="90">
        <f>'2. Empleados'!H36</f>
        <v/>
      </c>
      <c r="E6" s="85" t="n"/>
      <c r="F6" s="91">
        <f>'2. Empleados'!I36</f>
        <v/>
      </c>
      <c r="G6" s="87" t="n"/>
      <c r="H6" s="92">
        <f>'2. Empleados'!J36</f>
        <v/>
      </c>
    </row>
    <row r="7"/>
    <row r="8"/>
    <row r="9" ht="21.75" customHeight="1" s="55">
      <c r="B9" s="58" t="inlineStr">
        <is>
          <t>Por persona</t>
        </is>
      </c>
    </row>
    <row r="10" ht="27.75" customHeight="1" s="55">
      <c r="B10" s="74" t="inlineStr">
        <is>
          <t>Nombre</t>
        </is>
      </c>
      <c r="C10" s="74" t="inlineStr">
        <is>
          <t>Jornada</t>
        </is>
      </c>
      <c r="D10" s="74" t="inlineStr">
        <is>
          <t>Derecho</t>
        </is>
      </c>
      <c r="E10" s="74" t="inlineStr">
        <is>
          <t>Usados</t>
        </is>
      </c>
      <c r="F10" s="74" t="inlineStr">
        <is>
          <t>Reservados</t>
        </is>
      </c>
      <c r="G10" s="74" t="inlineStr">
        <is>
          <t>Restantes</t>
        </is>
      </c>
      <c r="H10" s="74" t="inlineStr">
        <is>
          <t>% usado</t>
        </is>
      </c>
    </row>
    <row r="11" ht="19.5" customHeight="1" s="55">
      <c r="B11" s="93">
        <f>IF('2. Empleados'!A5="","",'2. Empleados'!A5)</f>
        <v/>
      </c>
      <c r="C11" s="94">
        <f>IF('2. Empleados'!A5="","",'2. Empleados'!D5&amp;" días/semana")</f>
        <v/>
      </c>
      <c r="D11" s="95">
        <f>IF('2. Empleados'!A5="","",'2. Empleados'!G5)</f>
        <v/>
      </c>
      <c r="E11" s="95">
        <f>IF('2. Empleados'!A5="","",'2. Empleados'!H5)</f>
        <v/>
      </c>
      <c r="F11" s="95">
        <f>IF('2. Empleados'!A5="","",'2. Empleados'!I5)</f>
        <v/>
      </c>
      <c r="G11" s="95">
        <f>IF('2. Empleados'!A5="","",'2. Empleados'!J5)</f>
        <v/>
      </c>
      <c r="H11" s="96">
        <f>IFERROR(IF('2. Empleados'!A5="","",('2. Empleados'!H5+'2. Empleados'!I5)/'2. Empleados'!G5),"")</f>
        <v/>
      </c>
    </row>
    <row r="12" ht="19.5" customHeight="1" s="55">
      <c r="B12" s="97">
        <f>IF('2. Empleados'!A6="","",'2. Empleados'!A6)</f>
        <v/>
      </c>
      <c r="C12" s="98">
        <f>IF('2. Empleados'!A6="","",'2. Empleados'!D6&amp;" días/semana")</f>
        <v/>
      </c>
      <c r="D12" s="99">
        <f>IF('2. Empleados'!A6="","",'2. Empleados'!G6)</f>
        <v/>
      </c>
      <c r="E12" s="99">
        <f>IF('2. Empleados'!A6="","",'2. Empleados'!H6)</f>
        <v/>
      </c>
      <c r="F12" s="99">
        <f>IF('2. Empleados'!A6="","",'2. Empleados'!I6)</f>
        <v/>
      </c>
      <c r="G12" s="99">
        <f>IF('2. Empleados'!A6="","",'2. Empleados'!J6)</f>
        <v/>
      </c>
      <c r="H12" s="100">
        <f>IFERROR(IF('2. Empleados'!A6="","",('2. Empleados'!H6+'2. Empleados'!I6)/'2. Empleados'!G6),"")</f>
        <v/>
      </c>
    </row>
    <row r="13" ht="19.5" customHeight="1" s="55">
      <c r="B13" s="93">
        <f>IF('2. Empleados'!A7="","",'2. Empleados'!A7)</f>
        <v/>
      </c>
      <c r="C13" s="94">
        <f>IF('2. Empleados'!A7="","",'2. Empleados'!D7&amp;" días/semana")</f>
        <v/>
      </c>
      <c r="D13" s="95">
        <f>IF('2. Empleados'!A7="","",'2. Empleados'!G7)</f>
        <v/>
      </c>
      <c r="E13" s="95">
        <f>IF('2. Empleados'!A7="","",'2. Empleados'!H7)</f>
        <v/>
      </c>
      <c r="F13" s="95">
        <f>IF('2. Empleados'!A7="","",'2. Empleados'!I7)</f>
        <v/>
      </c>
      <c r="G13" s="95">
        <f>IF('2. Empleados'!A7="","",'2. Empleados'!J7)</f>
        <v/>
      </c>
      <c r="H13" s="96">
        <f>IFERROR(IF('2. Empleados'!A7="","",('2. Empleados'!H7+'2. Empleados'!I7)/'2. Empleados'!G7),"")</f>
        <v/>
      </c>
    </row>
    <row r="14" ht="19.5" customHeight="1" s="55">
      <c r="B14" s="97">
        <f>IF('2. Empleados'!A8="","",'2. Empleados'!A8)</f>
        <v/>
      </c>
      <c r="C14" s="98">
        <f>IF('2. Empleados'!A8="","",'2. Empleados'!D8&amp;" días/semana")</f>
        <v/>
      </c>
      <c r="D14" s="99">
        <f>IF('2. Empleados'!A8="","",'2. Empleados'!G8)</f>
        <v/>
      </c>
      <c r="E14" s="99">
        <f>IF('2. Empleados'!A8="","",'2. Empleados'!H8)</f>
        <v/>
      </c>
      <c r="F14" s="99">
        <f>IF('2. Empleados'!A8="","",'2. Empleados'!I8)</f>
        <v/>
      </c>
      <c r="G14" s="99">
        <f>IF('2. Empleados'!A8="","",'2. Empleados'!J8)</f>
        <v/>
      </c>
      <c r="H14" s="100">
        <f>IFERROR(IF('2. Empleados'!A8="","",('2. Empleados'!H8+'2. Empleados'!I8)/'2. Empleados'!G8),"")</f>
        <v/>
      </c>
    </row>
    <row r="15" ht="19.5" customHeight="1" s="55">
      <c r="B15" s="93">
        <f>IF('2. Empleados'!A9="","",'2. Empleados'!A9)</f>
        <v/>
      </c>
      <c r="C15" s="94">
        <f>IF('2. Empleados'!A9="","",'2. Empleados'!D9&amp;" días/semana")</f>
        <v/>
      </c>
      <c r="D15" s="95">
        <f>IF('2. Empleados'!A9="","",'2. Empleados'!G9)</f>
        <v/>
      </c>
      <c r="E15" s="95">
        <f>IF('2. Empleados'!A9="","",'2. Empleados'!H9)</f>
        <v/>
      </c>
      <c r="F15" s="95">
        <f>IF('2. Empleados'!A9="","",'2. Empleados'!I9)</f>
        <v/>
      </c>
      <c r="G15" s="95">
        <f>IF('2. Empleados'!A9="","",'2. Empleados'!J9)</f>
        <v/>
      </c>
      <c r="H15" s="96">
        <f>IFERROR(IF('2. Empleados'!A9="","",('2. Empleados'!H9+'2. Empleados'!I9)/'2. Empleados'!G9),"")</f>
        <v/>
      </c>
    </row>
    <row r="16" ht="19.5" customHeight="1" s="55">
      <c r="B16" s="97">
        <f>IF('2. Empleados'!A10="","",'2. Empleados'!A10)</f>
        <v/>
      </c>
      <c r="C16" s="98">
        <f>IF('2. Empleados'!A10="","",'2. Empleados'!D10&amp;" días/semana")</f>
        <v/>
      </c>
      <c r="D16" s="99">
        <f>IF('2. Empleados'!A10="","",'2. Empleados'!G10)</f>
        <v/>
      </c>
      <c r="E16" s="99">
        <f>IF('2. Empleados'!A10="","",'2. Empleados'!H10)</f>
        <v/>
      </c>
      <c r="F16" s="99">
        <f>IF('2. Empleados'!A10="","",'2. Empleados'!I10)</f>
        <v/>
      </c>
      <c r="G16" s="99">
        <f>IF('2. Empleados'!A10="","",'2. Empleados'!J10)</f>
        <v/>
      </c>
      <c r="H16" s="100">
        <f>IFERROR(IF('2. Empleados'!A10="","",('2. Empleados'!H10+'2. Empleados'!I10)/'2. Empleados'!G10),"")</f>
        <v/>
      </c>
    </row>
    <row r="17" ht="19.5" customHeight="1" s="55">
      <c r="B17" s="93">
        <f>IF('2. Empleados'!A11="","",'2. Empleados'!A11)</f>
        <v/>
      </c>
      <c r="C17" s="94">
        <f>IF('2. Empleados'!A11="","",'2. Empleados'!D11&amp;" días/semana")</f>
        <v/>
      </c>
      <c r="D17" s="95">
        <f>IF('2. Empleados'!A11="","",'2. Empleados'!G11)</f>
        <v/>
      </c>
      <c r="E17" s="95">
        <f>IF('2. Empleados'!A11="","",'2. Empleados'!H11)</f>
        <v/>
      </c>
      <c r="F17" s="95">
        <f>IF('2. Empleados'!A11="","",'2. Empleados'!I11)</f>
        <v/>
      </c>
      <c r="G17" s="95">
        <f>IF('2. Empleados'!A11="","",'2. Empleados'!J11)</f>
        <v/>
      </c>
      <c r="H17" s="96">
        <f>IFERROR(IF('2. Empleados'!A11="","",('2. Empleados'!H11+'2. Empleados'!I11)/'2. Empleados'!G11),"")</f>
        <v/>
      </c>
    </row>
    <row r="18" ht="19.5" customHeight="1" s="55">
      <c r="B18" s="97">
        <f>IF('2. Empleados'!A12="","",'2. Empleados'!A12)</f>
        <v/>
      </c>
      <c r="C18" s="98">
        <f>IF('2. Empleados'!A12="","",'2. Empleados'!D12&amp;" días/semana")</f>
        <v/>
      </c>
      <c r="D18" s="99">
        <f>IF('2. Empleados'!A12="","",'2. Empleados'!G12)</f>
        <v/>
      </c>
      <c r="E18" s="99">
        <f>IF('2. Empleados'!A12="","",'2. Empleados'!H12)</f>
        <v/>
      </c>
      <c r="F18" s="99">
        <f>IF('2. Empleados'!A12="","",'2. Empleados'!I12)</f>
        <v/>
      </c>
      <c r="G18" s="99">
        <f>IF('2. Empleados'!A12="","",'2. Empleados'!J12)</f>
        <v/>
      </c>
      <c r="H18" s="100">
        <f>IFERROR(IF('2. Empleados'!A12="","",('2. Empleados'!H12+'2. Empleados'!I12)/'2. Empleados'!G12),"")</f>
        <v/>
      </c>
    </row>
    <row r="19" ht="19.5" customHeight="1" s="55">
      <c r="B19" s="93">
        <f>IF('2. Empleados'!A13="","",'2. Empleados'!A13)</f>
        <v/>
      </c>
      <c r="C19" s="94">
        <f>IF('2. Empleados'!A13="","",'2. Empleados'!D13&amp;" días/semana")</f>
        <v/>
      </c>
      <c r="D19" s="95">
        <f>IF('2. Empleados'!A13="","",'2. Empleados'!G13)</f>
        <v/>
      </c>
      <c r="E19" s="95">
        <f>IF('2. Empleados'!A13="","",'2. Empleados'!H13)</f>
        <v/>
      </c>
      <c r="F19" s="95">
        <f>IF('2. Empleados'!A13="","",'2. Empleados'!I13)</f>
        <v/>
      </c>
      <c r="G19" s="95">
        <f>IF('2. Empleados'!A13="","",'2. Empleados'!J13)</f>
        <v/>
      </c>
      <c r="H19" s="96">
        <f>IFERROR(IF('2. Empleados'!A13="","",('2. Empleados'!H13+'2. Empleados'!I13)/'2. Empleados'!G13),"")</f>
        <v/>
      </c>
    </row>
    <row r="20" ht="19.5" customHeight="1" s="55">
      <c r="B20" s="97">
        <f>IF('2. Empleados'!A14="","",'2. Empleados'!A14)</f>
        <v/>
      </c>
      <c r="C20" s="98">
        <f>IF('2. Empleados'!A14="","",'2. Empleados'!D14&amp;" días/semana")</f>
        <v/>
      </c>
      <c r="D20" s="99">
        <f>IF('2. Empleados'!A14="","",'2. Empleados'!G14)</f>
        <v/>
      </c>
      <c r="E20" s="99">
        <f>IF('2. Empleados'!A14="","",'2. Empleados'!H14)</f>
        <v/>
      </c>
      <c r="F20" s="99">
        <f>IF('2. Empleados'!A14="","",'2. Empleados'!I14)</f>
        <v/>
      </c>
      <c r="G20" s="99">
        <f>IF('2. Empleados'!A14="","",'2. Empleados'!J14)</f>
        <v/>
      </c>
      <c r="H20" s="100">
        <f>IFERROR(IF('2. Empleados'!A14="","",('2. Empleados'!H14+'2. Empleados'!I14)/'2. Empleados'!G14),"")</f>
        <v/>
      </c>
    </row>
    <row r="21" ht="19.5" customHeight="1" s="55">
      <c r="B21" s="93">
        <f>IF('2. Empleados'!A15="","",'2. Empleados'!A15)</f>
        <v/>
      </c>
      <c r="C21" s="94">
        <f>IF('2. Empleados'!A15="","",'2. Empleados'!D15&amp;" días/semana")</f>
        <v/>
      </c>
      <c r="D21" s="95">
        <f>IF('2. Empleados'!A15="","",'2. Empleados'!G15)</f>
        <v/>
      </c>
      <c r="E21" s="95">
        <f>IF('2. Empleados'!A15="","",'2. Empleados'!H15)</f>
        <v/>
      </c>
      <c r="F21" s="95">
        <f>IF('2. Empleados'!A15="","",'2. Empleados'!I15)</f>
        <v/>
      </c>
      <c r="G21" s="95">
        <f>IF('2. Empleados'!A15="","",'2. Empleados'!J15)</f>
        <v/>
      </c>
      <c r="H21" s="96">
        <f>IFERROR(IF('2. Empleados'!A15="","",('2. Empleados'!H15+'2. Empleados'!I15)/'2. Empleados'!G15),"")</f>
        <v/>
      </c>
    </row>
    <row r="22" ht="19.5" customHeight="1" s="55">
      <c r="B22" s="97">
        <f>IF('2. Empleados'!A16="","",'2. Empleados'!A16)</f>
        <v/>
      </c>
      <c r="C22" s="98">
        <f>IF('2. Empleados'!A16="","",'2. Empleados'!D16&amp;" días/semana")</f>
        <v/>
      </c>
      <c r="D22" s="99">
        <f>IF('2. Empleados'!A16="","",'2. Empleados'!G16)</f>
        <v/>
      </c>
      <c r="E22" s="99">
        <f>IF('2. Empleados'!A16="","",'2. Empleados'!H16)</f>
        <v/>
      </c>
      <c r="F22" s="99">
        <f>IF('2. Empleados'!A16="","",'2. Empleados'!I16)</f>
        <v/>
      </c>
      <c r="G22" s="99">
        <f>IF('2. Empleados'!A16="","",'2. Empleados'!J16)</f>
        <v/>
      </c>
      <c r="H22" s="100">
        <f>IFERROR(IF('2. Empleados'!A16="","",('2. Empleados'!H16+'2. Empleados'!I16)/'2. Empleados'!G16),"")</f>
        <v/>
      </c>
    </row>
    <row r="23" ht="19.5" customHeight="1" s="55">
      <c r="B23" s="93">
        <f>IF('2. Empleados'!A17="","",'2. Empleados'!A17)</f>
        <v/>
      </c>
      <c r="C23" s="94">
        <f>IF('2. Empleados'!A17="","",'2. Empleados'!D17&amp;" días/semana")</f>
        <v/>
      </c>
      <c r="D23" s="95">
        <f>IF('2. Empleados'!A17="","",'2. Empleados'!G17)</f>
        <v/>
      </c>
      <c r="E23" s="95">
        <f>IF('2. Empleados'!A17="","",'2. Empleados'!H17)</f>
        <v/>
      </c>
      <c r="F23" s="95">
        <f>IF('2. Empleados'!A17="","",'2. Empleados'!I17)</f>
        <v/>
      </c>
      <c r="G23" s="95">
        <f>IF('2. Empleados'!A17="","",'2. Empleados'!J17)</f>
        <v/>
      </c>
      <c r="H23" s="96">
        <f>IFERROR(IF('2. Empleados'!A17="","",('2. Empleados'!H17+'2. Empleados'!I17)/'2. Empleados'!G17),"")</f>
        <v/>
      </c>
    </row>
    <row r="24" ht="19.5" customHeight="1" s="55">
      <c r="B24" s="97">
        <f>IF('2. Empleados'!A18="","",'2. Empleados'!A18)</f>
        <v/>
      </c>
      <c r="C24" s="98">
        <f>IF('2. Empleados'!A18="","",'2. Empleados'!D18&amp;" días/semana")</f>
        <v/>
      </c>
      <c r="D24" s="99">
        <f>IF('2. Empleados'!A18="","",'2. Empleados'!G18)</f>
        <v/>
      </c>
      <c r="E24" s="99">
        <f>IF('2. Empleados'!A18="","",'2. Empleados'!H18)</f>
        <v/>
      </c>
      <c r="F24" s="99">
        <f>IF('2. Empleados'!A18="","",'2. Empleados'!I18)</f>
        <v/>
      </c>
      <c r="G24" s="99">
        <f>IF('2. Empleados'!A18="","",'2. Empleados'!J18)</f>
        <v/>
      </c>
      <c r="H24" s="100">
        <f>IFERROR(IF('2. Empleados'!A18="","",('2. Empleados'!H18+'2. Empleados'!I18)/'2. Empleados'!G18),"")</f>
        <v/>
      </c>
    </row>
    <row r="25" ht="19.5" customHeight="1" s="55">
      <c r="B25" s="93">
        <f>IF('2. Empleados'!A19="","",'2. Empleados'!A19)</f>
        <v/>
      </c>
      <c r="C25" s="94">
        <f>IF('2. Empleados'!A19="","",'2. Empleados'!D19&amp;" días/semana")</f>
        <v/>
      </c>
      <c r="D25" s="95">
        <f>IF('2. Empleados'!A19="","",'2. Empleados'!G19)</f>
        <v/>
      </c>
      <c r="E25" s="95">
        <f>IF('2. Empleados'!A19="","",'2. Empleados'!H19)</f>
        <v/>
      </c>
      <c r="F25" s="95">
        <f>IF('2. Empleados'!A19="","",'2. Empleados'!I19)</f>
        <v/>
      </c>
      <c r="G25" s="95">
        <f>IF('2. Empleados'!A19="","",'2. Empleados'!J19)</f>
        <v/>
      </c>
      <c r="H25" s="96">
        <f>IFERROR(IF('2. Empleados'!A19="","",('2. Empleados'!H19+'2. Empleados'!I19)/'2. Empleados'!G19),"")</f>
        <v/>
      </c>
    </row>
    <row r="26" ht="19.5" customHeight="1" s="55">
      <c r="B26" s="97">
        <f>IF('2. Empleados'!A20="","",'2. Empleados'!A20)</f>
        <v/>
      </c>
      <c r="C26" s="98">
        <f>IF('2. Empleados'!A20="","",'2. Empleados'!D20&amp;" días/semana")</f>
        <v/>
      </c>
      <c r="D26" s="99">
        <f>IF('2. Empleados'!A20="","",'2. Empleados'!G20)</f>
        <v/>
      </c>
      <c r="E26" s="99">
        <f>IF('2. Empleados'!A20="","",'2. Empleados'!H20)</f>
        <v/>
      </c>
      <c r="F26" s="99">
        <f>IF('2. Empleados'!A20="","",'2. Empleados'!I20)</f>
        <v/>
      </c>
      <c r="G26" s="99">
        <f>IF('2. Empleados'!A20="","",'2. Empleados'!J20)</f>
        <v/>
      </c>
      <c r="H26" s="100">
        <f>IFERROR(IF('2. Empleados'!A20="","",('2. Empleados'!H20+'2. Empleados'!I20)/'2. Empleados'!G20),"")</f>
        <v/>
      </c>
    </row>
    <row r="27" ht="19.5" customHeight="1" s="55">
      <c r="B27" s="93">
        <f>IF('2. Empleados'!A21="","",'2. Empleados'!A21)</f>
        <v/>
      </c>
      <c r="C27" s="94">
        <f>IF('2. Empleados'!A21="","",'2. Empleados'!D21&amp;" días/semana")</f>
        <v/>
      </c>
      <c r="D27" s="95">
        <f>IF('2. Empleados'!A21="","",'2. Empleados'!G21)</f>
        <v/>
      </c>
      <c r="E27" s="95">
        <f>IF('2. Empleados'!A21="","",'2. Empleados'!H21)</f>
        <v/>
      </c>
      <c r="F27" s="95">
        <f>IF('2. Empleados'!A21="","",'2. Empleados'!I21)</f>
        <v/>
      </c>
      <c r="G27" s="95">
        <f>IF('2. Empleados'!A21="","",'2. Empleados'!J21)</f>
        <v/>
      </c>
      <c r="H27" s="96">
        <f>IFERROR(IF('2. Empleados'!A21="","",('2. Empleados'!H21+'2. Empleados'!I21)/'2. Empleados'!G21),"")</f>
        <v/>
      </c>
    </row>
    <row r="28" ht="19.5" customHeight="1" s="55">
      <c r="B28" s="97">
        <f>IF('2. Empleados'!A22="","",'2. Empleados'!A22)</f>
        <v/>
      </c>
      <c r="C28" s="98">
        <f>IF('2. Empleados'!A22="","",'2. Empleados'!D22&amp;" días/semana")</f>
        <v/>
      </c>
      <c r="D28" s="99">
        <f>IF('2. Empleados'!A22="","",'2. Empleados'!G22)</f>
        <v/>
      </c>
      <c r="E28" s="99">
        <f>IF('2. Empleados'!A22="","",'2. Empleados'!H22)</f>
        <v/>
      </c>
      <c r="F28" s="99">
        <f>IF('2. Empleados'!A22="","",'2. Empleados'!I22)</f>
        <v/>
      </c>
      <c r="G28" s="99">
        <f>IF('2. Empleados'!A22="","",'2. Empleados'!J22)</f>
        <v/>
      </c>
      <c r="H28" s="100">
        <f>IFERROR(IF('2. Empleados'!A22="","",('2. Empleados'!H22+'2. Empleados'!I22)/'2. Empleados'!G22),"")</f>
        <v/>
      </c>
    </row>
    <row r="29" ht="19.5" customHeight="1" s="55">
      <c r="B29" s="93">
        <f>IF('2. Empleados'!A23="","",'2. Empleados'!A23)</f>
        <v/>
      </c>
      <c r="C29" s="94">
        <f>IF('2. Empleados'!A23="","",'2. Empleados'!D23&amp;" días/semana")</f>
        <v/>
      </c>
      <c r="D29" s="95">
        <f>IF('2. Empleados'!A23="","",'2. Empleados'!G23)</f>
        <v/>
      </c>
      <c r="E29" s="95">
        <f>IF('2. Empleados'!A23="","",'2. Empleados'!H23)</f>
        <v/>
      </c>
      <c r="F29" s="95">
        <f>IF('2. Empleados'!A23="","",'2. Empleados'!I23)</f>
        <v/>
      </c>
      <c r="G29" s="95">
        <f>IF('2. Empleados'!A23="","",'2. Empleados'!J23)</f>
        <v/>
      </c>
      <c r="H29" s="96">
        <f>IFERROR(IF('2. Empleados'!A23="","",('2. Empleados'!H23+'2. Empleados'!I23)/'2. Empleados'!G23),"")</f>
        <v/>
      </c>
    </row>
    <row r="30" ht="19.5" customHeight="1" s="55">
      <c r="B30" s="97">
        <f>IF('2. Empleados'!A24="","",'2. Empleados'!A24)</f>
        <v/>
      </c>
      <c r="C30" s="98">
        <f>IF('2. Empleados'!A24="","",'2. Empleados'!D24&amp;" días/semana")</f>
        <v/>
      </c>
      <c r="D30" s="99">
        <f>IF('2. Empleados'!A24="","",'2. Empleados'!G24)</f>
        <v/>
      </c>
      <c r="E30" s="99">
        <f>IF('2. Empleados'!A24="","",'2. Empleados'!H24)</f>
        <v/>
      </c>
      <c r="F30" s="99">
        <f>IF('2. Empleados'!A24="","",'2. Empleados'!I24)</f>
        <v/>
      </c>
      <c r="G30" s="99">
        <f>IF('2. Empleados'!A24="","",'2. Empleados'!J24)</f>
        <v/>
      </c>
      <c r="H30" s="100">
        <f>IFERROR(IF('2. Empleados'!A24="","",('2. Empleados'!H24+'2. Empleados'!I24)/'2. Empleados'!G24),"")</f>
        <v/>
      </c>
    </row>
    <row r="31" ht="19.5" customHeight="1" s="55">
      <c r="B31" s="93">
        <f>IF('2. Empleados'!A25="","",'2. Empleados'!A25)</f>
        <v/>
      </c>
      <c r="C31" s="94">
        <f>IF('2. Empleados'!A25="","",'2. Empleados'!D25&amp;" días/semana")</f>
        <v/>
      </c>
      <c r="D31" s="95">
        <f>IF('2. Empleados'!A25="","",'2. Empleados'!G25)</f>
        <v/>
      </c>
      <c r="E31" s="95">
        <f>IF('2. Empleados'!A25="","",'2. Empleados'!H25)</f>
        <v/>
      </c>
      <c r="F31" s="95">
        <f>IF('2. Empleados'!A25="","",'2. Empleados'!I25)</f>
        <v/>
      </c>
      <c r="G31" s="95">
        <f>IF('2. Empleados'!A25="","",'2. Empleados'!J25)</f>
        <v/>
      </c>
      <c r="H31" s="96">
        <f>IFERROR(IF('2. Empleados'!A25="","",('2. Empleados'!H25+'2. Empleados'!I25)/'2. Empleados'!G25),"")</f>
        <v/>
      </c>
    </row>
    <row r="32" ht="19.5" customHeight="1" s="55">
      <c r="B32" s="97">
        <f>IF('2. Empleados'!A26="","",'2. Empleados'!A26)</f>
        <v/>
      </c>
      <c r="C32" s="98">
        <f>IF('2. Empleados'!A26="","",'2. Empleados'!D26&amp;" días/semana")</f>
        <v/>
      </c>
      <c r="D32" s="99">
        <f>IF('2. Empleados'!A26="","",'2. Empleados'!G26)</f>
        <v/>
      </c>
      <c r="E32" s="99">
        <f>IF('2. Empleados'!A26="","",'2. Empleados'!H26)</f>
        <v/>
      </c>
      <c r="F32" s="99">
        <f>IF('2. Empleados'!A26="","",'2. Empleados'!I26)</f>
        <v/>
      </c>
      <c r="G32" s="99">
        <f>IF('2. Empleados'!A26="","",'2. Empleados'!J26)</f>
        <v/>
      </c>
      <c r="H32" s="100">
        <f>IFERROR(IF('2. Empleados'!A26="","",('2. Empleados'!H26+'2. Empleados'!I26)/'2. Empleados'!G26),"")</f>
        <v/>
      </c>
    </row>
    <row r="33" ht="19.5" customHeight="1" s="55">
      <c r="B33" s="93">
        <f>IF('2. Empleados'!A27="","",'2. Empleados'!A27)</f>
        <v/>
      </c>
      <c r="C33" s="94">
        <f>IF('2. Empleados'!A27="","",'2. Empleados'!D27&amp;" días/semana")</f>
        <v/>
      </c>
      <c r="D33" s="95">
        <f>IF('2. Empleados'!A27="","",'2. Empleados'!G27)</f>
        <v/>
      </c>
      <c r="E33" s="95">
        <f>IF('2. Empleados'!A27="","",'2. Empleados'!H27)</f>
        <v/>
      </c>
      <c r="F33" s="95">
        <f>IF('2. Empleados'!A27="","",'2. Empleados'!I27)</f>
        <v/>
      </c>
      <c r="G33" s="95">
        <f>IF('2. Empleados'!A27="","",'2. Empleados'!J27)</f>
        <v/>
      </c>
      <c r="H33" s="96">
        <f>IFERROR(IF('2. Empleados'!A27="","",('2. Empleados'!H27+'2. Empleados'!I27)/'2. Empleados'!G27),"")</f>
        <v/>
      </c>
    </row>
    <row r="34" ht="19.5" customHeight="1" s="55">
      <c r="B34" s="97">
        <f>IF('2. Empleados'!A28="","",'2. Empleados'!A28)</f>
        <v/>
      </c>
      <c r="C34" s="98">
        <f>IF('2. Empleados'!A28="","",'2. Empleados'!D28&amp;" días/semana")</f>
        <v/>
      </c>
      <c r="D34" s="99">
        <f>IF('2. Empleados'!A28="","",'2. Empleados'!G28)</f>
        <v/>
      </c>
      <c r="E34" s="99">
        <f>IF('2. Empleados'!A28="","",'2. Empleados'!H28)</f>
        <v/>
      </c>
      <c r="F34" s="99">
        <f>IF('2. Empleados'!A28="","",'2. Empleados'!I28)</f>
        <v/>
      </c>
      <c r="G34" s="99">
        <f>IF('2. Empleados'!A28="","",'2. Empleados'!J28)</f>
        <v/>
      </c>
      <c r="H34" s="100">
        <f>IFERROR(IF('2. Empleados'!A28="","",('2. Empleados'!H28+'2. Empleados'!I28)/'2. Empleados'!G28),"")</f>
        <v/>
      </c>
    </row>
    <row r="35" ht="19.5" customHeight="1" s="55">
      <c r="B35" s="93">
        <f>IF('2. Empleados'!A29="","",'2. Empleados'!A29)</f>
        <v/>
      </c>
      <c r="C35" s="94">
        <f>IF('2. Empleados'!A29="","",'2. Empleados'!D29&amp;" días/semana")</f>
        <v/>
      </c>
      <c r="D35" s="95">
        <f>IF('2. Empleados'!A29="","",'2. Empleados'!G29)</f>
        <v/>
      </c>
      <c r="E35" s="95">
        <f>IF('2. Empleados'!A29="","",'2. Empleados'!H29)</f>
        <v/>
      </c>
      <c r="F35" s="95">
        <f>IF('2. Empleados'!A29="","",'2. Empleados'!I29)</f>
        <v/>
      </c>
      <c r="G35" s="95">
        <f>IF('2. Empleados'!A29="","",'2. Empleados'!J29)</f>
        <v/>
      </c>
      <c r="H35" s="96">
        <f>IFERROR(IF('2. Empleados'!A29="","",('2. Empleados'!H29+'2. Empleados'!I29)/'2. Empleados'!G29),"")</f>
        <v/>
      </c>
    </row>
    <row r="36" ht="19.5" customHeight="1" s="55">
      <c r="B36" s="97">
        <f>IF('2. Empleados'!A30="","",'2. Empleados'!A30)</f>
        <v/>
      </c>
      <c r="C36" s="98">
        <f>IF('2. Empleados'!A30="","",'2. Empleados'!D30&amp;" días/semana")</f>
        <v/>
      </c>
      <c r="D36" s="99">
        <f>IF('2. Empleados'!A30="","",'2. Empleados'!G30)</f>
        <v/>
      </c>
      <c r="E36" s="99">
        <f>IF('2. Empleados'!A30="","",'2. Empleados'!H30)</f>
        <v/>
      </c>
      <c r="F36" s="99">
        <f>IF('2. Empleados'!A30="","",'2. Empleados'!I30)</f>
        <v/>
      </c>
      <c r="G36" s="99">
        <f>IF('2. Empleados'!A30="","",'2. Empleados'!J30)</f>
        <v/>
      </c>
      <c r="H36" s="100">
        <f>IFERROR(IF('2. Empleados'!A30="","",('2. Empleados'!H30+'2. Empleados'!I30)/'2. Empleados'!G30),"")</f>
        <v/>
      </c>
    </row>
    <row r="37" ht="19.5" customHeight="1" s="55">
      <c r="B37" s="93">
        <f>IF('2. Empleados'!A31="","",'2. Empleados'!A31)</f>
        <v/>
      </c>
      <c r="C37" s="94">
        <f>IF('2. Empleados'!A31="","",'2. Empleados'!D31&amp;" días/semana")</f>
        <v/>
      </c>
      <c r="D37" s="95">
        <f>IF('2. Empleados'!A31="","",'2. Empleados'!G31)</f>
        <v/>
      </c>
      <c r="E37" s="95">
        <f>IF('2. Empleados'!A31="","",'2. Empleados'!H31)</f>
        <v/>
      </c>
      <c r="F37" s="95">
        <f>IF('2. Empleados'!A31="","",'2. Empleados'!I31)</f>
        <v/>
      </c>
      <c r="G37" s="95">
        <f>IF('2. Empleados'!A31="","",'2. Empleados'!J31)</f>
        <v/>
      </c>
      <c r="H37" s="96">
        <f>IFERROR(IF('2. Empleados'!A31="","",('2. Empleados'!H31+'2. Empleados'!I31)/'2. Empleados'!G31),"")</f>
        <v/>
      </c>
    </row>
    <row r="38" ht="19.5" customHeight="1" s="55">
      <c r="B38" s="97">
        <f>IF('2. Empleados'!A32="","",'2. Empleados'!A32)</f>
        <v/>
      </c>
      <c r="C38" s="98">
        <f>IF('2. Empleados'!A32="","",'2. Empleados'!D32&amp;" días/semana")</f>
        <v/>
      </c>
      <c r="D38" s="99">
        <f>IF('2. Empleados'!A32="","",'2. Empleados'!G32)</f>
        <v/>
      </c>
      <c r="E38" s="99">
        <f>IF('2. Empleados'!A32="","",'2. Empleados'!H32)</f>
        <v/>
      </c>
      <c r="F38" s="99">
        <f>IF('2. Empleados'!A32="","",'2. Empleados'!I32)</f>
        <v/>
      </c>
      <c r="G38" s="99">
        <f>IF('2. Empleados'!A32="","",'2. Empleados'!J32)</f>
        <v/>
      </c>
      <c r="H38" s="100">
        <f>IFERROR(IF('2. Empleados'!A32="","",('2. Empleados'!H32+'2. Empleados'!I32)/'2. Empleados'!G32),"")</f>
        <v/>
      </c>
    </row>
    <row r="39" ht="19.5" customHeight="1" s="55">
      <c r="B39" s="93">
        <f>IF('2. Empleados'!A33="","",'2. Empleados'!A33)</f>
        <v/>
      </c>
      <c r="C39" s="94">
        <f>IF('2. Empleados'!A33="","",'2. Empleados'!D33&amp;" días/semana")</f>
        <v/>
      </c>
      <c r="D39" s="95">
        <f>IF('2. Empleados'!A33="","",'2. Empleados'!G33)</f>
        <v/>
      </c>
      <c r="E39" s="95">
        <f>IF('2. Empleados'!A33="","",'2. Empleados'!H33)</f>
        <v/>
      </c>
      <c r="F39" s="95">
        <f>IF('2. Empleados'!A33="","",'2. Empleados'!I33)</f>
        <v/>
      </c>
      <c r="G39" s="95">
        <f>IF('2. Empleados'!A33="","",'2. Empleados'!J33)</f>
        <v/>
      </c>
      <c r="H39" s="96">
        <f>IFERROR(IF('2. Empleados'!A33="","",('2. Empleados'!H33+'2. Empleados'!I33)/'2. Empleados'!G33),"")</f>
        <v/>
      </c>
    </row>
    <row r="40" ht="19.5" customHeight="1" s="55">
      <c r="B40" s="97">
        <f>IF('2. Empleados'!A34="","",'2. Empleados'!A34)</f>
        <v/>
      </c>
      <c r="C40" s="98">
        <f>IF('2. Empleados'!A34="","",'2. Empleados'!D34&amp;" días/semana")</f>
        <v/>
      </c>
      <c r="D40" s="99">
        <f>IF('2. Empleados'!A34="","",'2. Empleados'!G34)</f>
        <v/>
      </c>
      <c r="E40" s="99">
        <f>IF('2. Empleados'!A34="","",'2. Empleados'!H34)</f>
        <v/>
      </c>
      <c r="F40" s="99">
        <f>IF('2. Empleados'!A34="","",'2. Empleados'!I34)</f>
        <v/>
      </c>
      <c r="G40" s="99">
        <f>IF('2. Empleados'!A34="","",'2. Empleados'!J34)</f>
        <v/>
      </c>
      <c r="H40" s="100">
        <f>IFERROR(IF('2. Empleados'!A34="","",('2. Empleados'!H34+'2. Empleados'!I34)/'2. Empleados'!G34),"")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Calendario anual</t>
        </is>
      </c>
    </row>
    <row r="2" ht="15" customHeight="1" s="55">
      <c r="A2" s="64" t="inlineStr">
        <is>
          <t>Cada celda muestra los días laborables de ausencia de esa semana. Se pintan de azul cuando hay ausencias. Pasa el ratón por el número de semana para ver la fecha.</t>
        </is>
      </c>
    </row>
    <row r="3" ht="18" customHeight="1" s="55">
      <c r="A3" s="101" t="inlineStr">
        <is>
          <t>Mes →</t>
        </is>
      </c>
      <c r="B3" s="102" t="inlineStr">
        <is>
          <t>Ene</t>
        </is>
      </c>
      <c r="F3" s="102" t="inlineStr">
        <is>
          <t>Feb</t>
        </is>
      </c>
      <c r="J3" s="102" t="inlineStr">
        <is>
          <t>Mar</t>
        </is>
      </c>
      <c r="N3" s="102" t="inlineStr">
        <is>
          <t>Abr</t>
        </is>
      </c>
      <c r="S3" s="102" t="inlineStr">
        <is>
          <t>May</t>
        </is>
      </c>
      <c r="W3" s="102" t="inlineStr">
        <is>
          <t>Jun</t>
        </is>
      </c>
      <c r="AA3" s="102" t="inlineStr">
        <is>
          <t>Jul</t>
        </is>
      </c>
      <c r="AF3" s="102" t="inlineStr">
        <is>
          <t>Ago</t>
        </is>
      </c>
      <c r="AJ3" s="102" t="inlineStr">
        <is>
          <t>Sep</t>
        </is>
      </c>
      <c r="AO3" s="102" t="inlineStr">
        <is>
          <t>Oct</t>
        </is>
      </c>
      <c r="AS3" s="102" t="inlineStr">
        <is>
          <t>Nov</t>
        </is>
      </c>
      <c r="AW3" s="102" t="inlineStr">
        <is>
          <t>Dic</t>
        </is>
      </c>
    </row>
    <row r="4" ht="15" customHeight="1" s="55">
      <c r="A4" s="103" t="inlineStr">
        <is>
          <t>Semana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Empleados'!A5="","",'2. Empleados'!A5)</f>
        <v/>
      </c>
      <c r="B5" s="106">
        <f>IF($A5="","",COUNTIFS('3. Registro de ausencias'!$A$5:$A$200,$A5,'3. Registro de ausencias'!$F$5:$F$200,"Aprobado",'3. Registro de ausencias'!$C$5:$C$200,"&lt;="&amp;('1. Configuración'!$C$9+(1-1)*7+6),'3. Registro de ausencias'!$D$5:$D$200,"&gt;="&amp;('1. Configuración'!$C$9+(1-1)*7)))</f>
        <v/>
      </c>
      <c r="C5" s="106">
        <f>IF($A5="","",COUNTIFS('3. Registro de ausencias'!$A$5:$A$200,$A5,'3. Registro de ausencias'!$F$5:$F$200,"Aprobado",'3. Registro de ausencias'!$C$5:$C$200,"&lt;="&amp;('1. Configuración'!$C$9+(2-1)*7+6),'3. Registro de ausencias'!$D$5:$D$200,"&gt;="&amp;('1. Configuración'!$C$9+(2-1)*7)))</f>
        <v/>
      </c>
      <c r="D5" s="106">
        <f>IF($A5="","",COUNTIFS('3. Registro de ausencias'!$A$5:$A$200,$A5,'3. Registro de ausencias'!$F$5:$F$200,"Aprobado",'3. Registro de ausencias'!$C$5:$C$200,"&lt;="&amp;('1. Configuración'!$C$9+(3-1)*7+6),'3. Registro de ausencias'!$D$5:$D$200,"&gt;="&amp;('1. Configuración'!$C$9+(3-1)*7)))</f>
        <v/>
      </c>
      <c r="E5" s="106">
        <f>IF($A5="","",COUNTIFS('3. Registro de ausencias'!$A$5:$A$200,$A5,'3. Registro de ausencias'!$F$5:$F$200,"Aprobado",'3. Registro de ausencias'!$C$5:$C$200,"&lt;="&amp;('1. Configuración'!$C$9+(4-1)*7+6),'3. Registro de ausencias'!$D$5:$D$200,"&gt;="&amp;('1. Configuración'!$C$9+(4-1)*7)))</f>
        <v/>
      </c>
      <c r="F5" s="106">
        <f>IF($A5="","",COUNTIFS('3. Registro de ausencias'!$A$5:$A$200,$A5,'3. Registro de ausencias'!$F$5:$F$200,"Aprobado",'3. Registro de ausencias'!$C$5:$C$200,"&lt;="&amp;('1. Configuración'!$C$9+(5-1)*7+6),'3. Registro de ausencias'!$D$5:$D$200,"&gt;="&amp;('1. Configuración'!$C$9+(5-1)*7)))</f>
        <v/>
      </c>
      <c r="G5" s="106">
        <f>IF($A5="","",COUNTIFS('3. Registro de ausencias'!$A$5:$A$200,$A5,'3. Registro de ausencias'!$F$5:$F$200,"Aprobado",'3. Registro de ausencias'!$C$5:$C$200,"&lt;="&amp;('1. Configuración'!$C$9+(6-1)*7+6),'3. Registro de ausencias'!$D$5:$D$200,"&gt;="&amp;('1. Configuración'!$C$9+(6-1)*7)))</f>
        <v/>
      </c>
      <c r="H5" s="106">
        <f>IF($A5="","",COUNTIFS('3. Registro de ausencias'!$A$5:$A$200,$A5,'3. Registro de ausencias'!$F$5:$F$200,"Aprobado",'3. Registro de ausencias'!$C$5:$C$200,"&lt;="&amp;('1. Configuración'!$C$9+(7-1)*7+6),'3. Registro de ausencias'!$D$5:$D$200,"&gt;="&amp;('1. Configuración'!$C$9+(7-1)*7)))</f>
        <v/>
      </c>
      <c r="I5" s="106">
        <f>IF($A5="","",COUNTIFS('3. Registro de ausencias'!$A$5:$A$200,$A5,'3. Registro de ausencias'!$F$5:$F$200,"Aprobado",'3. Registro de ausencias'!$C$5:$C$200,"&lt;="&amp;('1. Configuración'!$C$9+(8-1)*7+6),'3. Registro de ausencias'!$D$5:$D$200,"&gt;="&amp;('1. Configuración'!$C$9+(8-1)*7)))</f>
        <v/>
      </c>
      <c r="J5" s="106">
        <f>IF($A5="","",COUNTIFS('3. Registro de ausencias'!$A$5:$A$200,$A5,'3. Registro de ausencias'!$F$5:$F$200,"Aprobado",'3. Registro de ausencias'!$C$5:$C$200,"&lt;="&amp;('1. Configuración'!$C$9+(9-1)*7+6),'3. Registro de ausencias'!$D$5:$D$200,"&gt;="&amp;('1. Configuración'!$C$9+(9-1)*7)))</f>
        <v/>
      </c>
      <c r="K5" s="106">
        <f>IF($A5="","",COUNTIFS('3. Registro de ausencias'!$A$5:$A$200,$A5,'3. Registro de ausencias'!$F$5:$F$200,"Aprobado",'3. Registro de ausencias'!$C$5:$C$200,"&lt;="&amp;('1. Configuración'!$C$9+(10-1)*7+6),'3. Registro de ausencias'!$D$5:$D$200,"&gt;="&amp;('1. Configuración'!$C$9+(10-1)*7)))</f>
        <v/>
      </c>
      <c r="L5" s="106">
        <f>IF($A5="","",COUNTIFS('3. Registro de ausencias'!$A$5:$A$200,$A5,'3. Registro de ausencias'!$F$5:$F$200,"Aprobado",'3. Registro de ausencias'!$C$5:$C$200,"&lt;="&amp;('1. Configuración'!$C$9+(11-1)*7+6),'3. Registro de ausencias'!$D$5:$D$200,"&gt;="&amp;('1. Configuración'!$C$9+(11-1)*7)))</f>
        <v/>
      </c>
      <c r="M5" s="106">
        <f>IF($A5="","",COUNTIFS('3. Registro de ausencias'!$A$5:$A$200,$A5,'3. Registro de ausencias'!$F$5:$F$200,"Aprobado",'3. Registro de ausencias'!$C$5:$C$200,"&lt;="&amp;('1. Configuración'!$C$9+(12-1)*7+6),'3. Registro de ausencias'!$D$5:$D$200,"&gt;="&amp;('1. Configuración'!$C$9+(12-1)*7)))</f>
        <v/>
      </c>
      <c r="N5" s="106">
        <f>IF($A5="","",COUNTIFS('3. Registro de ausencias'!$A$5:$A$200,$A5,'3. Registro de ausencias'!$F$5:$F$200,"Aprobado",'3. Registro de ausencias'!$C$5:$C$200,"&lt;="&amp;('1. Configuración'!$C$9+(13-1)*7+6),'3. Registro de ausencias'!$D$5:$D$200,"&gt;="&amp;('1. Configuración'!$C$9+(13-1)*7)))</f>
        <v/>
      </c>
      <c r="O5" s="106">
        <f>IF($A5="","",COUNTIFS('3. Registro de ausencias'!$A$5:$A$200,$A5,'3. Registro de ausencias'!$F$5:$F$200,"Aprobado",'3. Registro de ausencias'!$C$5:$C$200,"&lt;="&amp;('1. Configuración'!$C$9+(14-1)*7+6),'3. Registro de ausencias'!$D$5:$D$200,"&gt;="&amp;('1. Configuración'!$C$9+(14-1)*7)))</f>
        <v/>
      </c>
      <c r="P5" s="106">
        <f>IF($A5="","",COUNTIFS('3. Registro de ausencias'!$A$5:$A$200,$A5,'3. Registro de ausencias'!$F$5:$F$200,"Aprobado",'3. Registro de ausencias'!$C$5:$C$200,"&lt;="&amp;('1. Configuración'!$C$9+(15-1)*7+6),'3. Registro de ausencias'!$D$5:$D$200,"&gt;="&amp;('1. Configuración'!$C$9+(15-1)*7)))</f>
        <v/>
      </c>
      <c r="Q5" s="106">
        <f>IF($A5="","",COUNTIFS('3. Registro de ausencias'!$A$5:$A$200,$A5,'3. Registro de ausencias'!$F$5:$F$200,"Aprobado",'3. Registro de ausencias'!$C$5:$C$200,"&lt;="&amp;('1. Configuración'!$C$9+(16-1)*7+6),'3. Registro de ausencias'!$D$5:$D$200,"&gt;="&amp;('1. Configuración'!$C$9+(16-1)*7)))</f>
        <v/>
      </c>
      <c r="R5" s="106">
        <f>IF($A5="","",COUNTIFS('3. Registro de ausencias'!$A$5:$A$200,$A5,'3. Registro de ausencias'!$F$5:$F$200,"Aprobado",'3. Registro de ausencias'!$C$5:$C$200,"&lt;="&amp;('1. Configuración'!$C$9+(17-1)*7+6),'3. Registro de ausencias'!$D$5:$D$200,"&gt;="&amp;('1. Configuración'!$C$9+(17-1)*7)))</f>
        <v/>
      </c>
      <c r="S5" s="106">
        <f>IF($A5="","",COUNTIFS('3. Registro de ausencias'!$A$5:$A$200,$A5,'3. Registro de ausencias'!$F$5:$F$200,"Aprobado",'3. Registro de ausencias'!$C$5:$C$200,"&lt;="&amp;('1. Configuración'!$C$9+(18-1)*7+6),'3. Registro de ausencias'!$D$5:$D$200,"&gt;="&amp;('1. Configuración'!$C$9+(18-1)*7)))</f>
        <v/>
      </c>
      <c r="T5" s="106">
        <f>IF($A5="","",COUNTIFS('3. Registro de ausencias'!$A$5:$A$200,$A5,'3. Registro de ausencias'!$F$5:$F$200,"Aprobado",'3. Registro de ausencias'!$C$5:$C$200,"&lt;="&amp;('1. Configuración'!$C$9+(19-1)*7+6),'3. Registro de ausencias'!$D$5:$D$200,"&gt;="&amp;('1. Configuración'!$C$9+(19-1)*7)))</f>
        <v/>
      </c>
      <c r="U5" s="106">
        <f>IF($A5="","",COUNTIFS('3. Registro de ausencias'!$A$5:$A$200,$A5,'3. Registro de ausencias'!$F$5:$F$200,"Aprobado",'3. Registro de ausencias'!$C$5:$C$200,"&lt;="&amp;('1. Configuración'!$C$9+(20-1)*7+6),'3. Registro de ausencias'!$D$5:$D$200,"&gt;="&amp;('1. Configuración'!$C$9+(20-1)*7)))</f>
        <v/>
      </c>
      <c r="V5" s="106">
        <f>IF($A5="","",COUNTIFS('3. Registro de ausencias'!$A$5:$A$200,$A5,'3. Registro de ausencias'!$F$5:$F$200,"Aprobado",'3. Registro de ausencias'!$C$5:$C$200,"&lt;="&amp;('1. Configuración'!$C$9+(21-1)*7+6),'3. Registro de ausencias'!$D$5:$D$200,"&gt;="&amp;('1. Configuración'!$C$9+(21-1)*7)))</f>
        <v/>
      </c>
      <c r="W5" s="106">
        <f>IF($A5="","",COUNTIFS('3. Registro de ausencias'!$A$5:$A$200,$A5,'3. Registro de ausencias'!$F$5:$F$200,"Aprobado",'3. Registro de ausencias'!$C$5:$C$200,"&lt;="&amp;('1. Configuración'!$C$9+(22-1)*7+6),'3. Registro de ausencias'!$D$5:$D$200,"&gt;="&amp;('1. Configuración'!$C$9+(22-1)*7)))</f>
        <v/>
      </c>
      <c r="X5" s="106">
        <f>IF($A5="","",COUNTIFS('3. Registro de ausencias'!$A$5:$A$200,$A5,'3. Registro de ausencias'!$F$5:$F$200,"Aprobado",'3. Registro de ausencias'!$C$5:$C$200,"&lt;="&amp;('1. Configuración'!$C$9+(23-1)*7+6),'3. Registro de ausencias'!$D$5:$D$200,"&gt;="&amp;('1. Configuración'!$C$9+(23-1)*7)))</f>
        <v/>
      </c>
      <c r="Y5" s="106">
        <f>IF($A5="","",COUNTIFS('3. Registro de ausencias'!$A$5:$A$200,$A5,'3. Registro de ausencias'!$F$5:$F$200,"Aprobado",'3. Registro de ausencias'!$C$5:$C$200,"&lt;="&amp;('1. Configuración'!$C$9+(24-1)*7+6),'3. Registro de ausencias'!$D$5:$D$200,"&gt;="&amp;('1. Configuración'!$C$9+(24-1)*7)))</f>
        <v/>
      </c>
      <c r="Z5" s="106">
        <f>IF($A5="","",COUNTIFS('3. Registro de ausencias'!$A$5:$A$200,$A5,'3. Registro de ausencias'!$F$5:$F$200,"Aprobado",'3. Registro de ausencias'!$C$5:$C$200,"&lt;="&amp;('1. Configuración'!$C$9+(25-1)*7+6),'3. Registro de ausencias'!$D$5:$D$200,"&gt;="&amp;('1. Configuración'!$C$9+(25-1)*7)))</f>
        <v/>
      </c>
      <c r="AA5" s="106">
        <f>IF($A5="","",COUNTIFS('3. Registro de ausencias'!$A$5:$A$200,$A5,'3. Registro de ausencias'!$F$5:$F$200,"Aprobado",'3. Registro de ausencias'!$C$5:$C$200,"&lt;="&amp;('1. Configuración'!$C$9+(26-1)*7+6),'3. Registro de ausencias'!$D$5:$D$200,"&gt;="&amp;('1. Configuración'!$C$9+(26-1)*7)))</f>
        <v/>
      </c>
      <c r="AB5" s="106">
        <f>IF($A5="","",COUNTIFS('3. Registro de ausencias'!$A$5:$A$200,$A5,'3. Registro de ausencias'!$F$5:$F$200,"Aprobado",'3. Registro de ausencias'!$C$5:$C$200,"&lt;="&amp;('1. Configuración'!$C$9+(27-1)*7+6),'3. Registro de ausencias'!$D$5:$D$200,"&gt;="&amp;('1. Configuración'!$C$9+(27-1)*7)))</f>
        <v/>
      </c>
      <c r="AC5" s="106">
        <f>IF($A5="","",COUNTIFS('3. Registro de ausencias'!$A$5:$A$200,$A5,'3. Registro de ausencias'!$F$5:$F$200,"Aprobado",'3. Registro de ausencias'!$C$5:$C$200,"&lt;="&amp;('1. Configuración'!$C$9+(28-1)*7+6),'3. Registro de ausencias'!$D$5:$D$200,"&gt;="&amp;('1. Configuración'!$C$9+(28-1)*7)))</f>
        <v/>
      </c>
      <c r="AD5" s="106">
        <f>IF($A5="","",COUNTIFS('3. Registro de ausencias'!$A$5:$A$200,$A5,'3. Registro de ausencias'!$F$5:$F$200,"Aprobado",'3. Registro de ausencias'!$C$5:$C$200,"&lt;="&amp;('1. Configuración'!$C$9+(29-1)*7+6),'3. Registro de ausencias'!$D$5:$D$200,"&gt;="&amp;('1. Configuración'!$C$9+(29-1)*7)))</f>
        <v/>
      </c>
      <c r="AE5" s="106">
        <f>IF($A5="","",COUNTIFS('3. Registro de ausencias'!$A$5:$A$200,$A5,'3. Registro de ausencias'!$F$5:$F$200,"Aprobado",'3. Registro de ausencias'!$C$5:$C$200,"&lt;="&amp;('1. Configuración'!$C$9+(30-1)*7+6),'3. Registro de ausencias'!$D$5:$D$200,"&gt;="&amp;('1. Configuración'!$C$9+(30-1)*7)))</f>
        <v/>
      </c>
      <c r="AF5" s="106">
        <f>IF($A5="","",COUNTIFS('3. Registro de ausencias'!$A$5:$A$200,$A5,'3. Registro de ausencias'!$F$5:$F$200,"Aprobado",'3. Registro de ausencias'!$C$5:$C$200,"&lt;="&amp;('1. Configuración'!$C$9+(31-1)*7+6),'3. Registro de ausencias'!$D$5:$D$200,"&gt;="&amp;('1. Configuración'!$C$9+(31-1)*7)))</f>
        <v/>
      </c>
      <c r="AG5" s="106">
        <f>IF($A5="","",COUNTIFS('3. Registro de ausencias'!$A$5:$A$200,$A5,'3. Registro de ausencias'!$F$5:$F$200,"Aprobado",'3. Registro de ausencias'!$C$5:$C$200,"&lt;="&amp;('1. Configuración'!$C$9+(32-1)*7+6),'3. Registro de ausencias'!$D$5:$D$200,"&gt;="&amp;('1. Configuración'!$C$9+(32-1)*7)))</f>
        <v/>
      </c>
      <c r="AH5" s="106">
        <f>IF($A5="","",COUNTIFS('3. Registro de ausencias'!$A$5:$A$200,$A5,'3. Registro de ausencias'!$F$5:$F$200,"Aprobado",'3. Registro de ausencias'!$C$5:$C$200,"&lt;="&amp;('1. Configuración'!$C$9+(33-1)*7+6),'3. Registro de ausencias'!$D$5:$D$200,"&gt;="&amp;('1. Configuración'!$C$9+(33-1)*7)))</f>
        <v/>
      </c>
      <c r="AI5" s="106">
        <f>IF($A5="","",COUNTIFS('3. Registro de ausencias'!$A$5:$A$200,$A5,'3. Registro de ausencias'!$F$5:$F$200,"Aprobado",'3. Registro de ausencias'!$C$5:$C$200,"&lt;="&amp;('1. Configuración'!$C$9+(34-1)*7+6),'3. Registro de ausencias'!$D$5:$D$200,"&gt;="&amp;('1. Configuración'!$C$9+(34-1)*7)))</f>
        <v/>
      </c>
      <c r="AJ5" s="106">
        <f>IF($A5="","",COUNTIFS('3. Registro de ausencias'!$A$5:$A$200,$A5,'3. Registro de ausencias'!$F$5:$F$200,"Aprobado",'3. Registro de ausencias'!$C$5:$C$200,"&lt;="&amp;('1. Configuración'!$C$9+(35-1)*7+6),'3. Registro de ausencias'!$D$5:$D$200,"&gt;="&amp;('1. Configuración'!$C$9+(35-1)*7)))</f>
        <v/>
      </c>
      <c r="AK5" s="106">
        <f>IF($A5="","",COUNTIFS('3. Registro de ausencias'!$A$5:$A$200,$A5,'3. Registro de ausencias'!$F$5:$F$200,"Aprobado",'3. Registro de ausencias'!$C$5:$C$200,"&lt;="&amp;('1. Configuración'!$C$9+(36-1)*7+6),'3. Registro de ausencias'!$D$5:$D$200,"&gt;="&amp;('1. Configuración'!$C$9+(36-1)*7)))</f>
        <v/>
      </c>
      <c r="AL5" s="106">
        <f>IF($A5="","",COUNTIFS('3. Registro de ausencias'!$A$5:$A$200,$A5,'3. Registro de ausencias'!$F$5:$F$200,"Aprobado",'3. Registro de ausencias'!$C$5:$C$200,"&lt;="&amp;('1. Configuración'!$C$9+(37-1)*7+6),'3. Registro de ausencias'!$D$5:$D$200,"&gt;="&amp;('1. Configuración'!$C$9+(37-1)*7)))</f>
        <v/>
      </c>
      <c r="AM5" s="106">
        <f>IF($A5="","",COUNTIFS('3. Registro de ausencias'!$A$5:$A$200,$A5,'3. Registro de ausencias'!$F$5:$F$200,"Aprobado",'3. Registro de ausencias'!$C$5:$C$200,"&lt;="&amp;('1. Configuración'!$C$9+(38-1)*7+6),'3. Registro de ausencias'!$D$5:$D$200,"&gt;="&amp;('1. Configuración'!$C$9+(38-1)*7)))</f>
        <v/>
      </c>
      <c r="AN5" s="106">
        <f>IF($A5="","",COUNTIFS('3. Registro de ausencias'!$A$5:$A$200,$A5,'3. Registro de ausencias'!$F$5:$F$200,"Aprobado",'3. Registro de ausencias'!$C$5:$C$200,"&lt;="&amp;('1. Configuración'!$C$9+(39-1)*7+6),'3. Registro de ausencias'!$D$5:$D$200,"&gt;="&amp;('1. Configuración'!$C$9+(39-1)*7)))</f>
        <v/>
      </c>
      <c r="AO5" s="106">
        <f>IF($A5="","",COUNTIFS('3. Registro de ausencias'!$A$5:$A$200,$A5,'3. Registro de ausencias'!$F$5:$F$200,"Aprobado",'3. Registro de ausencias'!$C$5:$C$200,"&lt;="&amp;('1. Configuración'!$C$9+(40-1)*7+6),'3. Registro de ausencias'!$D$5:$D$200,"&gt;="&amp;('1. Configuración'!$C$9+(40-1)*7)))</f>
        <v/>
      </c>
      <c r="AP5" s="106">
        <f>IF($A5="","",COUNTIFS('3. Registro de ausencias'!$A$5:$A$200,$A5,'3. Registro de ausencias'!$F$5:$F$200,"Aprobado",'3. Registro de ausencias'!$C$5:$C$200,"&lt;="&amp;('1. Configuración'!$C$9+(41-1)*7+6),'3. Registro de ausencias'!$D$5:$D$200,"&gt;="&amp;('1. Configuración'!$C$9+(41-1)*7)))</f>
        <v/>
      </c>
      <c r="AQ5" s="106">
        <f>IF($A5="","",COUNTIFS('3. Registro de ausencias'!$A$5:$A$200,$A5,'3. Registro de ausencias'!$F$5:$F$200,"Aprobado",'3. Registro de ausencias'!$C$5:$C$200,"&lt;="&amp;('1. Configuración'!$C$9+(42-1)*7+6),'3. Registro de ausencias'!$D$5:$D$200,"&gt;="&amp;('1. Configuración'!$C$9+(42-1)*7)))</f>
        <v/>
      </c>
      <c r="AR5" s="106">
        <f>IF($A5="","",COUNTIFS('3. Registro de ausencias'!$A$5:$A$200,$A5,'3. Registro de ausencias'!$F$5:$F$200,"Aprobado",'3. Registro de ausencias'!$C$5:$C$200,"&lt;="&amp;('1. Configuración'!$C$9+(43-1)*7+6),'3. Registro de ausencias'!$D$5:$D$200,"&gt;="&amp;('1. Configuración'!$C$9+(43-1)*7)))</f>
        <v/>
      </c>
      <c r="AS5" s="106">
        <f>IF($A5="","",COUNTIFS('3. Registro de ausencias'!$A$5:$A$200,$A5,'3. Registro de ausencias'!$F$5:$F$200,"Aprobado",'3. Registro de ausencias'!$C$5:$C$200,"&lt;="&amp;('1. Configuración'!$C$9+(44-1)*7+6),'3. Registro de ausencias'!$D$5:$D$200,"&gt;="&amp;('1. Configuración'!$C$9+(44-1)*7)))</f>
        <v/>
      </c>
      <c r="AT5" s="106">
        <f>IF($A5="","",COUNTIFS('3. Registro de ausencias'!$A$5:$A$200,$A5,'3. Registro de ausencias'!$F$5:$F$200,"Aprobado",'3. Registro de ausencias'!$C$5:$C$200,"&lt;="&amp;('1. Configuración'!$C$9+(45-1)*7+6),'3. Registro de ausencias'!$D$5:$D$200,"&gt;="&amp;('1. Configuración'!$C$9+(45-1)*7)))</f>
        <v/>
      </c>
      <c r="AU5" s="106">
        <f>IF($A5="","",COUNTIFS('3. Registro de ausencias'!$A$5:$A$200,$A5,'3. Registro de ausencias'!$F$5:$F$200,"Aprobado",'3. Registro de ausencias'!$C$5:$C$200,"&lt;="&amp;('1. Configuración'!$C$9+(46-1)*7+6),'3. Registro de ausencias'!$D$5:$D$200,"&gt;="&amp;('1. Configuración'!$C$9+(46-1)*7)))</f>
        <v/>
      </c>
      <c r="AV5" s="106">
        <f>IF($A5="","",COUNTIFS('3. Registro de ausencias'!$A$5:$A$200,$A5,'3. Registro de ausencias'!$F$5:$F$200,"Aprobado",'3. Registro de ausencias'!$C$5:$C$200,"&lt;="&amp;('1. Configuración'!$C$9+(47-1)*7+6),'3. Registro de ausencias'!$D$5:$D$200,"&gt;="&amp;('1. Configuración'!$C$9+(47-1)*7)))</f>
        <v/>
      </c>
      <c r="AW5" s="106">
        <f>IF($A5="","",COUNTIFS('3. Registro de ausencias'!$A$5:$A$200,$A5,'3. Registro de ausencias'!$F$5:$F$200,"Aprobado",'3. Registro de ausencias'!$C$5:$C$200,"&lt;="&amp;('1. Configuración'!$C$9+(48-1)*7+6),'3. Registro de ausencias'!$D$5:$D$200,"&gt;="&amp;('1. Configuración'!$C$9+(48-1)*7)))</f>
        <v/>
      </c>
      <c r="AX5" s="106">
        <f>IF($A5="","",COUNTIFS('3. Registro de ausencias'!$A$5:$A$200,$A5,'3. Registro de ausencias'!$F$5:$F$200,"Aprobado",'3. Registro de ausencias'!$C$5:$C$200,"&lt;="&amp;('1. Configuración'!$C$9+(49-1)*7+6),'3. Registro de ausencias'!$D$5:$D$200,"&gt;="&amp;('1. Configuración'!$C$9+(49-1)*7)))</f>
        <v/>
      </c>
      <c r="AY5" s="106">
        <f>IF($A5="","",COUNTIFS('3. Registro de ausencias'!$A$5:$A$200,$A5,'3. Registro de ausencias'!$F$5:$F$200,"Aprobado",'3. Registro de ausencias'!$C$5:$C$200,"&lt;="&amp;('1. Configuración'!$C$9+(50-1)*7+6),'3. Registro de ausencias'!$D$5:$D$200,"&gt;="&amp;('1. Configuración'!$C$9+(50-1)*7)))</f>
        <v/>
      </c>
      <c r="AZ5" s="106">
        <f>IF($A5="","",COUNTIFS('3. Registro de ausencias'!$A$5:$A$200,$A5,'3. Registro de ausencias'!$F$5:$F$200,"Aprobado",'3. Registro de ausencias'!$C$5:$C$200,"&lt;="&amp;('1. Configuración'!$C$9+(51-1)*7+6),'3. Registro de ausencias'!$D$5:$D$200,"&gt;="&amp;('1. Configuración'!$C$9+(51-1)*7)))</f>
        <v/>
      </c>
      <c r="BA5" s="106">
        <f>IF($A5="","",COUNTIFS('3. Registro de ausencias'!$A$5:$A$200,$A5,'3. Registro de ausencias'!$F$5:$F$200,"Aprobado",'3. Registro de ausencias'!$C$5:$C$200,"&lt;="&amp;('1. Configuración'!$C$9+(52-1)*7+6),'3. Registro de ausencias'!$D$5:$D$200,"&gt;="&amp;('1. Configuración'!$C$9+(52-1)*7)))</f>
        <v/>
      </c>
    </row>
    <row r="6" ht="18" customHeight="1" s="55">
      <c r="A6" s="105">
        <f>IF('2. Empleados'!A6="","",'2. Empleados'!A6)</f>
        <v/>
      </c>
      <c r="B6" s="106">
        <f>IF($A6="","",COUNTIFS('3. Registro de ausencias'!$A$5:$A$200,$A6,'3. Registro de ausencias'!$F$5:$F$200,"Aprobado",'3. Registro de ausencias'!$C$5:$C$200,"&lt;="&amp;('1. Configuración'!$C$9+(1-1)*7+6),'3. Registro de ausencias'!$D$5:$D$200,"&gt;="&amp;('1. Configuración'!$C$9+(1-1)*7)))</f>
        <v/>
      </c>
      <c r="C6" s="106">
        <f>IF($A6="","",COUNTIFS('3. Registro de ausencias'!$A$5:$A$200,$A6,'3. Registro de ausencias'!$F$5:$F$200,"Aprobado",'3. Registro de ausencias'!$C$5:$C$200,"&lt;="&amp;('1. Configuración'!$C$9+(2-1)*7+6),'3. Registro de ausencias'!$D$5:$D$200,"&gt;="&amp;('1. Configuración'!$C$9+(2-1)*7)))</f>
        <v/>
      </c>
      <c r="D6" s="106">
        <f>IF($A6="","",COUNTIFS('3. Registro de ausencias'!$A$5:$A$200,$A6,'3. Registro de ausencias'!$F$5:$F$200,"Aprobado",'3. Registro de ausencias'!$C$5:$C$200,"&lt;="&amp;('1. Configuración'!$C$9+(3-1)*7+6),'3. Registro de ausencias'!$D$5:$D$200,"&gt;="&amp;('1. Configuración'!$C$9+(3-1)*7)))</f>
        <v/>
      </c>
      <c r="E6" s="106">
        <f>IF($A6="","",COUNTIFS('3. Registro de ausencias'!$A$5:$A$200,$A6,'3. Registro de ausencias'!$F$5:$F$200,"Aprobado",'3. Registro de ausencias'!$C$5:$C$200,"&lt;="&amp;('1. Configuración'!$C$9+(4-1)*7+6),'3. Registro de ausencias'!$D$5:$D$200,"&gt;="&amp;('1. Configuración'!$C$9+(4-1)*7)))</f>
        <v/>
      </c>
      <c r="F6" s="106">
        <f>IF($A6="","",COUNTIFS('3. Registro de ausencias'!$A$5:$A$200,$A6,'3. Registro de ausencias'!$F$5:$F$200,"Aprobado",'3. Registro de ausencias'!$C$5:$C$200,"&lt;="&amp;('1. Configuración'!$C$9+(5-1)*7+6),'3. Registro de ausencias'!$D$5:$D$200,"&gt;="&amp;('1. Configuración'!$C$9+(5-1)*7)))</f>
        <v/>
      </c>
      <c r="G6" s="106">
        <f>IF($A6="","",COUNTIFS('3. Registro de ausencias'!$A$5:$A$200,$A6,'3. Registro de ausencias'!$F$5:$F$200,"Aprobado",'3. Registro de ausencias'!$C$5:$C$200,"&lt;="&amp;('1. Configuración'!$C$9+(6-1)*7+6),'3. Registro de ausencias'!$D$5:$D$200,"&gt;="&amp;('1. Configuración'!$C$9+(6-1)*7)))</f>
        <v/>
      </c>
      <c r="H6" s="106">
        <f>IF($A6="","",COUNTIFS('3. Registro de ausencias'!$A$5:$A$200,$A6,'3. Registro de ausencias'!$F$5:$F$200,"Aprobado",'3. Registro de ausencias'!$C$5:$C$200,"&lt;="&amp;('1. Configuración'!$C$9+(7-1)*7+6),'3. Registro de ausencias'!$D$5:$D$200,"&gt;="&amp;('1. Configuración'!$C$9+(7-1)*7)))</f>
        <v/>
      </c>
      <c r="I6" s="106">
        <f>IF($A6="","",COUNTIFS('3. Registro de ausencias'!$A$5:$A$200,$A6,'3. Registro de ausencias'!$F$5:$F$200,"Aprobado",'3. Registro de ausencias'!$C$5:$C$200,"&lt;="&amp;('1. Configuración'!$C$9+(8-1)*7+6),'3. Registro de ausencias'!$D$5:$D$200,"&gt;="&amp;('1. Configuración'!$C$9+(8-1)*7)))</f>
        <v/>
      </c>
      <c r="J6" s="106">
        <f>IF($A6="","",COUNTIFS('3. Registro de ausencias'!$A$5:$A$200,$A6,'3. Registro de ausencias'!$F$5:$F$200,"Aprobado",'3. Registro de ausencias'!$C$5:$C$200,"&lt;="&amp;('1. Configuración'!$C$9+(9-1)*7+6),'3. Registro de ausencias'!$D$5:$D$200,"&gt;="&amp;('1. Configuración'!$C$9+(9-1)*7)))</f>
        <v/>
      </c>
      <c r="K6" s="106">
        <f>IF($A6="","",COUNTIFS('3. Registro de ausencias'!$A$5:$A$200,$A6,'3. Registro de ausencias'!$F$5:$F$200,"Aprobado",'3. Registro de ausencias'!$C$5:$C$200,"&lt;="&amp;('1. Configuración'!$C$9+(10-1)*7+6),'3. Registro de ausencias'!$D$5:$D$200,"&gt;="&amp;('1. Configuración'!$C$9+(10-1)*7)))</f>
        <v/>
      </c>
      <c r="L6" s="106">
        <f>IF($A6="","",COUNTIFS('3. Registro de ausencias'!$A$5:$A$200,$A6,'3. Registro de ausencias'!$F$5:$F$200,"Aprobado",'3. Registro de ausencias'!$C$5:$C$200,"&lt;="&amp;('1. Configuración'!$C$9+(11-1)*7+6),'3. Registro de ausencias'!$D$5:$D$200,"&gt;="&amp;('1. Configuración'!$C$9+(11-1)*7)))</f>
        <v/>
      </c>
      <c r="M6" s="106">
        <f>IF($A6="","",COUNTIFS('3. Registro de ausencias'!$A$5:$A$200,$A6,'3. Registro de ausencias'!$F$5:$F$200,"Aprobado",'3. Registro de ausencias'!$C$5:$C$200,"&lt;="&amp;('1. Configuración'!$C$9+(12-1)*7+6),'3. Registro de ausencias'!$D$5:$D$200,"&gt;="&amp;('1. Configuración'!$C$9+(12-1)*7)))</f>
        <v/>
      </c>
      <c r="N6" s="106">
        <f>IF($A6="","",COUNTIFS('3. Registro de ausencias'!$A$5:$A$200,$A6,'3. Registro de ausencias'!$F$5:$F$200,"Aprobado",'3. Registro de ausencias'!$C$5:$C$200,"&lt;="&amp;('1. Configuración'!$C$9+(13-1)*7+6),'3. Registro de ausencias'!$D$5:$D$200,"&gt;="&amp;('1. Configuración'!$C$9+(13-1)*7)))</f>
        <v/>
      </c>
      <c r="O6" s="106">
        <f>IF($A6="","",COUNTIFS('3. Registro de ausencias'!$A$5:$A$200,$A6,'3. Registro de ausencias'!$F$5:$F$200,"Aprobado",'3. Registro de ausencias'!$C$5:$C$200,"&lt;="&amp;('1. Configuración'!$C$9+(14-1)*7+6),'3. Registro de ausencias'!$D$5:$D$200,"&gt;="&amp;('1. Configuración'!$C$9+(14-1)*7)))</f>
        <v/>
      </c>
      <c r="P6" s="106">
        <f>IF($A6="","",COUNTIFS('3. Registro de ausencias'!$A$5:$A$200,$A6,'3. Registro de ausencias'!$F$5:$F$200,"Aprobado",'3. Registro de ausencias'!$C$5:$C$200,"&lt;="&amp;('1. Configuración'!$C$9+(15-1)*7+6),'3. Registro de ausencias'!$D$5:$D$200,"&gt;="&amp;('1. Configuración'!$C$9+(15-1)*7)))</f>
        <v/>
      </c>
      <c r="Q6" s="106">
        <f>IF($A6="","",COUNTIFS('3. Registro de ausencias'!$A$5:$A$200,$A6,'3. Registro de ausencias'!$F$5:$F$200,"Aprobado",'3. Registro de ausencias'!$C$5:$C$200,"&lt;="&amp;('1. Configuración'!$C$9+(16-1)*7+6),'3. Registro de ausencias'!$D$5:$D$200,"&gt;="&amp;('1. Configuración'!$C$9+(16-1)*7)))</f>
        <v/>
      </c>
      <c r="R6" s="106">
        <f>IF($A6="","",COUNTIFS('3. Registro de ausencias'!$A$5:$A$200,$A6,'3. Registro de ausencias'!$F$5:$F$200,"Aprobado",'3. Registro de ausencias'!$C$5:$C$200,"&lt;="&amp;('1. Configuración'!$C$9+(17-1)*7+6),'3. Registro de ausencias'!$D$5:$D$200,"&gt;="&amp;('1. Configuración'!$C$9+(17-1)*7)))</f>
        <v/>
      </c>
      <c r="S6" s="106">
        <f>IF($A6="","",COUNTIFS('3. Registro de ausencias'!$A$5:$A$200,$A6,'3. Registro de ausencias'!$F$5:$F$200,"Aprobado",'3. Registro de ausencias'!$C$5:$C$200,"&lt;="&amp;('1. Configuración'!$C$9+(18-1)*7+6),'3. Registro de ausencias'!$D$5:$D$200,"&gt;="&amp;('1. Configuración'!$C$9+(18-1)*7)))</f>
        <v/>
      </c>
      <c r="T6" s="106">
        <f>IF($A6="","",COUNTIFS('3. Registro de ausencias'!$A$5:$A$200,$A6,'3. Registro de ausencias'!$F$5:$F$200,"Aprobado",'3. Registro de ausencias'!$C$5:$C$200,"&lt;="&amp;('1. Configuración'!$C$9+(19-1)*7+6),'3. Registro de ausencias'!$D$5:$D$200,"&gt;="&amp;('1. Configuración'!$C$9+(19-1)*7)))</f>
        <v/>
      </c>
      <c r="U6" s="106">
        <f>IF($A6="","",COUNTIFS('3. Registro de ausencias'!$A$5:$A$200,$A6,'3. Registro de ausencias'!$F$5:$F$200,"Aprobado",'3. Registro de ausencias'!$C$5:$C$200,"&lt;="&amp;('1. Configuración'!$C$9+(20-1)*7+6),'3. Registro de ausencias'!$D$5:$D$200,"&gt;="&amp;('1. Configuración'!$C$9+(20-1)*7)))</f>
        <v/>
      </c>
      <c r="V6" s="106">
        <f>IF($A6="","",COUNTIFS('3. Registro de ausencias'!$A$5:$A$200,$A6,'3. Registro de ausencias'!$F$5:$F$200,"Aprobado",'3. Registro de ausencias'!$C$5:$C$200,"&lt;="&amp;('1. Configuración'!$C$9+(21-1)*7+6),'3. Registro de ausencias'!$D$5:$D$200,"&gt;="&amp;('1. Configuración'!$C$9+(21-1)*7)))</f>
        <v/>
      </c>
      <c r="W6" s="106">
        <f>IF($A6="","",COUNTIFS('3. Registro de ausencias'!$A$5:$A$200,$A6,'3. Registro de ausencias'!$F$5:$F$200,"Aprobado",'3. Registro de ausencias'!$C$5:$C$200,"&lt;="&amp;('1. Configuración'!$C$9+(22-1)*7+6),'3. Registro de ausencias'!$D$5:$D$200,"&gt;="&amp;('1. Configuración'!$C$9+(22-1)*7)))</f>
        <v/>
      </c>
      <c r="X6" s="106">
        <f>IF($A6="","",COUNTIFS('3. Registro de ausencias'!$A$5:$A$200,$A6,'3. Registro de ausencias'!$F$5:$F$200,"Aprobado",'3. Registro de ausencias'!$C$5:$C$200,"&lt;="&amp;('1. Configuración'!$C$9+(23-1)*7+6),'3. Registro de ausencias'!$D$5:$D$200,"&gt;="&amp;('1. Configuración'!$C$9+(23-1)*7)))</f>
        <v/>
      </c>
      <c r="Y6" s="106">
        <f>IF($A6="","",COUNTIFS('3. Registro de ausencias'!$A$5:$A$200,$A6,'3. Registro de ausencias'!$F$5:$F$200,"Aprobado",'3. Registro de ausencias'!$C$5:$C$200,"&lt;="&amp;('1. Configuración'!$C$9+(24-1)*7+6),'3. Registro de ausencias'!$D$5:$D$200,"&gt;="&amp;('1. Configuración'!$C$9+(24-1)*7)))</f>
        <v/>
      </c>
      <c r="Z6" s="106">
        <f>IF($A6="","",COUNTIFS('3. Registro de ausencias'!$A$5:$A$200,$A6,'3. Registro de ausencias'!$F$5:$F$200,"Aprobado",'3. Registro de ausencias'!$C$5:$C$200,"&lt;="&amp;('1. Configuración'!$C$9+(25-1)*7+6),'3. Registro de ausencias'!$D$5:$D$200,"&gt;="&amp;('1. Configuración'!$C$9+(25-1)*7)))</f>
        <v/>
      </c>
      <c r="AA6" s="106">
        <f>IF($A6="","",COUNTIFS('3. Registro de ausencias'!$A$5:$A$200,$A6,'3. Registro de ausencias'!$F$5:$F$200,"Aprobado",'3. Registro de ausencias'!$C$5:$C$200,"&lt;="&amp;('1. Configuración'!$C$9+(26-1)*7+6),'3. Registro de ausencias'!$D$5:$D$200,"&gt;="&amp;('1. Configuración'!$C$9+(26-1)*7)))</f>
        <v/>
      </c>
      <c r="AB6" s="106">
        <f>IF($A6="","",COUNTIFS('3. Registro de ausencias'!$A$5:$A$200,$A6,'3. Registro de ausencias'!$F$5:$F$200,"Aprobado",'3. Registro de ausencias'!$C$5:$C$200,"&lt;="&amp;('1. Configuración'!$C$9+(27-1)*7+6),'3. Registro de ausencias'!$D$5:$D$200,"&gt;="&amp;('1. Configuración'!$C$9+(27-1)*7)))</f>
        <v/>
      </c>
      <c r="AC6" s="106">
        <f>IF($A6="","",COUNTIFS('3. Registro de ausencias'!$A$5:$A$200,$A6,'3. Registro de ausencias'!$F$5:$F$200,"Aprobado",'3. Registro de ausencias'!$C$5:$C$200,"&lt;="&amp;('1. Configuración'!$C$9+(28-1)*7+6),'3. Registro de ausencias'!$D$5:$D$200,"&gt;="&amp;('1. Configuración'!$C$9+(28-1)*7)))</f>
        <v/>
      </c>
      <c r="AD6" s="106">
        <f>IF($A6="","",COUNTIFS('3. Registro de ausencias'!$A$5:$A$200,$A6,'3. Registro de ausencias'!$F$5:$F$200,"Aprobado",'3. Registro de ausencias'!$C$5:$C$200,"&lt;="&amp;('1. Configuración'!$C$9+(29-1)*7+6),'3. Registro de ausencias'!$D$5:$D$200,"&gt;="&amp;('1. Configuración'!$C$9+(29-1)*7)))</f>
        <v/>
      </c>
      <c r="AE6" s="106">
        <f>IF($A6="","",COUNTIFS('3. Registro de ausencias'!$A$5:$A$200,$A6,'3. Registro de ausencias'!$F$5:$F$200,"Aprobado",'3. Registro de ausencias'!$C$5:$C$200,"&lt;="&amp;('1. Configuración'!$C$9+(30-1)*7+6),'3. Registro de ausencias'!$D$5:$D$200,"&gt;="&amp;('1. Configuración'!$C$9+(30-1)*7)))</f>
        <v/>
      </c>
      <c r="AF6" s="106">
        <f>IF($A6="","",COUNTIFS('3. Registro de ausencias'!$A$5:$A$200,$A6,'3. Registro de ausencias'!$F$5:$F$200,"Aprobado",'3. Registro de ausencias'!$C$5:$C$200,"&lt;="&amp;('1. Configuración'!$C$9+(31-1)*7+6),'3. Registro de ausencias'!$D$5:$D$200,"&gt;="&amp;('1. Configuración'!$C$9+(31-1)*7)))</f>
        <v/>
      </c>
      <c r="AG6" s="106">
        <f>IF($A6="","",COUNTIFS('3. Registro de ausencias'!$A$5:$A$200,$A6,'3. Registro de ausencias'!$F$5:$F$200,"Aprobado",'3. Registro de ausencias'!$C$5:$C$200,"&lt;="&amp;('1. Configuración'!$C$9+(32-1)*7+6),'3. Registro de ausencias'!$D$5:$D$200,"&gt;="&amp;('1. Configuración'!$C$9+(32-1)*7)))</f>
        <v/>
      </c>
      <c r="AH6" s="106">
        <f>IF($A6="","",COUNTIFS('3. Registro de ausencias'!$A$5:$A$200,$A6,'3. Registro de ausencias'!$F$5:$F$200,"Aprobado",'3. Registro de ausencias'!$C$5:$C$200,"&lt;="&amp;('1. Configuración'!$C$9+(33-1)*7+6),'3. Registro de ausencias'!$D$5:$D$200,"&gt;="&amp;('1. Configuración'!$C$9+(33-1)*7)))</f>
        <v/>
      </c>
      <c r="AI6" s="106">
        <f>IF($A6="","",COUNTIFS('3. Registro de ausencias'!$A$5:$A$200,$A6,'3. Registro de ausencias'!$F$5:$F$200,"Aprobado",'3. Registro de ausencias'!$C$5:$C$200,"&lt;="&amp;('1. Configuración'!$C$9+(34-1)*7+6),'3. Registro de ausencias'!$D$5:$D$200,"&gt;="&amp;('1. Configuración'!$C$9+(34-1)*7)))</f>
        <v/>
      </c>
      <c r="AJ6" s="106">
        <f>IF($A6="","",COUNTIFS('3. Registro de ausencias'!$A$5:$A$200,$A6,'3. Registro de ausencias'!$F$5:$F$200,"Aprobado",'3. Registro de ausencias'!$C$5:$C$200,"&lt;="&amp;('1. Configuración'!$C$9+(35-1)*7+6),'3. Registro de ausencias'!$D$5:$D$200,"&gt;="&amp;('1. Configuración'!$C$9+(35-1)*7)))</f>
        <v/>
      </c>
      <c r="AK6" s="106">
        <f>IF($A6="","",COUNTIFS('3. Registro de ausencias'!$A$5:$A$200,$A6,'3. Registro de ausencias'!$F$5:$F$200,"Aprobado",'3. Registro de ausencias'!$C$5:$C$200,"&lt;="&amp;('1. Configuración'!$C$9+(36-1)*7+6),'3. Registro de ausencias'!$D$5:$D$200,"&gt;="&amp;('1. Configuración'!$C$9+(36-1)*7)))</f>
        <v/>
      </c>
      <c r="AL6" s="106">
        <f>IF($A6="","",COUNTIFS('3. Registro de ausencias'!$A$5:$A$200,$A6,'3. Registro de ausencias'!$F$5:$F$200,"Aprobado",'3. Registro de ausencias'!$C$5:$C$200,"&lt;="&amp;('1. Configuración'!$C$9+(37-1)*7+6),'3. Registro de ausencias'!$D$5:$D$200,"&gt;="&amp;('1. Configuración'!$C$9+(37-1)*7)))</f>
        <v/>
      </c>
      <c r="AM6" s="106">
        <f>IF($A6="","",COUNTIFS('3. Registro de ausencias'!$A$5:$A$200,$A6,'3. Registro de ausencias'!$F$5:$F$200,"Aprobado",'3. Registro de ausencias'!$C$5:$C$200,"&lt;="&amp;('1. Configuración'!$C$9+(38-1)*7+6),'3. Registro de ausencias'!$D$5:$D$200,"&gt;="&amp;('1. Configuración'!$C$9+(38-1)*7)))</f>
        <v/>
      </c>
      <c r="AN6" s="106">
        <f>IF($A6="","",COUNTIFS('3. Registro de ausencias'!$A$5:$A$200,$A6,'3. Registro de ausencias'!$F$5:$F$200,"Aprobado",'3. Registro de ausencias'!$C$5:$C$200,"&lt;="&amp;('1. Configuración'!$C$9+(39-1)*7+6),'3. Registro de ausencias'!$D$5:$D$200,"&gt;="&amp;('1. Configuración'!$C$9+(39-1)*7)))</f>
        <v/>
      </c>
      <c r="AO6" s="106">
        <f>IF($A6="","",COUNTIFS('3. Registro de ausencias'!$A$5:$A$200,$A6,'3. Registro de ausencias'!$F$5:$F$200,"Aprobado",'3. Registro de ausencias'!$C$5:$C$200,"&lt;="&amp;('1. Configuración'!$C$9+(40-1)*7+6),'3. Registro de ausencias'!$D$5:$D$200,"&gt;="&amp;('1. Configuración'!$C$9+(40-1)*7)))</f>
        <v/>
      </c>
      <c r="AP6" s="106">
        <f>IF($A6="","",COUNTIFS('3. Registro de ausencias'!$A$5:$A$200,$A6,'3. Registro de ausencias'!$F$5:$F$200,"Aprobado",'3. Registro de ausencias'!$C$5:$C$200,"&lt;="&amp;('1. Configuración'!$C$9+(41-1)*7+6),'3. Registro de ausencias'!$D$5:$D$200,"&gt;="&amp;('1. Configuración'!$C$9+(41-1)*7)))</f>
        <v/>
      </c>
      <c r="AQ6" s="106">
        <f>IF($A6="","",COUNTIFS('3. Registro de ausencias'!$A$5:$A$200,$A6,'3. Registro de ausencias'!$F$5:$F$200,"Aprobado",'3. Registro de ausencias'!$C$5:$C$200,"&lt;="&amp;('1. Configuración'!$C$9+(42-1)*7+6),'3. Registro de ausencias'!$D$5:$D$200,"&gt;="&amp;('1. Configuración'!$C$9+(42-1)*7)))</f>
        <v/>
      </c>
      <c r="AR6" s="106">
        <f>IF($A6="","",COUNTIFS('3. Registro de ausencias'!$A$5:$A$200,$A6,'3. Registro de ausencias'!$F$5:$F$200,"Aprobado",'3. Registro de ausencias'!$C$5:$C$200,"&lt;="&amp;('1. Configuración'!$C$9+(43-1)*7+6),'3. Registro de ausencias'!$D$5:$D$200,"&gt;="&amp;('1. Configuración'!$C$9+(43-1)*7)))</f>
        <v/>
      </c>
      <c r="AS6" s="106">
        <f>IF($A6="","",COUNTIFS('3. Registro de ausencias'!$A$5:$A$200,$A6,'3. Registro de ausencias'!$F$5:$F$200,"Aprobado",'3. Registro de ausencias'!$C$5:$C$200,"&lt;="&amp;('1. Configuración'!$C$9+(44-1)*7+6),'3. Registro de ausencias'!$D$5:$D$200,"&gt;="&amp;('1. Configuración'!$C$9+(44-1)*7)))</f>
        <v/>
      </c>
      <c r="AT6" s="106">
        <f>IF($A6="","",COUNTIFS('3. Registro de ausencias'!$A$5:$A$200,$A6,'3. Registro de ausencias'!$F$5:$F$200,"Aprobado",'3. Registro de ausencias'!$C$5:$C$200,"&lt;="&amp;('1. Configuración'!$C$9+(45-1)*7+6),'3. Registro de ausencias'!$D$5:$D$200,"&gt;="&amp;('1. Configuración'!$C$9+(45-1)*7)))</f>
        <v/>
      </c>
      <c r="AU6" s="106">
        <f>IF($A6="","",COUNTIFS('3. Registro de ausencias'!$A$5:$A$200,$A6,'3. Registro de ausencias'!$F$5:$F$200,"Aprobado",'3. Registro de ausencias'!$C$5:$C$200,"&lt;="&amp;('1. Configuración'!$C$9+(46-1)*7+6),'3. Registro de ausencias'!$D$5:$D$200,"&gt;="&amp;('1. Configuración'!$C$9+(46-1)*7)))</f>
        <v/>
      </c>
      <c r="AV6" s="106">
        <f>IF($A6="","",COUNTIFS('3. Registro de ausencias'!$A$5:$A$200,$A6,'3. Registro de ausencias'!$F$5:$F$200,"Aprobado",'3. Registro de ausencias'!$C$5:$C$200,"&lt;="&amp;('1. Configuración'!$C$9+(47-1)*7+6),'3. Registro de ausencias'!$D$5:$D$200,"&gt;="&amp;('1. Configuración'!$C$9+(47-1)*7)))</f>
        <v/>
      </c>
      <c r="AW6" s="106">
        <f>IF($A6="","",COUNTIFS('3. Registro de ausencias'!$A$5:$A$200,$A6,'3. Registro de ausencias'!$F$5:$F$200,"Aprobado",'3. Registro de ausencias'!$C$5:$C$200,"&lt;="&amp;('1. Configuración'!$C$9+(48-1)*7+6),'3. Registro de ausencias'!$D$5:$D$200,"&gt;="&amp;('1. Configuración'!$C$9+(48-1)*7)))</f>
        <v/>
      </c>
      <c r="AX6" s="106">
        <f>IF($A6="","",COUNTIFS('3. Registro de ausencias'!$A$5:$A$200,$A6,'3. Registro de ausencias'!$F$5:$F$200,"Aprobado",'3. Registro de ausencias'!$C$5:$C$200,"&lt;="&amp;('1. Configuración'!$C$9+(49-1)*7+6),'3. Registro de ausencias'!$D$5:$D$200,"&gt;="&amp;('1. Configuración'!$C$9+(49-1)*7)))</f>
        <v/>
      </c>
      <c r="AY6" s="106">
        <f>IF($A6="","",COUNTIFS('3. Registro de ausencias'!$A$5:$A$200,$A6,'3. Registro de ausencias'!$F$5:$F$200,"Aprobado",'3. Registro de ausencias'!$C$5:$C$200,"&lt;="&amp;('1. Configuración'!$C$9+(50-1)*7+6),'3. Registro de ausencias'!$D$5:$D$200,"&gt;="&amp;('1. Configuración'!$C$9+(50-1)*7)))</f>
        <v/>
      </c>
      <c r="AZ6" s="106">
        <f>IF($A6="","",COUNTIFS('3. Registro de ausencias'!$A$5:$A$200,$A6,'3. Registro de ausencias'!$F$5:$F$200,"Aprobado",'3. Registro de ausencias'!$C$5:$C$200,"&lt;="&amp;('1. Configuración'!$C$9+(51-1)*7+6),'3. Registro de ausencias'!$D$5:$D$200,"&gt;="&amp;('1. Configuración'!$C$9+(51-1)*7)))</f>
        <v/>
      </c>
      <c r="BA6" s="106">
        <f>IF($A6="","",COUNTIFS('3. Registro de ausencias'!$A$5:$A$200,$A6,'3. Registro de ausencias'!$F$5:$F$200,"Aprobado",'3. Registro de ausencias'!$C$5:$C$200,"&lt;="&amp;('1. Configuración'!$C$9+(52-1)*7+6),'3. Registro de ausencias'!$D$5:$D$200,"&gt;="&amp;('1. Configuración'!$C$9+(52-1)*7)))</f>
        <v/>
      </c>
    </row>
    <row r="7" ht="18" customHeight="1" s="55">
      <c r="A7" s="105">
        <f>IF('2. Empleados'!A7="","",'2. Empleados'!A7)</f>
        <v/>
      </c>
      <c r="B7" s="106">
        <f>IF($A7="","",COUNTIFS('3. Registro de ausencias'!$A$5:$A$200,$A7,'3. Registro de ausencias'!$F$5:$F$200,"Aprobado",'3. Registro de ausencias'!$C$5:$C$200,"&lt;="&amp;('1. Configuración'!$C$9+(1-1)*7+6),'3. Registro de ausencias'!$D$5:$D$200,"&gt;="&amp;('1. Configuración'!$C$9+(1-1)*7)))</f>
        <v/>
      </c>
      <c r="C7" s="106">
        <f>IF($A7="","",COUNTIFS('3. Registro de ausencias'!$A$5:$A$200,$A7,'3. Registro de ausencias'!$F$5:$F$200,"Aprobado",'3. Registro de ausencias'!$C$5:$C$200,"&lt;="&amp;('1. Configuración'!$C$9+(2-1)*7+6),'3. Registro de ausencias'!$D$5:$D$200,"&gt;="&amp;('1. Configuración'!$C$9+(2-1)*7)))</f>
        <v/>
      </c>
      <c r="D7" s="106">
        <f>IF($A7="","",COUNTIFS('3. Registro de ausencias'!$A$5:$A$200,$A7,'3. Registro de ausencias'!$F$5:$F$200,"Aprobado",'3. Registro de ausencias'!$C$5:$C$200,"&lt;="&amp;('1. Configuración'!$C$9+(3-1)*7+6),'3. Registro de ausencias'!$D$5:$D$200,"&gt;="&amp;('1. Configuración'!$C$9+(3-1)*7)))</f>
        <v/>
      </c>
      <c r="E7" s="106">
        <f>IF($A7="","",COUNTIFS('3. Registro de ausencias'!$A$5:$A$200,$A7,'3. Registro de ausencias'!$F$5:$F$200,"Aprobado",'3. Registro de ausencias'!$C$5:$C$200,"&lt;="&amp;('1. Configuración'!$C$9+(4-1)*7+6),'3. Registro de ausencias'!$D$5:$D$200,"&gt;="&amp;('1. Configuración'!$C$9+(4-1)*7)))</f>
        <v/>
      </c>
      <c r="F7" s="106">
        <f>IF($A7="","",COUNTIFS('3. Registro de ausencias'!$A$5:$A$200,$A7,'3. Registro de ausencias'!$F$5:$F$200,"Aprobado",'3. Registro de ausencias'!$C$5:$C$200,"&lt;="&amp;('1. Configuración'!$C$9+(5-1)*7+6),'3. Registro de ausencias'!$D$5:$D$200,"&gt;="&amp;('1. Configuración'!$C$9+(5-1)*7)))</f>
        <v/>
      </c>
      <c r="G7" s="106">
        <f>IF($A7="","",COUNTIFS('3. Registro de ausencias'!$A$5:$A$200,$A7,'3. Registro de ausencias'!$F$5:$F$200,"Aprobado",'3. Registro de ausencias'!$C$5:$C$200,"&lt;="&amp;('1. Configuración'!$C$9+(6-1)*7+6),'3. Registro de ausencias'!$D$5:$D$200,"&gt;="&amp;('1. Configuración'!$C$9+(6-1)*7)))</f>
        <v/>
      </c>
      <c r="H7" s="106">
        <f>IF($A7="","",COUNTIFS('3. Registro de ausencias'!$A$5:$A$200,$A7,'3. Registro de ausencias'!$F$5:$F$200,"Aprobado",'3. Registro de ausencias'!$C$5:$C$200,"&lt;="&amp;('1. Configuración'!$C$9+(7-1)*7+6),'3. Registro de ausencias'!$D$5:$D$200,"&gt;="&amp;('1. Configuración'!$C$9+(7-1)*7)))</f>
        <v/>
      </c>
      <c r="I7" s="106">
        <f>IF($A7="","",COUNTIFS('3. Registro de ausencias'!$A$5:$A$200,$A7,'3. Registro de ausencias'!$F$5:$F$200,"Aprobado",'3. Registro de ausencias'!$C$5:$C$200,"&lt;="&amp;('1. Configuración'!$C$9+(8-1)*7+6),'3. Registro de ausencias'!$D$5:$D$200,"&gt;="&amp;('1. Configuración'!$C$9+(8-1)*7)))</f>
        <v/>
      </c>
      <c r="J7" s="106">
        <f>IF($A7="","",COUNTIFS('3. Registro de ausencias'!$A$5:$A$200,$A7,'3. Registro de ausencias'!$F$5:$F$200,"Aprobado",'3. Registro de ausencias'!$C$5:$C$200,"&lt;="&amp;('1. Configuración'!$C$9+(9-1)*7+6),'3. Registro de ausencias'!$D$5:$D$200,"&gt;="&amp;('1. Configuración'!$C$9+(9-1)*7)))</f>
        <v/>
      </c>
      <c r="K7" s="106">
        <f>IF($A7="","",COUNTIFS('3. Registro de ausencias'!$A$5:$A$200,$A7,'3. Registro de ausencias'!$F$5:$F$200,"Aprobado",'3. Registro de ausencias'!$C$5:$C$200,"&lt;="&amp;('1. Configuración'!$C$9+(10-1)*7+6),'3. Registro de ausencias'!$D$5:$D$200,"&gt;="&amp;('1. Configuración'!$C$9+(10-1)*7)))</f>
        <v/>
      </c>
      <c r="L7" s="106">
        <f>IF($A7="","",COUNTIFS('3. Registro de ausencias'!$A$5:$A$200,$A7,'3. Registro de ausencias'!$F$5:$F$200,"Aprobado",'3. Registro de ausencias'!$C$5:$C$200,"&lt;="&amp;('1. Configuración'!$C$9+(11-1)*7+6),'3. Registro de ausencias'!$D$5:$D$200,"&gt;="&amp;('1. Configuración'!$C$9+(11-1)*7)))</f>
        <v/>
      </c>
      <c r="M7" s="106">
        <f>IF($A7="","",COUNTIFS('3. Registro de ausencias'!$A$5:$A$200,$A7,'3. Registro de ausencias'!$F$5:$F$200,"Aprobado",'3. Registro de ausencias'!$C$5:$C$200,"&lt;="&amp;('1. Configuración'!$C$9+(12-1)*7+6),'3. Registro de ausencias'!$D$5:$D$200,"&gt;="&amp;('1. Configuración'!$C$9+(12-1)*7)))</f>
        <v/>
      </c>
      <c r="N7" s="106">
        <f>IF($A7="","",COUNTIFS('3. Registro de ausencias'!$A$5:$A$200,$A7,'3. Registro de ausencias'!$F$5:$F$200,"Aprobado",'3. Registro de ausencias'!$C$5:$C$200,"&lt;="&amp;('1. Configuración'!$C$9+(13-1)*7+6),'3. Registro de ausencias'!$D$5:$D$200,"&gt;="&amp;('1. Configuración'!$C$9+(13-1)*7)))</f>
        <v/>
      </c>
      <c r="O7" s="106">
        <f>IF($A7="","",COUNTIFS('3. Registro de ausencias'!$A$5:$A$200,$A7,'3. Registro de ausencias'!$F$5:$F$200,"Aprobado",'3. Registro de ausencias'!$C$5:$C$200,"&lt;="&amp;('1. Configuración'!$C$9+(14-1)*7+6),'3. Registro de ausencias'!$D$5:$D$200,"&gt;="&amp;('1. Configuración'!$C$9+(14-1)*7)))</f>
        <v/>
      </c>
      <c r="P7" s="106">
        <f>IF($A7="","",COUNTIFS('3. Registro de ausencias'!$A$5:$A$200,$A7,'3. Registro de ausencias'!$F$5:$F$200,"Aprobado",'3. Registro de ausencias'!$C$5:$C$200,"&lt;="&amp;('1. Configuración'!$C$9+(15-1)*7+6),'3. Registro de ausencias'!$D$5:$D$200,"&gt;="&amp;('1. Configuración'!$C$9+(15-1)*7)))</f>
        <v/>
      </c>
      <c r="Q7" s="106">
        <f>IF($A7="","",COUNTIFS('3. Registro de ausencias'!$A$5:$A$200,$A7,'3. Registro de ausencias'!$F$5:$F$200,"Aprobado",'3. Registro de ausencias'!$C$5:$C$200,"&lt;="&amp;('1. Configuración'!$C$9+(16-1)*7+6),'3. Registro de ausencias'!$D$5:$D$200,"&gt;="&amp;('1. Configuración'!$C$9+(16-1)*7)))</f>
        <v/>
      </c>
      <c r="R7" s="106">
        <f>IF($A7="","",COUNTIFS('3. Registro de ausencias'!$A$5:$A$200,$A7,'3. Registro de ausencias'!$F$5:$F$200,"Aprobado",'3. Registro de ausencias'!$C$5:$C$200,"&lt;="&amp;('1. Configuración'!$C$9+(17-1)*7+6),'3. Registro de ausencias'!$D$5:$D$200,"&gt;="&amp;('1. Configuración'!$C$9+(17-1)*7)))</f>
        <v/>
      </c>
      <c r="S7" s="106">
        <f>IF($A7="","",COUNTIFS('3. Registro de ausencias'!$A$5:$A$200,$A7,'3. Registro de ausencias'!$F$5:$F$200,"Aprobado",'3. Registro de ausencias'!$C$5:$C$200,"&lt;="&amp;('1. Configuración'!$C$9+(18-1)*7+6),'3. Registro de ausencias'!$D$5:$D$200,"&gt;="&amp;('1. Configuración'!$C$9+(18-1)*7)))</f>
        <v/>
      </c>
      <c r="T7" s="106">
        <f>IF($A7="","",COUNTIFS('3. Registro de ausencias'!$A$5:$A$200,$A7,'3. Registro de ausencias'!$F$5:$F$200,"Aprobado",'3. Registro de ausencias'!$C$5:$C$200,"&lt;="&amp;('1. Configuración'!$C$9+(19-1)*7+6),'3. Registro de ausencias'!$D$5:$D$200,"&gt;="&amp;('1. Configuración'!$C$9+(19-1)*7)))</f>
        <v/>
      </c>
      <c r="U7" s="106">
        <f>IF($A7="","",COUNTIFS('3. Registro de ausencias'!$A$5:$A$200,$A7,'3. Registro de ausencias'!$F$5:$F$200,"Aprobado",'3. Registro de ausencias'!$C$5:$C$200,"&lt;="&amp;('1. Configuración'!$C$9+(20-1)*7+6),'3. Registro de ausencias'!$D$5:$D$200,"&gt;="&amp;('1. Configuración'!$C$9+(20-1)*7)))</f>
        <v/>
      </c>
      <c r="V7" s="106">
        <f>IF($A7="","",COUNTIFS('3. Registro de ausencias'!$A$5:$A$200,$A7,'3. Registro de ausencias'!$F$5:$F$200,"Aprobado",'3. Registro de ausencias'!$C$5:$C$200,"&lt;="&amp;('1. Configuración'!$C$9+(21-1)*7+6),'3. Registro de ausencias'!$D$5:$D$200,"&gt;="&amp;('1. Configuración'!$C$9+(21-1)*7)))</f>
        <v/>
      </c>
      <c r="W7" s="106">
        <f>IF($A7="","",COUNTIFS('3. Registro de ausencias'!$A$5:$A$200,$A7,'3. Registro de ausencias'!$F$5:$F$200,"Aprobado",'3. Registro de ausencias'!$C$5:$C$200,"&lt;="&amp;('1. Configuración'!$C$9+(22-1)*7+6),'3. Registro de ausencias'!$D$5:$D$200,"&gt;="&amp;('1. Configuración'!$C$9+(22-1)*7)))</f>
        <v/>
      </c>
      <c r="X7" s="106">
        <f>IF($A7="","",COUNTIFS('3. Registro de ausencias'!$A$5:$A$200,$A7,'3. Registro de ausencias'!$F$5:$F$200,"Aprobado",'3. Registro de ausencias'!$C$5:$C$200,"&lt;="&amp;('1. Configuración'!$C$9+(23-1)*7+6),'3. Registro de ausencias'!$D$5:$D$200,"&gt;="&amp;('1. Configuración'!$C$9+(23-1)*7)))</f>
        <v/>
      </c>
      <c r="Y7" s="106">
        <f>IF($A7="","",COUNTIFS('3. Registro de ausencias'!$A$5:$A$200,$A7,'3. Registro de ausencias'!$F$5:$F$200,"Aprobado",'3. Registro de ausencias'!$C$5:$C$200,"&lt;="&amp;('1. Configuración'!$C$9+(24-1)*7+6),'3. Registro de ausencias'!$D$5:$D$200,"&gt;="&amp;('1. Configuración'!$C$9+(24-1)*7)))</f>
        <v/>
      </c>
      <c r="Z7" s="106">
        <f>IF($A7="","",COUNTIFS('3. Registro de ausencias'!$A$5:$A$200,$A7,'3. Registro de ausencias'!$F$5:$F$200,"Aprobado",'3. Registro de ausencias'!$C$5:$C$200,"&lt;="&amp;('1. Configuración'!$C$9+(25-1)*7+6),'3. Registro de ausencias'!$D$5:$D$200,"&gt;="&amp;('1. Configuración'!$C$9+(25-1)*7)))</f>
        <v/>
      </c>
      <c r="AA7" s="106">
        <f>IF($A7="","",COUNTIFS('3. Registro de ausencias'!$A$5:$A$200,$A7,'3. Registro de ausencias'!$F$5:$F$200,"Aprobado",'3. Registro de ausencias'!$C$5:$C$200,"&lt;="&amp;('1. Configuración'!$C$9+(26-1)*7+6),'3. Registro de ausencias'!$D$5:$D$200,"&gt;="&amp;('1. Configuración'!$C$9+(26-1)*7)))</f>
        <v/>
      </c>
      <c r="AB7" s="106">
        <f>IF($A7="","",COUNTIFS('3. Registro de ausencias'!$A$5:$A$200,$A7,'3. Registro de ausencias'!$F$5:$F$200,"Aprobado",'3. Registro de ausencias'!$C$5:$C$200,"&lt;="&amp;('1. Configuración'!$C$9+(27-1)*7+6),'3. Registro de ausencias'!$D$5:$D$200,"&gt;="&amp;('1. Configuración'!$C$9+(27-1)*7)))</f>
        <v/>
      </c>
      <c r="AC7" s="106">
        <f>IF($A7="","",COUNTIFS('3. Registro de ausencias'!$A$5:$A$200,$A7,'3. Registro de ausencias'!$F$5:$F$200,"Aprobado",'3. Registro de ausencias'!$C$5:$C$200,"&lt;="&amp;('1. Configuración'!$C$9+(28-1)*7+6),'3. Registro de ausencias'!$D$5:$D$200,"&gt;="&amp;('1. Configuración'!$C$9+(28-1)*7)))</f>
        <v/>
      </c>
      <c r="AD7" s="106">
        <f>IF($A7="","",COUNTIFS('3. Registro de ausencias'!$A$5:$A$200,$A7,'3. Registro de ausencias'!$F$5:$F$200,"Aprobado",'3. Registro de ausencias'!$C$5:$C$200,"&lt;="&amp;('1. Configuración'!$C$9+(29-1)*7+6),'3. Registro de ausencias'!$D$5:$D$200,"&gt;="&amp;('1. Configuración'!$C$9+(29-1)*7)))</f>
        <v/>
      </c>
      <c r="AE7" s="106">
        <f>IF($A7="","",COUNTIFS('3. Registro de ausencias'!$A$5:$A$200,$A7,'3. Registro de ausencias'!$F$5:$F$200,"Aprobado",'3. Registro de ausencias'!$C$5:$C$200,"&lt;="&amp;('1. Configuración'!$C$9+(30-1)*7+6),'3. Registro de ausencias'!$D$5:$D$200,"&gt;="&amp;('1. Configuración'!$C$9+(30-1)*7)))</f>
        <v/>
      </c>
      <c r="AF7" s="106">
        <f>IF($A7="","",COUNTIFS('3. Registro de ausencias'!$A$5:$A$200,$A7,'3. Registro de ausencias'!$F$5:$F$200,"Aprobado",'3. Registro de ausencias'!$C$5:$C$200,"&lt;="&amp;('1. Configuración'!$C$9+(31-1)*7+6),'3. Registro de ausencias'!$D$5:$D$200,"&gt;="&amp;('1. Configuración'!$C$9+(31-1)*7)))</f>
        <v/>
      </c>
      <c r="AG7" s="106">
        <f>IF($A7="","",COUNTIFS('3. Registro de ausencias'!$A$5:$A$200,$A7,'3. Registro de ausencias'!$F$5:$F$200,"Aprobado",'3. Registro de ausencias'!$C$5:$C$200,"&lt;="&amp;('1. Configuración'!$C$9+(32-1)*7+6),'3. Registro de ausencias'!$D$5:$D$200,"&gt;="&amp;('1. Configuración'!$C$9+(32-1)*7)))</f>
        <v/>
      </c>
      <c r="AH7" s="106">
        <f>IF($A7="","",COUNTIFS('3. Registro de ausencias'!$A$5:$A$200,$A7,'3. Registro de ausencias'!$F$5:$F$200,"Aprobado",'3. Registro de ausencias'!$C$5:$C$200,"&lt;="&amp;('1. Configuración'!$C$9+(33-1)*7+6),'3. Registro de ausencias'!$D$5:$D$200,"&gt;="&amp;('1. Configuración'!$C$9+(33-1)*7)))</f>
        <v/>
      </c>
      <c r="AI7" s="106">
        <f>IF($A7="","",COUNTIFS('3. Registro de ausencias'!$A$5:$A$200,$A7,'3. Registro de ausencias'!$F$5:$F$200,"Aprobado",'3. Registro de ausencias'!$C$5:$C$200,"&lt;="&amp;('1. Configuración'!$C$9+(34-1)*7+6),'3. Registro de ausencias'!$D$5:$D$200,"&gt;="&amp;('1. Configuración'!$C$9+(34-1)*7)))</f>
        <v/>
      </c>
      <c r="AJ7" s="106">
        <f>IF($A7="","",COUNTIFS('3. Registro de ausencias'!$A$5:$A$200,$A7,'3. Registro de ausencias'!$F$5:$F$200,"Aprobado",'3. Registro de ausencias'!$C$5:$C$200,"&lt;="&amp;('1. Configuración'!$C$9+(35-1)*7+6),'3. Registro de ausencias'!$D$5:$D$200,"&gt;="&amp;('1. Configuración'!$C$9+(35-1)*7)))</f>
        <v/>
      </c>
      <c r="AK7" s="106">
        <f>IF($A7="","",COUNTIFS('3. Registro de ausencias'!$A$5:$A$200,$A7,'3. Registro de ausencias'!$F$5:$F$200,"Aprobado",'3. Registro de ausencias'!$C$5:$C$200,"&lt;="&amp;('1. Configuración'!$C$9+(36-1)*7+6),'3. Registro de ausencias'!$D$5:$D$200,"&gt;="&amp;('1. Configuración'!$C$9+(36-1)*7)))</f>
        <v/>
      </c>
      <c r="AL7" s="106">
        <f>IF($A7="","",COUNTIFS('3. Registro de ausencias'!$A$5:$A$200,$A7,'3. Registro de ausencias'!$F$5:$F$200,"Aprobado",'3. Registro de ausencias'!$C$5:$C$200,"&lt;="&amp;('1. Configuración'!$C$9+(37-1)*7+6),'3. Registro de ausencias'!$D$5:$D$200,"&gt;="&amp;('1. Configuración'!$C$9+(37-1)*7)))</f>
        <v/>
      </c>
      <c r="AM7" s="106">
        <f>IF($A7="","",COUNTIFS('3. Registro de ausencias'!$A$5:$A$200,$A7,'3. Registro de ausencias'!$F$5:$F$200,"Aprobado",'3. Registro de ausencias'!$C$5:$C$200,"&lt;="&amp;('1. Configuración'!$C$9+(38-1)*7+6),'3. Registro de ausencias'!$D$5:$D$200,"&gt;="&amp;('1. Configuración'!$C$9+(38-1)*7)))</f>
        <v/>
      </c>
      <c r="AN7" s="106">
        <f>IF($A7="","",COUNTIFS('3. Registro de ausencias'!$A$5:$A$200,$A7,'3. Registro de ausencias'!$F$5:$F$200,"Aprobado",'3. Registro de ausencias'!$C$5:$C$200,"&lt;="&amp;('1. Configuración'!$C$9+(39-1)*7+6),'3. Registro de ausencias'!$D$5:$D$200,"&gt;="&amp;('1. Configuración'!$C$9+(39-1)*7)))</f>
        <v/>
      </c>
      <c r="AO7" s="106">
        <f>IF($A7="","",COUNTIFS('3. Registro de ausencias'!$A$5:$A$200,$A7,'3. Registro de ausencias'!$F$5:$F$200,"Aprobado",'3. Registro de ausencias'!$C$5:$C$200,"&lt;="&amp;('1. Configuración'!$C$9+(40-1)*7+6),'3. Registro de ausencias'!$D$5:$D$200,"&gt;="&amp;('1. Configuración'!$C$9+(40-1)*7)))</f>
        <v/>
      </c>
      <c r="AP7" s="106">
        <f>IF($A7="","",COUNTIFS('3. Registro de ausencias'!$A$5:$A$200,$A7,'3. Registro de ausencias'!$F$5:$F$200,"Aprobado",'3. Registro de ausencias'!$C$5:$C$200,"&lt;="&amp;('1. Configuración'!$C$9+(41-1)*7+6),'3. Registro de ausencias'!$D$5:$D$200,"&gt;="&amp;('1. Configuración'!$C$9+(41-1)*7)))</f>
        <v/>
      </c>
      <c r="AQ7" s="106">
        <f>IF($A7="","",COUNTIFS('3. Registro de ausencias'!$A$5:$A$200,$A7,'3. Registro de ausencias'!$F$5:$F$200,"Aprobado",'3. Registro de ausencias'!$C$5:$C$200,"&lt;="&amp;('1. Configuración'!$C$9+(42-1)*7+6),'3. Registro de ausencias'!$D$5:$D$200,"&gt;="&amp;('1. Configuración'!$C$9+(42-1)*7)))</f>
        <v/>
      </c>
      <c r="AR7" s="106">
        <f>IF($A7="","",COUNTIFS('3. Registro de ausencias'!$A$5:$A$200,$A7,'3. Registro de ausencias'!$F$5:$F$200,"Aprobado",'3. Registro de ausencias'!$C$5:$C$200,"&lt;="&amp;('1. Configuración'!$C$9+(43-1)*7+6),'3. Registro de ausencias'!$D$5:$D$200,"&gt;="&amp;('1. Configuración'!$C$9+(43-1)*7)))</f>
        <v/>
      </c>
      <c r="AS7" s="106">
        <f>IF($A7="","",COUNTIFS('3. Registro de ausencias'!$A$5:$A$200,$A7,'3. Registro de ausencias'!$F$5:$F$200,"Aprobado",'3. Registro de ausencias'!$C$5:$C$200,"&lt;="&amp;('1. Configuración'!$C$9+(44-1)*7+6),'3. Registro de ausencias'!$D$5:$D$200,"&gt;="&amp;('1. Configuración'!$C$9+(44-1)*7)))</f>
        <v/>
      </c>
      <c r="AT7" s="106">
        <f>IF($A7="","",COUNTIFS('3. Registro de ausencias'!$A$5:$A$200,$A7,'3. Registro de ausencias'!$F$5:$F$200,"Aprobado",'3. Registro de ausencias'!$C$5:$C$200,"&lt;="&amp;('1. Configuración'!$C$9+(45-1)*7+6),'3. Registro de ausencias'!$D$5:$D$200,"&gt;="&amp;('1. Configuración'!$C$9+(45-1)*7)))</f>
        <v/>
      </c>
      <c r="AU7" s="106">
        <f>IF($A7="","",COUNTIFS('3. Registro de ausencias'!$A$5:$A$200,$A7,'3. Registro de ausencias'!$F$5:$F$200,"Aprobado",'3. Registro de ausencias'!$C$5:$C$200,"&lt;="&amp;('1. Configuración'!$C$9+(46-1)*7+6),'3. Registro de ausencias'!$D$5:$D$200,"&gt;="&amp;('1. Configuración'!$C$9+(46-1)*7)))</f>
        <v/>
      </c>
      <c r="AV7" s="106">
        <f>IF($A7="","",COUNTIFS('3. Registro de ausencias'!$A$5:$A$200,$A7,'3. Registro de ausencias'!$F$5:$F$200,"Aprobado",'3. Registro de ausencias'!$C$5:$C$200,"&lt;="&amp;('1. Configuración'!$C$9+(47-1)*7+6),'3. Registro de ausencias'!$D$5:$D$200,"&gt;="&amp;('1. Configuración'!$C$9+(47-1)*7)))</f>
        <v/>
      </c>
      <c r="AW7" s="106">
        <f>IF($A7="","",COUNTIFS('3. Registro de ausencias'!$A$5:$A$200,$A7,'3. Registro de ausencias'!$F$5:$F$200,"Aprobado",'3. Registro de ausencias'!$C$5:$C$200,"&lt;="&amp;('1. Configuración'!$C$9+(48-1)*7+6),'3. Registro de ausencias'!$D$5:$D$200,"&gt;="&amp;('1. Configuración'!$C$9+(48-1)*7)))</f>
        <v/>
      </c>
      <c r="AX7" s="106">
        <f>IF($A7="","",COUNTIFS('3. Registro de ausencias'!$A$5:$A$200,$A7,'3. Registro de ausencias'!$F$5:$F$200,"Aprobado",'3. Registro de ausencias'!$C$5:$C$200,"&lt;="&amp;('1. Configuración'!$C$9+(49-1)*7+6),'3. Registro de ausencias'!$D$5:$D$200,"&gt;="&amp;('1. Configuración'!$C$9+(49-1)*7)))</f>
        <v/>
      </c>
      <c r="AY7" s="106">
        <f>IF($A7="","",COUNTIFS('3. Registro de ausencias'!$A$5:$A$200,$A7,'3. Registro de ausencias'!$F$5:$F$200,"Aprobado",'3. Registro de ausencias'!$C$5:$C$200,"&lt;="&amp;('1. Configuración'!$C$9+(50-1)*7+6),'3. Registro de ausencias'!$D$5:$D$200,"&gt;="&amp;('1. Configuración'!$C$9+(50-1)*7)))</f>
        <v/>
      </c>
      <c r="AZ7" s="106">
        <f>IF($A7="","",COUNTIFS('3. Registro de ausencias'!$A$5:$A$200,$A7,'3. Registro de ausencias'!$F$5:$F$200,"Aprobado",'3. Registro de ausencias'!$C$5:$C$200,"&lt;="&amp;('1. Configuración'!$C$9+(51-1)*7+6),'3. Registro de ausencias'!$D$5:$D$200,"&gt;="&amp;('1. Configuración'!$C$9+(51-1)*7)))</f>
        <v/>
      </c>
      <c r="BA7" s="106">
        <f>IF($A7="","",COUNTIFS('3. Registro de ausencias'!$A$5:$A$200,$A7,'3. Registro de ausencias'!$F$5:$F$200,"Aprobado",'3. Registro de ausencias'!$C$5:$C$200,"&lt;="&amp;('1. Configuración'!$C$9+(52-1)*7+6),'3. Registro de ausencias'!$D$5:$D$200,"&gt;="&amp;('1. Configuración'!$C$9+(52-1)*7)))</f>
        <v/>
      </c>
    </row>
    <row r="8" ht="18" customHeight="1" s="55">
      <c r="A8" s="105">
        <f>IF('2. Empleados'!A8="","",'2. Empleados'!A8)</f>
        <v/>
      </c>
      <c r="B8" s="106">
        <f>IF($A8="","",COUNTIFS('3. Registro de ausencias'!$A$5:$A$200,$A8,'3. Registro de ausencias'!$F$5:$F$200,"Aprobado",'3. Registro de ausencias'!$C$5:$C$200,"&lt;="&amp;('1. Configuración'!$C$9+(1-1)*7+6),'3. Registro de ausencias'!$D$5:$D$200,"&gt;="&amp;('1. Configuración'!$C$9+(1-1)*7)))</f>
        <v/>
      </c>
      <c r="C8" s="106">
        <f>IF($A8="","",COUNTIFS('3. Registro de ausencias'!$A$5:$A$200,$A8,'3. Registro de ausencias'!$F$5:$F$200,"Aprobado",'3. Registro de ausencias'!$C$5:$C$200,"&lt;="&amp;('1. Configuración'!$C$9+(2-1)*7+6),'3. Registro de ausencias'!$D$5:$D$200,"&gt;="&amp;('1. Configuración'!$C$9+(2-1)*7)))</f>
        <v/>
      </c>
      <c r="D8" s="106">
        <f>IF($A8="","",COUNTIFS('3. Registro de ausencias'!$A$5:$A$200,$A8,'3. Registro de ausencias'!$F$5:$F$200,"Aprobado",'3. Registro de ausencias'!$C$5:$C$200,"&lt;="&amp;('1. Configuración'!$C$9+(3-1)*7+6),'3. Registro de ausencias'!$D$5:$D$200,"&gt;="&amp;('1. Configuración'!$C$9+(3-1)*7)))</f>
        <v/>
      </c>
      <c r="E8" s="106">
        <f>IF($A8="","",COUNTIFS('3. Registro de ausencias'!$A$5:$A$200,$A8,'3. Registro de ausencias'!$F$5:$F$200,"Aprobado",'3. Registro de ausencias'!$C$5:$C$200,"&lt;="&amp;('1. Configuración'!$C$9+(4-1)*7+6),'3. Registro de ausencias'!$D$5:$D$200,"&gt;="&amp;('1. Configuración'!$C$9+(4-1)*7)))</f>
        <v/>
      </c>
      <c r="F8" s="106">
        <f>IF($A8="","",COUNTIFS('3. Registro de ausencias'!$A$5:$A$200,$A8,'3. Registro de ausencias'!$F$5:$F$200,"Aprobado",'3. Registro de ausencias'!$C$5:$C$200,"&lt;="&amp;('1. Configuración'!$C$9+(5-1)*7+6),'3. Registro de ausencias'!$D$5:$D$200,"&gt;="&amp;('1. Configuración'!$C$9+(5-1)*7)))</f>
        <v/>
      </c>
      <c r="G8" s="106">
        <f>IF($A8="","",COUNTIFS('3. Registro de ausencias'!$A$5:$A$200,$A8,'3. Registro de ausencias'!$F$5:$F$200,"Aprobado",'3. Registro de ausencias'!$C$5:$C$200,"&lt;="&amp;('1. Configuración'!$C$9+(6-1)*7+6),'3. Registro de ausencias'!$D$5:$D$200,"&gt;="&amp;('1. Configuración'!$C$9+(6-1)*7)))</f>
        <v/>
      </c>
      <c r="H8" s="106">
        <f>IF($A8="","",COUNTIFS('3. Registro de ausencias'!$A$5:$A$200,$A8,'3. Registro de ausencias'!$F$5:$F$200,"Aprobado",'3. Registro de ausencias'!$C$5:$C$200,"&lt;="&amp;('1. Configuración'!$C$9+(7-1)*7+6),'3. Registro de ausencias'!$D$5:$D$200,"&gt;="&amp;('1. Configuración'!$C$9+(7-1)*7)))</f>
        <v/>
      </c>
      <c r="I8" s="106">
        <f>IF($A8="","",COUNTIFS('3. Registro de ausencias'!$A$5:$A$200,$A8,'3. Registro de ausencias'!$F$5:$F$200,"Aprobado",'3. Registro de ausencias'!$C$5:$C$200,"&lt;="&amp;('1. Configuración'!$C$9+(8-1)*7+6),'3. Registro de ausencias'!$D$5:$D$200,"&gt;="&amp;('1. Configuración'!$C$9+(8-1)*7)))</f>
        <v/>
      </c>
      <c r="J8" s="106">
        <f>IF($A8="","",COUNTIFS('3. Registro de ausencias'!$A$5:$A$200,$A8,'3. Registro de ausencias'!$F$5:$F$200,"Aprobado",'3. Registro de ausencias'!$C$5:$C$200,"&lt;="&amp;('1. Configuración'!$C$9+(9-1)*7+6),'3. Registro de ausencias'!$D$5:$D$200,"&gt;="&amp;('1. Configuración'!$C$9+(9-1)*7)))</f>
        <v/>
      </c>
      <c r="K8" s="106">
        <f>IF($A8="","",COUNTIFS('3. Registro de ausencias'!$A$5:$A$200,$A8,'3. Registro de ausencias'!$F$5:$F$200,"Aprobado",'3. Registro de ausencias'!$C$5:$C$200,"&lt;="&amp;('1. Configuración'!$C$9+(10-1)*7+6),'3. Registro de ausencias'!$D$5:$D$200,"&gt;="&amp;('1. Configuración'!$C$9+(10-1)*7)))</f>
        <v/>
      </c>
      <c r="L8" s="106">
        <f>IF($A8="","",COUNTIFS('3. Registro de ausencias'!$A$5:$A$200,$A8,'3. Registro de ausencias'!$F$5:$F$200,"Aprobado",'3. Registro de ausencias'!$C$5:$C$200,"&lt;="&amp;('1. Configuración'!$C$9+(11-1)*7+6),'3. Registro de ausencias'!$D$5:$D$200,"&gt;="&amp;('1. Configuración'!$C$9+(11-1)*7)))</f>
        <v/>
      </c>
      <c r="M8" s="106">
        <f>IF($A8="","",COUNTIFS('3. Registro de ausencias'!$A$5:$A$200,$A8,'3. Registro de ausencias'!$F$5:$F$200,"Aprobado",'3. Registro de ausencias'!$C$5:$C$200,"&lt;="&amp;('1. Configuración'!$C$9+(12-1)*7+6),'3. Registro de ausencias'!$D$5:$D$200,"&gt;="&amp;('1. Configuración'!$C$9+(12-1)*7)))</f>
        <v/>
      </c>
      <c r="N8" s="106">
        <f>IF($A8="","",COUNTIFS('3. Registro de ausencias'!$A$5:$A$200,$A8,'3. Registro de ausencias'!$F$5:$F$200,"Aprobado",'3. Registro de ausencias'!$C$5:$C$200,"&lt;="&amp;('1. Configuración'!$C$9+(13-1)*7+6),'3. Registro de ausencias'!$D$5:$D$200,"&gt;="&amp;('1. Configuración'!$C$9+(13-1)*7)))</f>
        <v/>
      </c>
      <c r="O8" s="106">
        <f>IF($A8="","",COUNTIFS('3. Registro de ausencias'!$A$5:$A$200,$A8,'3. Registro de ausencias'!$F$5:$F$200,"Aprobado",'3. Registro de ausencias'!$C$5:$C$200,"&lt;="&amp;('1. Configuración'!$C$9+(14-1)*7+6),'3. Registro de ausencias'!$D$5:$D$200,"&gt;="&amp;('1. Configuración'!$C$9+(14-1)*7)))</f>
        <v/>
      </c>
      <c r="P8" s="106">
        <f>IF($A8="","",COUNTIFS('3. Registro de ausencias'!$A$5:$A$200,$A8,'3. Registro de ausencias'!$F$5:$F$200,"Aprobado",'3. Registro de ausencias'!$C$5:$C$200,"&lt;="&amp;('1. Configuración'!$C$9+(15-1)*7+6),'3. Registro de ausencias'!$D$5:$D$200,"&gt;="&amp;('1. Configuración'!$C$9+(15-1)*7)))</f>
        <v/>
      </c>
      <c r="Q8" s="106">
        <f>IF($A8="","",COUNTIFS('3. Registro de ausencias'!$A$5:$A$200,$A8,'3. Registro de ausencias'!$F$5:$F$200,"Aprobado",'3. Registro de ausencias'!$C$5:$C$200,"&lt;="&amp;('1. Configuración'!$C$9+(16-1)*7+6),'3. Registro de ausencias'!$D$5:$D$200,"&gt;="&amp;('1. Configuración'!$C$9+(16-1)*7)))</f>
        <v/>
      </c>
      <c r="R8" s="106">
        <f>IF($A8="","",COUNTIFS('3. Registro de ausencias'!$A$5:$A$200,$A8,'3. Registro de ausencias'!$F$5:$F$200,"Aprobado",'3. Registro de ausencias'!$C$5:$C$200,"&lt;="&amp;('1. Configuración'!$C$9+(17-1)*7+6),'3. Registro de ausencias'!$D$5:$D$200,"&gt;="&amp;('1. Configuración'!$C$9+(17-1)*7)))</f>
        <v/>
      </c>
      <c r="S8" s="106">
        <f>IF($A8="","",COUNTIFS('3. Registro de ausencias'!$A$5:$A$200,$A8,'3. Registro de ausencias'!$F$5:$F$200,"Aprobado",'3. Registro de ausencias'!$C$5:$C$200,"&lt;="&amp;('1. Configuración'!$C$9+(18-1)*7+6),'3. Registro de ausencias'!$D$5:$D$200,"&gt;="&amp;('1. Configuración'!$C$9+(18-1)*7)))</f>
        <v/>
      </c>
      <c r="T8" s="106">
        <f>IF($A8="","",COUNTIFS('3. Registro de ausencias'!$A$5:$A$200,$A8,'3. Registro de ausencias'!$F$5:$F$200,"Aprobado",'3. Registro de ausencias'!$C$5:$C$200,"&lt;="&amp;('1. Configuración'!$C$9+(19-1)*7+6),'3. Registro de ausencias'!$D$5:$D$200,"&gt;="&amp;('1. Configuración'!$C$9+(19-1)*7)))</f>
        <v/>
      </c>
      <c r="U8" s="106">
        <f>IF($A8="","",COUNTIFS('3. Registro de ausencias'!$A$5:$A$200,$A8,'3. Registro de ausencias'!$F$5:$F$200,"Aprobado",'3. Registro de ausencias'!$C$5:$C$200,"&lt;="&amp;('1. Configuración'!$C$9+(20-1)*7+6),'3. Registro de ausencias'!$D$5:$D$200,"&gt;="&amp;('1. Configuración'!$C$9+(20-1)*7)))</f>
        <v/>
      </c>
      <c r="V8" s="106">
        <f>IF($A8="","",COUNTIFS('3. Registro de ausencias'!$A$5:$A$200,$A8,'3. Registro de ausencias'!$F$5:$F$200,"Aprobado",'3. Registro de ausencias'!$C$5:$C$200,"&lt;="&amp;('1. Configuración'!$C$9+(21-1)*7+6),'3. Registro de ausencias'!$D$5:$D$200,"&gt;="&amp;('1. Configuración'!$C$9+(21-1)*7)))</f>
        <v/>
      </c>
      <c r="W8" s="106">
        <f>IF($A8="","",COUNTIFS('3. Registro de ausencias'!$A$5:$A$200,$A8,'3. Registro de ausencias'!$F$5:$F$200,"Aprobado",'3. Registro de ausencias'!$C$5:$C$200,"&lt;="&amp;('1. Configuración'!$C$9+(22-1)*7+6),'3. Registro de ausencias'!$D$5:$D$200,"&gt;="&amp;('1. Configuración'!$C$9+(22-1)*7)))</f>
        <v/>
      </c>
      <c r="X8" s="106">
        <f>IF($A8="","",COUNTIFS('3. Registro de ausencias'!$A$5:$A$200,$A8,'3. Registro de ausencias'!$F$5:$F$200,"Aprobado",'3. Registro de ausencias'!$C$5:$C$200,"&lt;="&amp;('1. Configuración'!$C$9+(23-1)*7+6),'3. Registro de ausencias'!$D$5:$D$200,"&gt;="&amp;('1. Configuración'!$C$9+(23-1)*7)))</f>
        <v/>
      </c>
      <c r="Y8" s="106">
        <f>IF($A8="","",COUNTIFS('3. Registro de ausencias'!$A$5:$A$200,$A8,'3. Registro de ausencias'!$F$5:$F$200,"Aprobado",'3. Registro de ausencias'!$C$5:$C$200,"&lt;="&amp;('1. Configuración'!$C$9+(24-1)*7+6),'3. Registro de ausencias'!$D$5:$D$200,"&gt;="&amp;('1. Configuración'!$C$9+(24-1)*7)))</f>
        <v/>
      </c>
      <c r="Z8" s="106">
        <f>IF($A8="","",COUNTIFS('3. Registro de ausencias'!$A$5:$A$200,$A8,'3. Registro de ausencias'!$F$5:$F$200,"Aprobado",'3. Registro de ausencias'!$C$5:$C$200,"&lt;="&amp;('1. Configuración'!$C$9+(25-1)*7+6),'3. Registro de ausencias'!$D$5:$D$200,"&gt;="&amp;('1. Configuración'!$C$9+(25-1)*7)))</f>
        <v/>
      </c>
      <c r="AA8" s="106">
        <f>IF($A8="","",COUNTIFS('3. Registro de ausencias'!$A$5:$A$200,$A8,'3. Registro de ausencias'!$F$5:$F$200,"Aprobado",'3. Registro de ausencias'!$C$5:$C$200,"&lt;="&amp;('1. Configuración'!$C$9+(26-1)*7+6),'3. Registro de ausencias'!$D$5:$D$200,"&gt;="&amp;('1. Configuración'!$C$9+(26-1)*7)))</f>
        <v/>
      </c>
      <c r="AB8" s="106">
        <f>IF($A8="","",COUNTIFS('3. Registro de ausencias'!$A$5:$A$200,$A8,'3. Registro de ausencias'!$F$5:$F$200,"Aprobado",'3. Registro de ausencias'!$C$5:$C$200,"&lt;="&amp;('1. Configuración'!$C$9+(27-1)*7+6),'3. Registro de ausencias'!$D$5:$D$200,"&gt;="&amp;('1. Configuración'!$C$9+(27-1)*7)))</f>
        <v/>
      </c>
      <c r="AC8" s="106">
        <f>IF($A8="","",COUNTIFS('3. Registro de ausencias'!$A$5:$A$200,$A8,'3. Registro de ausencias'!$F$5:$F$200,"Aprobado",'3. Registro de ausencias'!$C$5:$C$200,"&lt;="&amp;('1. Configuración'!$C$9+(28-1)*7+6),'3. Registro de ausencias'!$D$5:$D$200,"&gt;="&amp;('1. Configuración'!$C$9+(28-1)*7)))</f>
        <v/>
      </c>
      <c r="AD8" s="106">
        <f>IF($A8="","",COUNTIFS('3. Registro de ausencias'!$A$5:$A$200,$A8,'3. Registro de ausencias'!$F$5:$F$200,"Aprobado",'3. Registro de ausencias'!$C$5:$C$200,"&lt;="&amp;('1. Configuración'!$C$9+(29-1)*7+6),'3. Registro de ausencias'!$D$5:$D$200,"&gt;="&amp;('1. Configuración'!$C$9+(29-1)*7)))</f>
        <v/>
      </c>
      <c r="AE8" s="106">
        <f>IF($A8="","",COUNTIFS('3. Registro de ausencias'!$A$5:$A$200,$A8,'3. Registro de ausencias'!$F$5:$F$200,"Aprobado",'3. Registro de ausencias'!$C$5:$C$200,"&lt;="&amp;('1. Configuración'!$C$9+(30-1)*7+6),'3. Registro de ausencias'!$D$5:$D$200,"&gt;="&amp;('1. Configuración'!$C$9+(30-1)*7)))</f>
        <v/>
      </c>
      <c r="AF8" s="106">
        <f>IF($A8="","",COUNTIFS('3. Registro de ausencias'!$A$5:$A$200,$A8,'3. Registro de ausencias'!$F$5:$F$200,"Aprobado",'3. Registro de ausencias'!$C$5:$C$200,"&lt;="&amp;('1. Configuración'!$C$9+(31-1)*7+6),'3. Registro de ausencias'!$D$5:$D$200,"&gt;="&amp;('1. Configuración'!$C$9+(31-1)*7)))</f>
        <v/>
      </c>
      <c r="AG8" s="106">
        <f>IF($A8="","",COUNTIFS('3. Registro de ausencias'!$A$5:$A$200,$A8,'3. Registro de ausencias'!$F$5:$F$200,"Aprobado",'3. Registro de ausencias'!$C$5:$C$200,"&lt;="&amp;('1. Configuración'!$C$9+(32-1)*7+6),'3. Registro de ausencias'!$D$5:$D$200,"&gt;="&amp;('1. Configuración'!$C$9+(32-1)*7)))</f>
        <v/>
      </c>
      <c r="AH8" s="106">
        <f>IF($A8="","",COUNTIFS('3. Registro de ausencias'!$A$5:$A$200,$A8,'3. Registro de ausencias'!$F$5:$F$200,"Aprobado",'3. Registro de ausencias'!$C$5:$C$200,"&lt;="&amp;('1. Configuración'!$C$9+(33-1)*7+6),'3. Registro de ausencias'!$D$5:$D$200,"&gt;="&amp;('1. Configuración'!$C$9+(33-1)*7)))</f>
        <v/>
      </c>
      <c r="AI8" s="106">
        <f>IF($A8="","",COUNTIFS('3. Registro de ausencias'!$A$5:$A$200,$A8,'3. Registro de ausencias'!$F$5:$F$200,"Aprobado",'3. Registro de ausencias'!$C$5:$C$200,"&lt;="&amp;('1. Configuración'!$C$9+(34-1)*7+6),'3. Registro de ausencias'!$D$5:$D$200,"&gt;="&amp;('1. Configuración'!$C$9+(34-1)*7)))</f>
        <v/>
      </c>
      <c r="AJ8" s="106">
        <f>IF($A8="","",COUNTIFS('3. Registro de ausencias'!$A$5:$A$200,$A8,'3. Registro de ausencias'!$F$5:$F$200,"Aprobado",'3. Registro de ausencias'!$C$5:$C$200,"&lt;="&amp;('1. Configuración'!$C$9+(35-1)*7+6),'3. Registro de ausencias'!$D$5:$D$200,"&gt;="&amp;('1. Configuración'!$C$9+(35-1)*7)))</f>
        <v/>
      </c>
      <c r="AK8" s="106">
        <f>IF($A8="","",COUNTIFS('3. Registro de ausencias'!$A$5:$A$200,$A8,'3. Registro de ausencias'!$F$5:$F$200,"Aprobado",'3. Registro de ausencias'!$C$5:$C$200,"&lt;="&amp;('1. Configuración'!$C$9+(36-1)*7+6),'3. Registro de ausencias'!$D$5:$D$200,"&gt;="&amp;('1. Configuración'!$C$9+(36-1)*7)))</f>
        <v/>
      </c>
      <c r="AL8" s="106">
        <f>IF($A8="","",COUNTIFS('3. Registro de ausencias'!$A$5:$A$200,$A8,'3. Registro de ausencias'!$F$5:$F$200,"Aprobado",'3. Registro de ausencias'!$C$5:$C$200,"&lt;="&amp;('1. Configuración'!$C$9+(37-1)*7+6),'3. Registro de ausencias'!$D$5:$D$200,"&gt;="&amp;('1. Configuración'!$C$9+(37-1)*7)))</f>
        <v/>
      </c>
      <c r="AM8" s="106">
        <f>IF($A8="","",COUNTIFS('3. Registro de ausencias'!$A$5:$A$200,$A8,'3. Registro de ausencias'!$F$5:$F$200,"Aprobado",'3. Registro de ausencias'!$C$5:$C$200,"&lt;="&amp;('1. Configuración'!$C$9+(38-1)*7+6),'3. Registro de ausencias'!$D$5:$D$200,"&gt;="&amp;('1. Configuración'!$C$9+(38-1)*7)))</f>
        <v/>
      </c>
      <c r="AN8" s="106">
        <f>IF($A8="","",COUNTIFS('3. Registro de ausencias'!$A$5:$A$200,$A8,'3. Registro de ausencias'!$F$5:$F$200,"Aprobado",'3. Registro de ausencias'!$C$5:$C$200,"&lt;="&amp;('1. Configuración'!$C$9+(39-1)*7+6),'3. Registro de ausencias'!$D$5:$D$200,"&gt;="&amp;('1. Configuración'!$C$9+(39-1)*7)))</f>
        <v/>
      </c>
      <c r="AO8" s="106">
        <f>IF($A8="","",COUNTIFS('3. Registro de ausencias'!$A$5:$A$200,$A8,'3. Registro de ausencias'!$F$5:$F$200,"Aprobado",'3. Registro de ausencias'!$C$5:$C$200,"&lt;="&amp;('1. Configuración'!$C$9+(40-1)*7+6),'3. Registro de ausencias'!$D$5:$D$200,"&gt;="&amp;('1. Configuración'!$C$9+(40-1)*7)))</f>
        <v/>
      </c>
      <c r="AP8" s="106">
        <f>IF($A8="","",COUNTIFS('3. Registro de ausencias'!$A$5:$A$200,$A8,'3. Registro de ausencias'!$F$5:$F$200,"Aprobado",'3. Registro de ausencias'!$C$5:$C$200,"&lt;="&amp;('1. Configuración'!$C$9+(41-1)*7+6),'3. Registro de ausencias'!$D$5:$D$200,"&gt;="&amp;('1. Configuración'!$C$9+(41-1)*7)))</f>
        <v/>
      </c>
      <c r="AQ8" s="106">
        <f>IF($A8="","",COUNTIFS('3. Registro de ausencias'!$A$5:$A$200,$A8,'3. Registro de ausencias'!$F$5:$F$200,"Aprobado",'3. Registro de ausencias'!$C$5:$C$200,"&lt;="&amp;('1. Configuración'!$C$9+(42-1)*7+6),'3. Registro de ausencias'!$D$5:$D$200,"&gt;="&amp;('1. Configuración'!$C$9+(42-1)*7)))</f>
        <v/>
      </c>
      <c r="AR8" s="106">
        <f>IF($A8="","",COUNTIFS('3. Registro de ausencias'!$A$5:$A$200,$A8,'3. Registro de ausencias'!$F$5:$F$200,"Aprobado",'3. Registro de ausencias'!$C$5:$C$200,"&lt;="&amp;('1. Configuración'!$C$9+(43-1)*7+6),'3. Registro de ausencias'!$D$5:$D$200,"&gt;="&amp;('1. Configuración'!$C$9+(43-1)*7)))</f>
        <v/>
      </c>
      <c r="AS8" s="106">
        <f>IF($A8="","",COUNTIFS('3. Registro de ausencias'!$A$5:$A$200,$A8,'3. Registro de ausencias'!$F$5:$F$200,"Aprobado",'3. Registro de ausencias'!$C$5:$C$200,"&lt;="&amp;('1. Configuración'!$C$9+(44-1)*7+6),'3. Registro de ausencias'!$D$5:$D$200,"&gt;="&amp;('1. Configuración'!$C$9+(44-1)*7)))</f>
        <v/>
      </c>
      <c r="AT8" s="106">
        <f>IF($A8="","",COUNTIFS('3. Registro de ausencias'!$A$5:$A$200,$A8,'3. Registro de ausencias'!$F$5:$F$200,"Aprobado",'3. Registro de ausencias'!$C$5:$C$200,"&lt;="&amp;('1. Configuración'!$C$9+(45-1)*7+6),'3. Registro de ausencias'!$D$5:$D$200,"&gt;="&amp;('1. Configuración'!$C$9+(45-1)*7)))</f>
        <v/>
      </c>
      <c r="AU8" s="106">
        <f>IF($A8="","",COUNTIFS('3. Registro de ausencias'!$A$5:$A$200,$A8,'3. Registro de ausencias'!$F$5:$F$200,"Aprobado",'3. Registro de ausencias'!$C$5:$C$200,"&lt;="&amp;('1. Configuración'!$C$9+(46-1)*7+6),'3. Registro de ausencias'!$D$5:$D$200,"&gt;="&amp;('1. Configuración'!$C$9+(46-1)*7)))</f>
        <v/>
      </c>
      <c r="AV8" s="106">
        <f>IF($A8="","",COUNTIFS('3. Registro de ausencias'!$A$5:$A$200,$A8,'3. Registro de ausencias'!$F$5:$F$200,"Aprobado",'3. Registro de ausencias'!$C$5:$C$200,"&lt;="&amp;('1. Configuración'!$C$9+(47-1)*7+6),'3. Registro de ausencias'!$D$5:$D$200,"&gt;="&amp;('1. Configuración'!$C$9+(47-1)*7)))</f>
        <v/>
      </c>
      <c r="AW8" s="106">
        <f>IF($A8="","",COUNTIFS('3. Registro de ausencias'!$A$5:$A$200,$A8,'3. Registro de ausencias'!$F$5:$F$200,"Aprobado",'3. Registro de ausencias'!$C$5:$C$200,"&lt;="&amp;('1. Configuración'!$C$9+(48-1)*7+6),'3. Registro de ausencias'!$D$5:$D$200,"&gt;="&amp;('1. Configuración'!$C$9+(48-1)*7)))</f>
        <v/>
      </c>
      <c r="AX8" s="106">
        <f>IF($A8="","",COUNTIFS('3. Registro de ausencias'!$A$5:$A$200,$A8,'3. Registro de ausencias'!$F$5:$F$200,"Aprobado",'3. Registro de ausencias'!$C$5:$C$200,"&lt;="&amp;('1. Configuración'!$C$9+(49-1)*7+6),'3. Registro de ausencias'!$D$5:$D$200,"&gt;="&amp;('1. Configuración'!$C$9+(49-1)*7)))</f>
        <v/>
      </c>
      <c r="AY8" s="106">
        <f>IF($A8="","",COUNTIFS('3. Registro de ausencias'!$A$5:$A$200,$A8,'3. Registro de ausencias'!$F$5:$F$200,"Aprobado",'3. Registro de ausencias'!$C$5:$C$200,"&lt;="&amp;('1. Configuración'!$C$9+(50-1)*7+6),'3. Registro de ausencias'!$D$5:$D$200,"&gt;="&amp;('1. Configuración'!$C$9+(50-1)*7)))</f>
        <v/>
      </c>
      <c r="AZ8" s="106">
        <f>IF($A8="","",COUNTIFS('3. Registro de ausencias'!$A$5:$A$200,$A8,'3. Registro de ausencias'!$F$5:$F$200,"Aprobado",'3. Registro de ausencias'!$C$5:$C$200,"&lt;="&amp;('1. Configuración'!$C$9+(51-1)*7+6),'3. Registro de ausencias'!$D$5:$D$200,"&gt;="&amp;('1. Configuración'!$C$9+(51-1)*7)))</f>
        <v/>
      </c>
      <c r="BA8" s="106">
        <f>IF($A8="","",COUNTIFS('3. Registro de ausencias'!$A$5:$A$200,$A8,'3. Registro de ausencias'!$F$5:$F$200,"Aprobado",'3. Registro de ausencias'!$C$5:$C$200,"&lt;="&amp;('1. Configuración'!$C$9+(52-1)*7+6),'3. Registro de ausencias'!$D$5:$D$200,"&gt;="&amp;('1. Configuración'!$C$9+(52-1)*7)))</f>
        <v/>
      </c>
    </row>
    <row r="9" ht="18" customHeight="1" s="55">
      <c r="A9" s="105">
        <f>IF('2. Empleados'!A9="","",'2. Empleados'!A9)</f>
        <v/>
      </c>
      <c r="B9" s="106">
        <f>IF($A9="","",COUNTIFS('3. Registro de ausencias'!$A$5:$A$200,$A9,'3. Registro de ausencias'!$F$5:$F$200,"Aprobado",'3. Registro de ausencias'!$C$5:$C$200,"&lt;="&amp;('1. Configuración'!$C$9+(1-1)*7+6),'3. Registro de ausencias'!$D$5:$D$200,"&gt;="&amp;('1. Configuración'!$C$9+(1-1)*7)))</f>
        <v/>
      </c>
      <c r="C9" s="106">
        <f>IF($A9="","",COUNTIFS('3. Registro de ausencias'!$A$5:$A$200,$A9,'3. Registro de ausencias'!$F$5:$F$200,"Aprobado",'3. Registro de ausencias'!$C$5:$C$200,"&lt;="&amp;('1. Configuración'!$C$9+(2-1)*7+6),'3. Registro de ausencias'!$D$5:$D$200,"&gt;="&amp;('1. Configuración'!$C$9+(2-1)*7)))</f>
        <v/>
      </c>
      <c r="D9" s="106">
        <f>IF($A9="","",COUNTIFS('3. Registro de ausencias'!$A$5:$A$200,$A9,'3. Registro de ausencias'!$F$5:$F$200,"Aprobado",'3. Registro de ausencias'!$C$5:$C$200,"&lt;="&amp;('1. Configuración'!$C$9+(3-1)*7+6),'3. Registro de ausencias'!$D$5:$D$200,"&gt;="&amp;('1. Configuración'!$C$9+(3-1)*7)))</f>
        <v/>
      </c>
      <c r="E9" s="106">
        <f>IF($A9="","",COUNTIFS('3. Registro de ausencias'!$A$5:$A$200,$A9,'3. Registro de ausencias'!$F$5:$F$200,"Aprobado",'3. Registro de ausencias'!$C$5:$C$200,"&lt;="&amp;('1. Configuración'!$C$9+(4-1)*7+6),'3. Registro de ausencias'!$D$5:$D$200,"&gt;="&amp;('1. Configuración'!$C$9+(4-1)*7)))</f>
        <v/>
      </c>
      <c r="F9" s="106">
        <f>IF($A9="","",COUNTIFS('3. Registro de ausencias'!$A$5:$A$200,$A9,'3. Registro de ausencias'!$F$5:$F$200,"Aprobado",'3. Registro de ausencias'!$C$5:$C$200,"&lt;="&amp;('1. Configuración'!$C$9+(5-1)*7+6),'3. Registro de ausencias'!$D$5:$D$200,"&gt;="&amp;('1. Configuración'!$C$9+(5-1)*7)))</f>
        <v/>
      </c>
      <c r="G9" s="106">
        <f>IF($A9="","",COUNTIFS('3. Registro de ausencias'!$A$5:$A$200,$A9,'3. Registro de ausencias'!$F$5:$F$200,"Aprobado",'3. Registro de ausencias'!$C$5:$C$200,"&lt;="&amp;('1. Configuración'!$C$9+(6-1)*7+6),'3. Registro de ausencias'!$D$5:$D$200,"&gt;="&amp;('1. Configuración'!$C$9+(6-1)*7)))</f>
        <v/>
      </c>
      <c r="H9" s="106">
        <f>IF($A9="","",COUNTIFS('3. Registro de ausencias'!$A$5:$A$200,$A9,'3. Registro de ausencias'!$F$5:$F$200,"Aprobado",'3. Registro de ausencias'!$C$5:$C$200,"&lt;="&amp;('1. Configuración'!$C$9+(7-1)*7+6),'3. Registro de ausencias'!$D$5:$D$200,"&gt;="&amp;('1. Configuración'!$C$9+(7-1)*7)))</f>
        <v/>
      </c>
      <c r="I9" s="106">
        <f>IF($A9="","",COUNTIFS('3. Registro de ausencias'!$A$5:$A$200,$A9,'3. Registro de ausencias'!$F$5:$F$200,"Aprobado",'3. Registro de ausencias'!$C$5:$C$200,"&lt;="&amp;('1. Configuración'!$C$9+(8-1)*7+6),'3. Registro de ausencias'!$D$5:$D$200,"&gt;="&amp;('1. Configuración'!$C$9+(8-1)*7)))</f>
        <v/>
      </c>
      <c r="J9" s="106">
        <f>IF($A9="","",COUNTIFS('3. Registro de ausencias'!$A$5:$A$200,$A9,'3. Registro de ausencias'!$F$5:$F$200,"Aprobado",'3. Registro de ausencias'!$C$5:$C$200,"&lt;="&amp;('1. Configuración'!$C$9+(9-1)*7+6),'3. Registro de ausencias'!$D$5:$D$200,"&gt;="&amp;('1. Configuración'!$C$9+(9-1)*7)))</f>
        <v/>
      </c>
      <c r="K9" s="106">
        <f>IF($A9="","",COUNTIFS('3. Registro de ausencias'!$A$5:$A$200,$A9,'3. Registro de ausencias'!$F$5:$F$200,"Aprobado",'3. Registro de ausencias'!$C$5:$C$200,"&lt;="&amp;('1. Configuración'!$C$9+(10-1)*7+6),'3. Registro de ausencias'!$D$5:$D$200,"&gt;="&amp;('1. Configuración'!$C$9+(10-1)*7)))</f>
        <v/>
      </c>
      <c r="L9" s="106">
        <f>IF($A9="","",COUNTIFS('3. Registro de ausencias'!$A$5:$A$200,$A9,'3. Registro de ausencias'!$F$5:$F$200,"Aprobado",'3. Registro de ausencias'!$C$5:$C$200,"&lt;="&amp;('1. Configuración'!$C$9+(11-1)*7+6),'3. Registro de ausencias'!$D$5:$D$200,"&gt;="&amp;('1. Configuración'!$C$9+(11-1)*7)))</f>
        <v/>
      </c>
      <c r="M9" s="106">
        <f>IF($A9="","",COUNTIFS('3. Registro de ausencias'!$A$5:$A$200,$A9,'3. Registro de ausencias'!$F$5:$F$200,"Aprobado",'3. Registro de ausencias'!$C$5:$C$200,"&lt;="&amp;('1. Configuración'!$C$9+(12-1)*7+6),'3. Registro de ausencias'!$D$5:$D$200,"&gt;="&amp;('1. Configuración'!$C$9+(12-1)*7)))</f>
        <v/>
      </c>
      <c r="N9" s="106">
        <f>IF($A9="","",COUNTIFS('3. Registro de ausencias'!$A$5:$A$200,$A9,'3. Registro de ausencias'!$F$5:$F$200,"Aprobado",'3. Registro de ausencias'!$C$5:$C$200,"&lt;="&amp;('1. Configuración'!$C$9+(13-1)*7+6),'3. Registro de ausencias'!$D$5:$D$200,"&gt;="&amp;('1. Configuración'!$C$9+(13-1)*7)))</f>
        <v/>
      </c>
      <c r="O9" s="106">
        <f>IF($A9="","",COUNTIFS('3. Registro de ausencias'!$A$5:$A$200,$A9,'3. Registro de ausencias'!$F$5:$F$200,"Aprobado",'3. Registro de ausencias'!$C$5:$C$200,"&lt;="&amp;('1. Configuración'!$C$9+(14-1)*7+6),'3. Registro de ausencias'!$D$5:$D$200,"&gt;="&amp;('1. Configuración'!$C$9+(14-1)*7)))</f>
        <v/>
      </c>
      <c r="P9" s="106">
        <f>IF($A9="","",COUNTIFS('3. Registro de ausencias'!$A$5:$A$200,$A9,'3. Registro de ausencias'!$F$5:$F$200,"Aprobado",'3. Registro de ausencias'!$C$5:$C$200,"&lt;="&amp;('1. Configuración'!$C$9+(15-1)*7+6),'3. Registro de ausencias'!$D$5:$D$200,"&gt;="&amp;('1. Configuración'!$C$9+(15-1)*7)))</f>
        <v/>
      </c>
      <c r="Q9" s="106">
        <f>IF($A9="","",COUNTIFS('3. Registro de ausencias'!$A$5:$A$200,$A9,'3. Registro de ausencias'!$F$5:$F$200,"Aprobado",'3. Registro de ausencias'!$C$5:$C$200,"&lt;="&amp;('1. Configuración'!$C$9+(16-1)*7+6),'3. Registro de ausencias'!$D$5:$D$200,"&gt;="&amp;('1. Configuración'!$C$9+(16-1)*7)))</f>
        <v/>
      </c>
      <c r="R9" s="106">
        <f>IF($A9="","",COUNTIFS('3. Registro de ausencias'!$A$5:$A$200,$A9,'3. Registro de ausencias'!$F$5:$F$200,"Aprobado",'3. Registro de ausencias'!$C$5:$C$200,"&lt;="&amp;('1. Configuración'!$C$9+(17-1)*7+6),'3. Registro de ausencias'!$D$5:$D$200,"&gt;="&amp;('1. Configuración'!$C$9+(17-1)*7)))</f>
        <v/>
      </c>
      <c r="S9" s="106">
        <f>IF($A9="","",COUNTIFS('3. Registro de ausencias'!$A$5:$A$200,$A9,'3. Registro de ausencias'!$F$5:$F$200,"Aprobado",'3. Registro de ausencias'!$C$5:$C$200,"&lt;="&amp;('1. Configuración'!$C$9+(18-1)*7+6),'3. Registro de ausencias'!$D$5:$D$200,"&gt;="&amp;('1. Configuración'!$C$9+(18-1)*7)))</f>
        <v/>
      </c>
      <c r="T9" s="106">
        <f>IF($A9="","",COUNTIFS('3. Registro de ausencias'!$A$5:$A$200,$A9,'3. Registro de ausencias'!$F$5:$F$200,"Aprobado",'3. Registro de ausencias'!$C$5:$C$200,"&lt;="&amp;('1. Configuración'!$C$9+(19-1)*7+6),'3. Registro de ausencias'!$D$5:$D$200,"&gt;="&amp;('1. Configuración'!$C$9+(19-1)*7)))</f>
        <v/>
      </c>
      <c r="U9" s="106">
        <f>IF($A9="","",COUNTIFS('3. Registro de ausencias'!$A$5:$A$200,$A9,'3. Registro de ausencias'!$F$5:$F$200,"Aprobado",'3. Registro de ausencias'!$C$5:$C$200,"&lt;="&amp;('1. Configuración'!$C$9+(20-1)*7+6),'3. Registro de ausencias'!$D$5:$D$200,"&gt;="&amp;('1. Configuración'!$C$9+(20-1)*7)))</f>
        <v/>
      </c>
      <c r="V9" s="106">
        <f>IF($A9="","",COUNTIFS('3. Registro de ausencias'!$A$5:$A$200,$A9,'3. Registro de ausencias'!$F$5:$F$200,"Aprobado",'3. Registro de ausencias'!$C$5:$C$200,"&lt;="&amp;('1. Configuración'!$C$9+(21-1)*7+6),'3. Registro de ausencias'!$D$5:$D$200,"&gt;="&amp;('1. Configuración'!$C$9+(21-1)*7)))</f>
        <v/>
      </c>
      <c r="W9" s="106">
        <f>IF($A9="","",COUNTIFS('3. Registro de ausencias'!$A$5:$A$200,$A9,'3. Registro de ausencias'!$F$5:$F$200,"Aprobado",'3. Registro de ausencias'!$C$5:$C$200,"&lt;="&amp;('1. Configuración'!$C$9+(22-1)*7+6),'3. Registro de ausencias'!$D$5:$D$200,"&gt;="&amp;('1. Configuración'!$C$9+(22-1)*7)))</f>
        <v/>
      </c>
      <c r="X9" s="106">
        <f>IF($A9="","",COUNTIFS('3. Registro de ausencias'!$A$5:$A$200,$A9,'3. Registro de ausencias'!$F$5:$F$200,"Aprobado",'3. Registro de ausencias'!$C$5:$C$200,"&lt;="&amp;('1. Configuración'!$C$9+(23-1)*7+6),'3. Registro de ausencias'!$D$5:$D$200,"&gt;="&amp;('1. Configuración'!$C$9+(23-1)*7)))</f>
        <v/>
      </c>
      <c r="Y9" s="106">
        <f>IF($A9="","",COUNTIFS('3. Registro de ausencias'!$A$5:$A$200,$A9,'3. Registro de ausencias'!$F$5:$F$200,"Aprobado",'3. Registro de ausencias'!$C$5:$C$200,"&lt;="&amp;('1. Configuración'!$C$9+(24-1)*7+6),'3. Registro de ausencias'!$D$5:$D$200,"&gt;="&amp;('1. Configuración'!$C$9+(24-1)*7)))</f>
        <v/>
      </c>
      <c r="Z9" s="106">
        <f>IF($A9="","",COUNTIFS('3. Registro de ausencias'!$A$5:$A$200,$A9,'3. Registro de ausencias'!$F$5:$F$200,"Aprobado",'3. Registro de ausencias'!$C$5:$C$200,"&lt;="&amp;('1. Configuración'!$C$9+(25-1)*7+6),'3. Registro de ausencias'!$D$5:$D$200,"&gt;="&amp;('1. Configuración'!$C$9+(25-1)*7)))</f>
        <v/>
      </c>
      <c r="AA9" s="106">
        <f>IF($A9="","",COUNTIFS('3. Registro de ausencias'!$A$5:$A$200,$A9,'3. Registro de ausencias'!$F$5:$F$200,"Aprobado",'3. Registro de ausencias'!$C$5:$C$200,"&lt;="&amp;('1. Configuración'!$C$9+(26-1)*7+6),'3. Registro de ausencias'!$D$5:$D$200,"&gt;="&amp;('1. Configuración'!$C$9+(26-1)*7)))</f>
        <v/>
      </c>
      <c r="AB9" s="106">
        <f>IF($A9="","",COUNTIFS('3. Registro de ausencias'!$A$5:$A$200,$A9,'3. Registro de ausencias'!$F$5:$F$200,"Aprobado",'3. Registro de ausencias'!$C$5:$C$200,"&lt;="&amp;('1. Configuración'!$C$9+(27-1)*7+6),'3. Registro de ausencias'!$D$5:$D$200,"&gt;="&amp;('1. Configuración'!$C$9+(27-1)*7)))</f>
        <v/>
      </c>
      <c r="AC9" s="106">
        <f>IF($A9="","",COUNTIFS('3. Registro de ausencias'!$A$5:$A$200,$A9,'3. Registro de ausencias'!$F$5:$F$200,"Aprobado",'3. Registro de ausencias'!$C$5:$C$200,"&lt;="&amp;('1. Configuración'!$C$9+(28-1)*7+6),'3. Registro de ausencias'!$D$5:$D$200,"&gt;="&amp;('1. Configuración'!$C$9+(28-1)*7)))</f>
        <v/>
      </c>
      <c r="AD9" s="106">
        <f>IF($A9="","",COUNTIFS('3. Registro de ausencias'!$A$5:$A$200,$A9,'3. Registro de ausencias'!$F$5:$F$200,"Aprobado",'3. Registro de ausencias'!$C$5:$C$200,"&lt;="&amp;('1. Configuración'!$C$9+(29-1)*7+6),'3. Registro de ausencias'!$D$5:$D$200,"&gt;="&amp;('1. Configuración'!$C$9+(29-1)*7)))</f>
        <v/>
      </c>
      <c r="AE9" s="106">
        <f>IF($A9="","",COUNTIFS('3. Registro de ausencias'!$A$5:$A$200,$A9,'3. Registro de ausencias'!$F$5:$F$200,"Aprobado",'3. Registro de ausencias'!$C$5:$C$200,"&lt;="&amp;('1. Configuración'!$C$9+(30-1)*7+6),'3. Registro de ausencias'!$D$5:$D$200,"&gt;="&amp;('1. Configuración'!$C$9+(30-1)*7)))</f>
        <v/>
      </c>
      <c r="AF9" s="106">
        <f>IF($A9="","",COUNTIFS('3. Registro de ausencias'!$A$5:$A$200,$A9,'3. Registro de ausencias'!$F$5:$F$200,"Aprobado",'3. Registro de ausencias'!$C$5:$C$200,"&lt;="&amp;('1. Configuración'!$C$9+(31-1)*7+6),'3. Registro de ausencias'!$D$5:$D$200,"&gt;="&amp;('1. Configuración'!$C$9+(31-1)*7)))</f>
        <v/>
      </c>
      <c r="AG9" s="106">
        <f>IF($A9="","",COUNTIFS('3. Registro de ausencias'!$A$5:$A$200,$A9,'3. Registro de ausencias'!$F$5:$F$200,"Aprobado",'3. Registro de ausencias'!$C$5:$C$200,"&lt;="&amp;('1. Configuración'!$C$9+(32-1)*7+6),'3. Registro de ausencias'!$D$5:$D$200,"&gt;="&amp;('1. Configuración'!$C$9+(32-1)*7)))</f>
        <v/>
      </c>
      <c r="AH9" s="106">
        <f>IF($A9="","",COUNTIFS('3. Registro de ausencias'!$A$5:$A$200,$A9,'3. Registro de ausencias'!$F$5:$F$200,"Aprobado",'3. Registro de ausencias'!$C$5:$C$200,"&lt;="&amp;('1. Configuración'!$C$9+(33-1)*7+6),'3. Registro de ausencias'!$D$5:$D$200,"&gt;="&amp;('1. Configuración'!$C$9+(33-1)*7)))</f>
        <v/>
      </c>
      <c r="AI9" s="106">
        <f>IF($A9="","",COUNTIFS('3. Registro de ausencias'!$A$5:$A$200,$A9,'3. Registro de ausencias'!$F$5:$F$200,"Aprobado",'3. Registro de ausencias'!$C$5:$C$200,"&lt;="&amp;('1. Configuración'!$C$9+(34-1)*7+6),'3. Registro de ausencias'!$D$5:$D$200,"&gt;="&amp;('1. Configuración'!$C$9+(34-1)*7)))</f>
        <v/>
      </c>
      <c r="AJ9" s="106">
        <f>IF($A9="","",COUNTIFS('3. Registro de ausencias'!$A$5:$A$200,$A9,'3. Registro de ausencias'!$F$5:$F$200,"Aprobado",'3. Registro de ausencias'!$C$5:$C$200,"&lt;="&amp;('1. Configuración'!$C$9+(35-1)*7+6),'3. Registro de ausencias'!$D$5:$D$200,"&gt;="&amp;('1. Configuración'!$C$9+(35-1)*7)))</f>
        <v/>
      </c>
      <c r="AK9" s="106">
        <f>IF($A9="","",COUNTIFS('3. Registro de ausencias'!$A$5:$A$200,$A9,'3. Registro de ausencias'!$F$5:$F$200,"Aprobado",'3. Registro de ausencias'!$C$5:$C$200,"&lt;="&amp;('1. Configuración'!$C$9+(36-1)*7+6),'3. Registro de ausencias'!$D$5:$D$200,"&gt;="&amp;('1. Configuración'!$C$9+(36-1)*7)))</f>
        <v/>
      </c>
      <c r="AL9" s="106">
        <f>IF($A9="","",COUNTIFS('3. Registro de ausencias'!$A$5:$A$200,$A9,'3. Registro de ausencias'!$F$5:$F$200,"Aprobado",'3. Registro de ausencias'!$C$5:$C$200,"&lt;="&amp;('1. Configuración'!$C$9+(37-1)*7+6),'3. Registro de ausencias'!$D$5:$D$200,"&gt;="&amp;('1. Configuración'!$C$9+(37-1)*7)))</f>
        <v/>
      </c>
      <c r="AM9" s="106">
        <f>IF($A9="","",COUNTIFS('3. Registro de ausencias'!$A$5:$A$200,$A9,'3. Registro de ausencias'!$F$5:$F$200,"Aprobado",'3. Registro de ausencias'!$C$5:$C$200,"&lt;="&amp;('1. Configuración'!$C$9+(38-1)*7+6),'3. Registro de ausencias'!$D$5:$D$200,"&gt;="&amp;('1. Configuración'!$C$9+(38-1)*7)))</f>
        <v/>
      </c>
      <c r="AN9" s="106">
        <f>IF($A9="","",COUNTIFS('3. Registro de ausencias'!$A$5:$A$200,$A9,'3. Registro de ausencias'!$F$5:$F$200,"Aprobado",'3. Registro de ausencias'!$C$5:$C$200,"&lt;="&amp;('1. Configuración'!$C$9+(39-1)*7+6),'3. Registro de ausencias'!$D$5:$D$200,"&gt;="&amp;('1. Configuración'!$C$9+(39-1)*7)))</f>
        <v/>
      </c>
      <c r="AO9" s="106">
        <f>IF($A9="","",COUNTIFS('3. Registro de ausencias'!$A$5:$A$200,$A9,'3. Registro de ausencias'!$F$5:$F$200,"Aprobado",'3. Registro de ausencias'!$C$5:$C$200,"&lt;="&amp;('1. Configuración'!$C$9+(40-1)*7+6),'3. Registro de ausencias'!$D$5:$D$200,"&gt;="&amp;('1. Configuración'!$C$9+(40-1)*7)))</f>
        <v/>
      </c>
      <c r="AP9" s="106">
        <f>IF($A9="","",COUNTIFS('3. Registro de ausencias'!$A$5:$A$200,$A9,'3. Registro de ausencias'!$F$5:$F$200,"Aprobado",'3. Registro de ausencias'!$C$5:$C$200,"&lt;="&amp;('1. Configuración'!$C$9+(41-1)*7+6),'3. Registro de ausencias'!$D$5:$D$200,"&gt;="&amp;('1. Configuración'!$C$9+(41-1)*7)))</f>
        <v/>
      </c>
      <c r="AQ9" s="106">
        <f>IF($A9="","",COUNTIFS('3. Registro de ausencias'!$A$5:$A$200,$A9,'3. Registro de ausencias'!$F$5:$F$200,"Aprobado",'3. Registro de ausencias'!$C$5:$C$200,"&lt;="&amp;('1. Configuración'!$C$9+(42-1)*7+6),'3. Registro de ausencias'!$D$5:$D$200,"&gt;="&amp;('1. Configuración'!$C$9+(42-1)*7)))</f>
        <v/>
      </c>
      <c r="AR9" s="106">
        <f>IF($A9="","",COUNTIFS('3. Registro de ausencias'!$A$5:$A$200,$A9,'3. Registro de ausencias'!$F$5:$F$200,"Aprobado",'3. Registro de ausencias'!$C$5:$C$200,"&lt;="&amp;('1. Configuración'!$C$9+(43-1)*7+6),'3. Registro de ausencias'!$D$5:$D$200,"&gt;="&amp;('1. Configuración'!$C$9+(43-1)*7)))</f>
        <v/>
      </c>
      <c r="AS9" s="106">
        <f>IF($A9="","",COUNTIFS('3. Registro de ausencias'!$A$5:$A$200,$A9,'3. Registro de ausencias'!$F$5:$F$200,"Aprobado",'3. Registro de ausencias'!$C$5:$C$200,"&lt;="&amp;('1. Configuración'!$C$9+(44-1)*7+6),'3. Registro de ausencias'!$D$5:$D$200,"&gt;="&amp;('1. Configuración'!$C$9+(44-1)*7)))</f>
        <v/>
      </c>
      <c r="AT9" s="106">
        <f>IF($A9="","",COUNTIFS('3. Registro de ausencias'!$A$5:$A$200,$A9,'3. Registro de ausencias'!$F$5:$F$200,"Aprobado",'3. Registro de ausencias'!$C$5:$C$200,"&lt;="&amp;('1. Configuración'!$C$9+(45-1)*7+6),'3. Registro de ausencias'!$D$5:$D$200,"&gt;="&amp;('1. Configuración'!$C$9+(45-1)*7)))</f>
        <v/>
      </c>
      <c r="AU9" s="106">
        <f>IF($A9="","",COUNTIFS('3. Registro de ausencias'!$A$5:$A$200,$A9,'3. Registro de ausencias'!$F$5:$F$200,"Aprobado",'3. Registro de ausencias'!$C$5:$C$200,"&lt;="&amp;('1. Configuración'!$C$9+(46-1)*7+6),'3. Registro de ausencias'!$D$5:$D$200,"&gt;="&amp;('1. Configuración'!$C$9+(46-1)*7)))</f>
        <v/>
      </c>
      <c r="AV9" s="106">
        <f>IF($A9="","",COUNTIFS('3. Registro de ausencias'!$A$5:$A$200,$A9,'3. Registro de ausencias'!$F$5:$F$200,"Aprobado",'3. Registro de ausencias'!$C$5:$C$200,"&lt;="&amp;('1. Configuración'!$C$9+(47-1)*7+6),'3. Registro de ausencias'!$D$5:$D$200,"&gt;="&amp;('1. Configuración'!$C$9+(47-1)*7)))</f>
        <v/>
      </c>
      <c r="AW9" s="106">
        <f>IF($A9="","",COUNTIFS('3. Registro de ausencias'!$A$5:$A$200,$A9,'3. Registro de ausencias'!$F$5:$F$200,"Aprobado",'3. Registro de ausencias'!$C$5:$C$200,"&lt;="&amp;('1. Configuración'!$C$9+(48-1)*7+6),'3. Registro de ausencias'!$D$5:$D$200,"&gt;="&amp;('1. Configuración'!$C$9+(48-1)*7)))</f>
        <v/>
      </c>
      <c r="AX9" s="106">
        <f>IF($A9="","",COUNTIFS('3. Registro de ausencias'!$A$5:$A$200,$A9,'3. Registro de ausencias'!$F$5:$F$200,"Aprobado",'3. Registro de ausencias'!$C$5:$C$200,"&lt;="&amp;('1. Configuración'!$C$9+(49-1)*7+6),'3. Registro de ausencias'!$D$5:$D$200,"&gt;="&amp;('1. Configuración'!$C$9+(49-1)*7)))</f>
        <v/>
      </c>
      <c r="AY9" s="106">
        <f>IF($A9="","",COUNTIFS('3. Registro de ausencias'!$A$5:$A$200,$A9,'3. Registro de ausencias'!$F$5:$F$200,"Aprobado",'3. Registro de ausencias'!$C$5:$C$200,"&lt;="&amp;('1. Configuración'!$C$9+(50-1)*7+6),'3. Registro de ausencias'!$D$5:$D$200,"&gt;="&amp;('1. Configuración'!$C$9+(50-1)*7)))</f>
        <v/>
      </c>
      <c r="AZ9" s="106">
        <f>IF($A9="","",COUNTIFS('3. Registro de ausencias'!$A$5:$A$200,$A9,'3. Registro de ausencias'!$F$5:$F$200,"Aprobado",'3. Registro de ausencias'!$C$5:$C$200,"&lt;="&amp;('1. Configuración'!$C$9+(51-1)*7+6),'3. Registro de ausencias'!$D$5:$D$200,"&gt;="&amp;('1. Configuración'!$C$9+(51-1)*7)))</f>
        <v/>
      </c>
      <c r="BA9" s="106">
        <f>IF($A9="","",COUNTIFS('3. Registro de ausencias'!$A$5:$A$200,$A9,'3. Registro de ausencias'!$F$5:$F$200,"Aprobado",'3. Registro de ausencias'!$C$5:$C$200,"&lt;="&amp;('1. Configuración'!$C$9+(52-1)*7+6),'3. Registro de ausencias'!$D$5:$D$200,"&gt;="&amp;('1. Configuración'!$C$9+(52-1)*7)))</f>
        <v/>
      </c>
    </row>
    <row r="10" ht="18" customHeight="1" s="55">
      <c r="A10" s="105">
        <f>IF('2. Empleados'!A10="","",'2. Empleados'!A10)</f>
        <v/>
      </c>
      <c r="B10" s="106">
        <f>IF($A10="","",COUNTIFS('3. Registro de ausencias'!$A$5:$A$200,$A10,'3. Registro de ausencias'!$F$5:$F$200,"Aprobado",'3. Registro de ausencias'!$C$5:$C$200,"&lt;="&amp;('1. Configuración'!$C$9+(1-1)*7+6),'3. Registro de ausencias'!$D$5:$D$200,"&gt;="&amp;('1. Configuración'!$C$9+(1-1)*7)))</f>
        <v/>
      </c>
      <c r="C10" s="106">
        <f>IF($A10="","",COUNTIFS('3. Registro de ausencias'!$A$5:$A$200,$A10,'3. Registro de ausencias'!$F$5:$F$200,"Aprobado",'3. Registro de ausencias'!$C$5:$C$200,"&lt;="&amp;('1. Configuración'!$C$9+(2-1)*7+6),'3. Registro de ausencias'!$D$5:$D$200,"&gt;="&amp;('1. Configuración'!$C$9+(2-1)*7)))</f>
        <v/>
      </c>
      <c r="D10" s="106">
        <f>IF($A10="","",COUNTIFS('3. Registro de ausencias'!$A$5:$A$200,$A10,'3. Registro de ausencias'!$F$5:$F$200,"Aprobado",'3. Registro de ausencias'!$C$5:$C$200,"&lt;="&amp;('1. Configuración'!$C$9+(3-1)*7+6),'3. Registro de ausencias'!$D$5:$D$200,"&gt;="&amp;('1. Configuración'!$C$9+(3-1)*7)))</f>
        <v/>
      </c>
      <c r="E10" s="106">
        <f>IF($A10="","",COUNTIFS('3. Registro de ausencias'!$A$5:$A$200,$A10,'3. Registro de ausencias'!$F$5:$F$200,"Aprobado",'3. Registro de ausencias'!$C$5:$C$200,"&lt;="&amp;('1. Configuración'!$C$9+(4-1)*7+6),'3. Registro de ausencias'!$D$5:$D$200,"&gt;="&amp;('1. Configuración'!$C$9+(4-1)*7)))</f>
        <v/>
      </c>
      <c r="F10" s="106">
        <f>IF($A10="","",COUNTIFS('3. Registro de ausencias'!$A$5:$A$200,$A10,'3. Registro de ausencias'!$F$5:$F$200,"Aprobado",'3. Registro de ausencias'!$C$5:$C$200,"&lt;="&amp;('1. Configuración'!$C$9+(5-1)*7+6),'3. Registro de ausencias'!$D$5:$D$200,"&gt;="&amp;('1. Configuración'!$C$9+(5-1)*7)))</f>
        <v/>
      </c>
      <c r="G10" s="106">
        <f>IF($A10="","",COUNTIFS('3. Registro de ausencias'!$A$5:$A$200,$A10,'3. Registro de ausencias'!$F$5:$F$200,"Aprobado",'3. Registro de ausencias'!$C$5:$C$200,"&lt;="&amp;('1. Configuración'!$C$9+(6-1)*7+6),'3. Registro de ausencias'!$D$5:$D$200,"&gt;="&amp;('1. Configuración'!$C$9+(6-1)*7)))</f>
        <v/>
      </c>
      <c r="H10" s="106">
        <f>IF($A10="","",COUNTIFS('3. Registro de ausencias'!$A$5:$A$200,$A10,'3. Registro de ausencias'!$F$5:$F$200,"Aprobado",'3. Registro de ausencias'!$C$5:$C$200,"&lt;="&amp;('1. Configuración'!$C$9+(7-1)*7+6),'3. Registro de ausencias'!$D$5:$D$200,"&gt;="&amp;('1. Configuración'!$C$9+(7-1)*7)))</f>
        <v/>
      </c>
      <c r="I10" s="106">
        <f>IF($A10="","",COUNTIFS('3. Registro de ausencias'!$A$5:$A$200,$A10,'3. Registro de ausencias'!$F$5:$F$200,"Aprobado",'3. Registro de ausencias'!$C$5:$C$200,"&lt;="&amp;('1. Configuración'!$C$9+(8-1)*7+6),'3. Registro de ausencias'!$D$5:$D$200,"&gt;="&amp;('1. Configuración'!$C$9+(8-1)*7)))</f>
        <v/>
      </c>
      <c r="J10" s="106">
        <f>IF($A10="","",COUNTIFS('3. Registro de ausencias'!$A$5:$A$200,$A10,'3. Registro de ausencias'!$F$5:$F$200,"Aprobado",'3. Registro de ausencias'!$C$5:$C$200,"&lt;="&amp;('1. Configuración'!$C$9+(9-1)*7+6),'3. Registro de ausencias'!$D$5:$D$200,"&gt;="&amp;('1. Configuración'!$C$9+(9-1)*7)))</f>
        <v/>
      </c>
      <c r="K10" s="106">
        <f>IF($A10="","",COUNTIFS('3. Registro de ausencias'!$A$5:$A$200,$A10,'3. Registro de ausencias'!$F$5:$F$200,"Aprobado",'3. Registro de ausencias'!$C$5:$C$200,"&lt;="&amp;('1. Configuración'!$C$9+(10-1)*7+6),'3. Registro de ausencias'!$D$5:$D$200,"&gt;="&amp;('1. Configuración'!$C$9+(10-1)*7)))</f>
        <v/>
      </c>
      <c r="L10" s="106">
        <f>IF($A10="","",COUNTIFS('3. Registro de ausencias'!$A$5:$A$200,$A10,'3. Registro de ausencias'!$F$5:$F$200,"Aprobado",'3. Registro de ausencias'!$C$5:$C$200,"&lt;="&amp;('1. Configuración'!$C$9+(11-1)*7+6),'3. Registro de ausencias'!$D$5:$D$200,"&gt;="&amp;('1. Configuración'!$C$9+(11-1)*7)))</f>
        <v/>
      </c>
      <c r="M10" s="106">
        <f>IF($A10="","",COUNTIFS('3. Registro de ausencias'!$A$5:$A$200,$A10,'3. Registro de ausencias'!$F$5:$F$200,"Aprobado",'3. Registro de ausencias'!$C$5:$C$200,"&lt;="&amp;('1. Configuración'!$C$9+(12-1)*7+6),'3. Registro de ausencias'!$D$5:$D$200,"&gt;="&amp;('1. Configuración'!$C$9+(12-1)*7)))</f>
        <v/>
      </c>
      <c r="N10" s="106">
        <f>IF($A10="","",COUNTIFS('3. Registro de ausencias'!$A$5:$A$200,$A10,'3. Registro de ausencias'!$F$5:$F$200,"Aprobado",'3. Registro de ausencias'!$C$5:$C$200,"&lt;="&amp;('1. Configuración'!$C$9+(13-1)*7+6),'3. Registro de ausencias'!$D$5:$D$200,"&gt;="&amp;('1. Configuración'!$C$9+(13-1)*7)))</f>
        <v/>
      </c>
      <c r="O10" s="106">
        <f>IF($A10="","",COUNTIFS('3. Registro de ausencias'!$A$5:$A$200,$A10,'3. Registro de ausencias'!$F$5:$F$200,"Aprobado",'3. Registro de ausencias'!$C$5:$C$200,"&lt;="&amp;('1. Configuración'!$C$9+(14-1)*7+6),'3. Registro de ausencias'!$D$5:$D$200,"&gt;="&amp;('1. Configuración'!$C$9+(14-1)*7)))</f>
        <v/>
      </c>
      <c r="P10" s="106">
        <f>IF($A10="","",COUNTIFS('3. Registro de ausencias'!$A$5:$A$200,$A10,'3. Registro de ausencias'!$F$5:$F$200,"Aprobado",'3. Registro de ausencias'!$C$5:$C$200,"&lt;="&amp;('1. Configuración'!$C$9+(15-1)*7+6),'3. Registro de ausencias'!$D$5:$D$200,"&gt;="&amp;('1. Configuración'!$C$9+(15-1)*7)))</f>
        <v/>
      </c>
      <c r="Q10" s="106">
        <f>IF($A10="","",COUNTIFS('3. Registro de ausencias'!$A$5:$A$200,$A10,'3. Registro de ausencias'!$F$5:$F$200,"Aprobado",'3. Registro de ausencias'!$C$5:$C$200,"&lt;="&amp;('1. Configuración'!$C$9+(16-1)*7+6),'3. Registro de ausencias'!$D$5:$D$200,"&gt;="&amp;('1. Configuración'!$C$9+(16-1)*7)))</f>
        <v/>
      </c>
      <c r="R10" s="106">
        <f>IF($A10="","",COUNTIFS('3. Registro de ausencias'!$A$5:$A$200,$A10,'3. Registro de ausencias'!$F$5:$F$200,"Aprobado",'3. Registro de ausencias'!$C$5:$C$200,"&lt;="&amp;('1. Configuración'!$C$9+(17-1)*7+6),'3. Registro de ausencias'!$D$5:$D$200,"&gt;="&amp;('1. Configuración'!$C$9+(17-1)*7)))</f>
        <v/>
      </c>
      <c r="S10" s="106">
        <f>IF($A10="","",COUNTIFS('3. Registro de ausencias'!$A$5:$A$200,$A10,'3. Registro de ausencias'!$F$5:$F$200,"Aprobado",'3. Registro de ausencias'!$C$5:$C$200,"&lt;="&amp;('1. Configuración'!$C$9+(18-1)*7+6),'3. Registro de ausencias'!$D$5:$D$200,"&gt;="&amp;('1. Configuración'!$C$9+(18-1)*7)))</f>
        <v/>
      </c>
      <c r="T10" s="106">
        <f>IF($A10="","",COUNTIFS('3. Registro de ausencias'!$A$5:$A$200,$A10,'3. Registro de ausencias'!$F$5:$F$200,"Aprobado",'3. Registro de ausencias'!$C$5:$C$200,"&lt;="&amp;('1. Configuración'!$C$9+(19-1)*7+6),'3. Registro de ausencias'!$D$5:$D$200,"&gt;="&amp;('1. Configuración'!$C$9+(19-1)*7)))</f>
        <v/>
      </c>
      <c r="U10" s="106">
        <f>IF($A10="","",COUNTIFS('3. Registro de ausencias'!$A$5:$A$200,$A10,'3. Registro de ausencias'!$F$5:$F$200,"Aprobado",'3. Registro de ausencias'!$C$5:$C$200,"&lt;="&amp;('1. Configuración'!$C$9+(20-1)*7+6),'3. Registro de ausencias'!$D$5:$D$200,"&gt;="&amp;('1. Configuración'!$C$9+(20-1)*7)))</f>
        <v/>
      </c>
      <c r="V10" s="106">
        <f>IF($A10="","",COUNTIFS('3. Registro de ausencias'!$A$5:$A$200,$A10,'3. Registro de ausencias'!$F$5:$F$200,"Aprobado",'3. Registro de ausencias'!$C$5:$C$200,"&lt;="&amp;('1. Configuración'!$C$9+(21-1)*7+6),'3. Registro de ausencias'!$D$5:$D$200,"&gt;="&amp;('1. Configuración'!$C$9+(21-1)*7)))</f>
        <v/>
      </c>
      <c r="W10" s="106">
        <f>IF($A10="","",COUNTIFS('3. Registro de ausencias'!$A$5:$A$200,$A10,'3. Registro de ausencias'!$F$5:$F$200,"Aprobado",'3. Registro de ausencias'!$C$5:$C$200,"&lt;="&amp;('1. Configuración'!$C$9+(22-1)*7+6),'3. Registro de ausencias'!$D$5:$D$200,"&gt;="&amp;('1. Configuración'!$C$9+(22-1)*7)))</f>
        <v/>
      </c>
      <c r="X10" s="106">
        <f>IF($A10="","",COUNTIFS('3. Registro de ausencias'!$A$5:$A$200,$A10,'3. Registro de ausencias'!$F$5:$F$200,"Aprobado",'3. Registro de ausencias'!$C$5:$C$200,"&lt;="&amp;('1. Configuración'!$C$9+(23-1)*7+6),'3. Registro de ausencias'!$D$5:$D$200,"&gt;="&amp;('1. Configuración'!$C$9+(23-1)*7)))</f>
        <v/>
      </c>
      <c r="Y10" s="106">
        <f>IF($A10="","",COUNTIFS('3. Registro de ausencias'!$A$5:$A$200,$A10,'3. Registro de ausencias'!$F$5:$F$200,"Aprobado",'3. Registro de ausencias'!$C$5:$C$200,"&lt;="&amp;('1. Configuración'!$C$9+(24-1)*7+6),'3. Registro de ausencias'!$D$5:$D$200,"&gt;="&amp;('1. Configuración'!$C$9+(24-1)*7)))</f>
        <v/>
      </c>
      <c r="Z10" s="106">
        <f>IF($A10="","",COUNTIFS('3. Registro de ausencias'!$A$5:$A$200,$A10,'3. Registro de ausencias'!$F$5:$F$200,"Aprobado",'3. Registro de ausencias'!$C$5:$C$200,"&lt;="&amp;('1. Configuración'!$C$9+(25-1)*7+6),'3. Registro de ausencias'!$D$5:$D$200,"&gt;="&amp;('1. Configuración'!$C$9+(25-1)*7)))</f>
        <v/>
      </c>
      <c r="AA10" s="106">
        <f>IF($A10="","",COUNTIFS('3. Registro de ausencias'!$A$5:$A$200,$A10,'3. Registro de ausencias'!$F$5:$F$200,"Aprobado",'3. Registro de ausencias'!$C$5:$C$200,"&lt;="&amp;('1. Configuración'!$C$9+(26-1)*7+6),'3. Registro de ausencias'!$D$5:$D$200,"&gt;="&amp;('1. Configuración'!$C$9+(26-1)*7)))</f>
        <v/>
      </c>
      <c r="AB10" s="106">
        <f>IF($A10="","",COUNTIFS('3. Registro de ausencias'!$A$5:$A$200,$A10,'3. Registro de ausencias'!$F$5:$F$200,"Aprobado",'3. Registro de ausencias'!$C$5:$C$200,"&lt;="&amp;('1. Configuración'!$C$9+(27-1)*7+6),'3. Registro de ausencias'!$D$5:$D$200,"&gt;="&amp;('1. Configuración'!$C$9+(27-1)*7)))</f>
        <v/>
      </c>
      <c r="AC10" s="106">
        <f>IF($A10="","",COUNTIFS('3. Registro de ausencias'!$A$5:$A$200,$A10,'3. Registro de ausencias'!$F$5:$F$200,"Aprobado",'3. Registro de ausencias'!$C$5:$C$200,"&lt;="&amp;('1. Configuración'!$C$9+(28-1)*7+6),'3. Registro de ausencias'!$D$5:$D$200,"&gt;="&amp;('1. Configuración'!$C$9+(28-1)*7)))</f>
        <v/>
      </c>
      <c r="AD10" s="106">
        <f>IF($A10="","",COUNTIFS('3. Registro de ausencias'!$A$5:$A$200,$A10,'3. Registro de ausencias'!$F$5:$F$200,"Aprobado",'3. Registro de ausencias'!$C$5:$C$200,"&lt;="&amp;('1. Configuración'!$C$9+(29-1)*7+6),'3. Registro de ausencias'!$D$5:$D$200,"&gt;="&amp;('1. Configuración'!$C$9+(29-1)*7)))</f>
        <v/>
      </c>
      <c r="AE10" s="106">
        <f>IF($A10="","",COUNTIFS('3. Registro de ausencias'!$A$5:$A$200,$A10,'3. Registro de ausencias'!$F$5:$F$200,"Aprobado",'3. Registro de ausencias'!$C$5:$C$200,"&lt;="&amp;('1. Configuración'!$C$9+(30-1)*7+6),'3. Registro de ausencias'!$D$5:$D$200,"&gt;="&amp;('1. Configuración'!$C$9+(30-1)*7)))</f>
        <v/>
      </c>
      <c r="AF10" s="106">
        <f>IF($A10="","",COUNTIFS('3. Registro de ausencias'!$A$5:$A$200,$A10,'3. Registro de ausencias'!$F$5:$F$200,"Aprobado",'3. Registro de ausencias'!$C$5:$C$200,"&lt;="&amp;('1. Configuración'!$C$9+(31-1)*7+6),'3. Registro de ausencias'!$D$5:$D$200,"&gt;="&amp;('1. Configuración'!$C$9+(31-1)*7)))</f>
        <v/>
      </c>
      <c r="AG10" s="106">
        <f>IF($A10="","",COUNTIFS('3. Registro de ausencias'!$A$5:$A$200,$A10,'3. Registro de ausencias'!$F$5:$F$200,"Aprobado",'3. Registro de ausencias'!$C$5:$C$200,"&lt;="&amp;('1. Configuración'!$C$9+(32-1)*7+6),'3. Registro de ausencias'!$D$5:$D$200,"&gt;="&amp;('1. Configuración'!$C$9+(32-1)*7)))</f>
        <v/>
      </c>
      <c r="AH10" s="106">
        <f>IF($A10="","",COUNTIFS('3. Registro de ausencias'!$A$5:$A$200,$A10,'3. Registro de ausencias'!$F$5:$F$200,"Aprobado",'3. Registro de ausencias'!$C$5:$C$200,"&lt;="&amp;('1. Configuración'!$C$9+(33-1)*7+6),'3. Registro de ausencias'!$D$5:$D$200,"&gt;="&amp;('1. Configuración'!$C$9+(33-1)*7)))</f>
        <v/>
      </c>
      <c r="AI10" s="106">
        <f>IF($A10="","",COUNTIFS('3. Registro de ausencias'!$A$5:$A$200,$A10,'3. Registro de ausencias'!$F$5:$F$200,"Aprobado",'3. Registro de ausencias'!$C$5:$C$200,"&lt;="&amp;('1. Configuración'!$C$9+(34-1)*7+6),'3. Registro de ausencias'!$D$5:$D$200,"&gt;="&amp;('1. Configuración'!$C$9+(34-1)*7)))</f>
        <v/>
      </c>
      <c r="AJ10" s="106">
        <f>IF($A10="","",COUNTIFS('3. Registro de ausencias'!$A$5:$A$200,$A10,'3. Registro de ausencias'!$F$5:$F$200,"Aprobado",'3. Registro de ausencias'!$C$5:$C$200,"&lt;="&amp;('1. Configuración'!$C$9+(35-1)*7+6),'3. Registro de ausencias'!$D$5:$D$200,"&gt;="&amp;('1. Configuración'!$C$9+(35-1)*7)))</f>
        <v/>
      </c>
      <c r="AK10" s="106">
        <f>IF($A10="","",COUNTIFS('3. Registro de ausencias'!$A$5:$A$200,$A10,'3. Registro de ausencias'!$F$5:$F$200,"Aprobado",'3. Registro de ausencias'!$C$5:$C$200,"&lt;="&amp;('1. Configuración'!$C$9+(36-1)*7+6),'3. Registro de ausencias'!$D$5:$D$200,"&gt;="&amp;('1. Configuración'!$C$9+(36-1)*7)))</f>
        <v/>
      </c>
      <c r="AL10" s="106">
        <f>IF($A10="","",COUNTIFS('3. Registro de ausencias'!$A$5:$A$200,$A10,'3. Registro de ausencias'!$F$5:$F$200,"Aprobado",'3. Registro de ausencias'!$C$5:$C$200,"&lt;="&amp;('1. Configuración'!$C$9+(37-1)*7+6),'3. Registro de ausencias'!$D$5:$D$200,"&gt;="&amp;('1. Configuración'!$C$9+(37-1)*7)))</f>
        <v/>
      </c>
      <c r="AM10" s="106">
        <f>IF($A10="","",COUNTIFS('3. Registro de ausencias'!$A$5:$A$200,$A10,'3. Registro de ausencias'!$F$5:$F$200,"Aprobado",'3. Registro de ausencias'!$C$5:$C$200,"&lt;="&amp;('1. Configuración'!$C$9+(38-1)*7+6),'3. Registro de ausencias'!$D$5:$D$200,"&gt;="&amp;('1. Configuración'!$C$9+(38-1)*7)))</f>
        <v/>
      </c>
      <c r="AN10" s="106">
        <f>IF($A10="","",COUNTIFS('3. Registro de ausencias'!$A$5:$A$200,$A10,'3. Registro de ausencias'!$F$5:$F$200,"Aprobado",'3. Registro de ausencias'!$C$5:$C$200,"&lt;="&amp;('1. Configuración'!$C$9+(39-1)*7+6),'3. Registro de ausencias'!$D$5:$D$200,"&gt;="&amp;('1. Configuración'!$C$9+(39-1)*7)))</f>
        <v/>
      </c>
      <c r="AO10" s="106">
        <f>IF($A10="","",COUNTIFS('3. Registro de ausencias'!$A$5:$A$200,$A10,'3. Registro de ausencias'!$F$5:$F$200,"Aprobado",'3. Registro de ausencias'!$C$5:$C$200,"&lt;="&amp;('1. Configuración'!$C$9+(40-1)*7+6),'3. Registro de ausencias'!$D$5:$D$200,"&gt;="&amp;('1. Configuración'!$C$9+(40-1)*7)))</f>
        <v/>
      </c>
      <c r="AP10" s="106">
        <f>IF($A10="","",COUNTIFS('3. Registro de ausencias'!$A$5:$A$200,$A10,'3. Registro de ausencias'!$F$5:$F$200,"Aprobado",'3. Registro de ausencias'!$C$5:$C$200,"&lt;="&amp;('1. Configuración'!$C$9+(41-1)*7+6),'3. Registro de ausencias'!$D$5:$D$200,"&gt;="&amp;('1. Configuración'!$C$9+(41-1)*7)))</f>
        <v/>
      </c>
      <c r="AQ10" s="106">
        <f>IF($A10="","",COUNTIFS('3. Registro de ausencias'!$A$5:$A$200,$A10,'3. Registro de ausencias'!$F$5:$F$200,"Aprobado",'3. Registro de ausencias'!$C$5:$C$200,"&lt;="&amp;('1. Configuración'!$C$9+(42-1)*7+6),'3. Registro de ausencias'!$D$5:$D$200,"&gt;="&amp;('1. Configuración'!$C$9+(42-1)*7)))</f>
        <v/>
      </c>
      <c r="AR10" s="106">
        <f>IF($A10="","",COUNTIFS('3. Registro de ausencias'!$A$5:$A$200,$A10,'3. Registro de ausencias'!$F$5:$F$200,"Aprobado",'3. Registro de ausencias'!$C$5:$C$200,"&lt;="&amp;('1. Configuración'!$C$9+(43-1)*7+6),'3. Registro de ausencias'!$D$5:$D$200,"&gt;="&amp;('1. Configuración'!$C$9+(43-1)*7)))</f>
        <v/>
      </c>
      <c r="AS10" s="106">
        <f>IF($A10="","",COUNTIFS('3. Registro de ausencias'!$A$5:$A$200,$A10,'3. Registro de ausencias'!$F$5:$F$200,"Aprobado",'3. Registro de ausencias'!$C$5:$C$200,"&lt;="&amp;('1. Configuración'!$C$9+(44-1)*7+6),'3. Registro de ausencias'!$D$5:$D$200,"&gt;="&amp;('1. Configuración'!$C$9+(44-1)*7)))</f>
        <v/>
      </c>
      <c r="AT10" s="106">
        <f>IF($A10="","",COUNTIFS('3. Registro de ausencias'!$A$5:$A$200,$A10,'3. Registro de ausencias'!$F$5:$F$200,"Aprobado",'3. Registro de ausencias'!$C$5:$C$200,"&lt;="&amp;('1. Configuración'!$C$9+(45-1)*7+6),'3. Registro de ausencias'!$D$5:$D$200,"&gt;="&amp;('1. Configuración'!$C$9+(45-1)*7)))</f>
        <v/>
      </c>
      <c r="AU10" s="106">
        <f>IF($A10="","",COUNTIFS('3. Registro de ausencias'!$A$5:$A$200,$A10,'3. Registro de ausencias'!$F$5:$F$200,"Aprobado",'3. Registro de ausencias'!$C$5:$C$200,"&lt;="&amp;('1. Configuración'!$C$9+(46-1)*7+6),'3. Registro de ausencias'!$D$5:$D$200,"&gt;="&amp;('1. Configuración'!$C$9+(46-1)*7)))</f>
        <v/>
      </c>
      <c r="AV10" s="106">
        <f>IF($A10="","",COUNTIFS('3. Registro de ausencias'!$A$5:$A$200,$A10,'3. Registro de ausencias'!$F$5:$F$200,"Aprobado",'3. Registro de ausencias'!$C$5:$C$200,"&lt;="&amp;('1. Configuración'!$C$9+(47-1)*7+6),'3. Registro de ausencias'!$D$5:$D$200,"&gt;="&amp;('1. Configuración'!$C$9+(47-1)*7)))</f>
        <v/>
      </c>
      <c r="AW10" s="106">
        <f>IF($A10="","",COUNTIFS('3. Registro de ausencias'!$A$5:$A$200,$A10,'3. Registro de ausencias'!$F$5:$F$200,"Aprobado",'3. Registro de ausencias'!$C$5:$C$200,"&lt;="&amp;('1. Configuración'!$C$9+(48-1)*7+6),'3. Registro de ausencias'!$D$5:$D$200,"&gt;="&amp;('1. Configuración'!$C$9+(48-1)*7)))</f>
        <v/>
      </c>
      <c r="AX10" s="106">
        <f>IF($A10="","",COUNTIFS('3. Registro de ausencias'!$A$5:$A$200,$A10,'3. Registro de ausencias'!$F$5:$F$200,"Aprobado",'3. Registro de ausencias'!$C$5:$C$200,"&lt;="&amp;('1. Configuración'!$C$9+(49-1)*7+6),'3. Registro de ausencias'!$D$5:$D$200,"&gt;="&amp;('1. Configuración'!$C$9+(49-1)*7)))</f>
        <v/>
      </c>
      <c r="AY10" s="106">
        <f>IF($A10="","",COUNTIFS('3. Registro de ausencias'!$A$5:$A$200,$A10,'3. Registro de ausencias'!$F$5:$F$200,"Aprobado",'3. Registro de ausencias'!$C$5:$C$200,"&lt;="&amp;('1. Configuración'!$C$9+(50-1)*7+6),'3. Registro de ausencias'!$D$5:$D$200,"&gt;="&amp;('1. Configuración'!$C$9+(50-1)*7)))</f>
        <v/>
      </c>
      <c r="AZ10" s="106">
        <f>IF($A10="","",COUNTIFS('3. Registro de ausencias'!$A$5:$A$200,$A10,'3. Registro de ausencias'!$F$5:$F$200,"Aprobado",'3. Registro de ausencias'!$C$5:$C$200,"&lt;="&amp;('1. Configuración'!$C$9+(51-1)*7+6),'3. Registro de ausencias'!$D$5:$D$200,"&gt;="&amp;('1. Configuración'!$C$9+(51-1)*7)))</f>
        <v/>
      </c>
      <c r="BA10" s="106">
        <f>IF($A10="","",COUNTIFS('3. Registro de ausencias'!$A$5:$A$200,$A10,'3. Registro de ausencias'!$F$5:$F$200,"Aprobado",'3. Registro de ausencias'!$C$5:$C$200,"&lt;="&amp;('1. Configuración'!$C$9+(52-1)*7+6),'3. Registro de ausencias'!$D$5:$D$200,"&gt;="&amp;('1. Configuración'!$C$9+(52-1)*7)))</f>
        <v/>
      </c>
    </row>
    <row r="11" ht="18" customHeight="1" s="55">
      <c r="A11" s="105">
        <f>IF('2. Empleados'!A11="","",'2. Empleados'!A11)</f>
        <v/>
      </c>
      <c r="B11" s="106">
        <f>IF($A11="","",COUNTIFS('3. Registro de ausencias'!$A$5:$A$200,$A11,'3. Registro de ausencias'!$F$5:$F$200,"Aprobado",'3. Registro de ausencias'!$C$5:$C$200,"&lt;="&amp;('1. Configuración'!$C$9+(1-1)*7+6),'3. Registro de ausencias'!$D$5:$D$200,"&gt;="&amp;('1. Configuración'!$C$9+(1-1)*7)))</f>
        <v/>
      </c>
      <c r="C11" s="106">
        <f>IF($A11="","",COUNTIFS('3. Registro de ausencias'!$A$5:$A$200,$A11,'3. Registro de ausencias'!$F$5:$F$200,"Aprobado",'3. Registro de ausencias'!$C$5:$C$200,"&lt;="&amp;('1. Configuración'!$C$9+(2-1)*7+6),'3. Registro de ausencias'!$D$5:$D$200,"&gt;="&amp;('1. Configuración'!$C$9+(2-1)*7)))</f>
        <v/>
      </c>
      <c r="D11" s="106">
        <f>IF($A11="","",COUNTIFS('3. Registro de ausencias'!$A$5:$A$200,$A11,'3. Registro de ausencias'!$F$5:$F$200,"Aprobado",'3. Registro de ausencias'!$C$5:$C$200,"&lt;="&amp;('1. Configuración'!$C$9+(3-1)*7+6),'3. Registro de ausencias'!$D$5:$D$200,"&gt;="&amp;('1. Configuración'!$C$9+(3-1)*7)))</f>
        <v/>
      </c>
      <c r="E11" s="106">
        <f>IF($A11="","",COUNTIFS('3. Registro de ausencias'!$A$5:$A$200,$A11,'3. Registro de ausencias'!$F$5:$F$200,"Aprobado",'3. Registro de ausencias'!$C$5:$C$200,"&lt;="&amp;('1. Configuración'!$C$9+(4-1)*7+6),'3. Registro de ausencias'!$D$5:$D$200,"&gt;="&amp;('1. Configuración'!$C$9+(4-1)*7)))</f>
        <v/>
      </c>
      <c r="F11" s="106">
        <f>IF($A11="","",COUNTIFS('3. Registro de ausencias'!$A$5:$A$200,$A11,'3. Registro de ausencias'!$F$5:$F$200,"Aprobado",'3. Registro de ausencias'!$C$5:$C$200,"&lt;="&amp;('1. Configuración'!$C$9+(5-1)*7+6),'3. Registro de ausencias'!$D$5:$D$200,"&gt;="&amp;('1. Configuración'!$C$9+(5-1)*7)))</f>
        <v/>
      </c>
      <c r="G11" s="106">
        <f>IF($A11="","",COUNTIFS('3. Registro de ausencias'!$A$5:$A$200,$A11,'3. Registro de ausencias'!$F$5:$F$200,"Aprobado",'3. Registro de ausencias'!$C$5:$C$200,"&lt;="&amp;('1. Configuración'!$C$9+(6-1)*7+6),'3. Registro de ausencias'!$D$5:$D$200,"&gt;="&amp;('1. Configuración'!$C$9+(6-1)*7)))</f>
        <v/>
      </c>
      <c r="H11" s="106">
        <f>IF($A11="","",COUNTIFS('3. Registro de ausencias'!$A$5:$A$200,$A11,'3. Registro de ausencias'!$F$5:$F$200,"Aprobado",'3. Registro de ausencias'!$C$5:$C$200,"&lt;="&amp;('1. Configuración'!$C$9+(7-1)*7+6),'3. Registro de ausencias'!$D$5:$D$200,"&gt;="&amp;('1. Configuración'!$C$9+(7-1)*7)))</f>
        <v/>
      </c>
      <c r="I11" s="106">
        <f>IF($A11="","",COUNTIFS('3. Registro de ausencias'!$A$5:$A$200,$A11,'3. Registro de ausencias'!$F$5:$F$200,"Aprobado",'3. Registro de ausencias'!$C$5:$C$200,"&lt;="&amp;('1. Configuración'!$C$9+(8-1)*7+6),'3. Registro de ausencias'!$D$5:$D$200,"&gt;="&amp;('1. Configuración'!$C$9+(8-1)*7)))</f>
        <v/>
      </c>
      <c r="J11" s="106">
        <f>IF($A11="","",COUNTIFS('3. Registro de ausencias'!$A$5:$A$200,$A11,'3. Registro de ausencias'!$F$5:$F$200,"Aprobado",'3. Registro de ausencias'!$C$5:$C$200,"&lt;="&amp;('1. Configuración'!$C$9+(9-1)*7+6),'3. Registro de ausencias'!$D$5:$D$200,"&gt;="&amp;('1. Configuración'!$C$9+(9-1)*7)))</f>
        <v/>
      </c>
      <c r="K11" s="106">
        <f>IF($A11="","",COUNTIFS('3. Registro de ausencias'!$A$5:$A$200,$A11,'3. Registro de ausencias'!$F$5:$F$200,"Aprobado",'3. Registro de ausencias'!$C$5:$C$200,"&lt;="&amp;('1. Configuración'!$C$9+(10-1)*7+6),'3. Registro de ausencias'!$D$5:$D$200,"&gt;="&amp;('1. Configuración'!$C$9+(10-1)*7)))</f>
        <v/>
      </c>
      <c r="L11" s="106">
        <f>IF($A11="","",COUNTIFS('3. Registro de ausencias'!$A$5:$A$200,$A11,'3. Registro de ausencias'!$F$5:$F$200,"Aprobado",'3. Registro de ausencias'!$C$5:$C$200,"&lt;="&amp;('1. Configuración'!$C$9+(11-1)*7+6),'3. Registro de ausencias'!$D$5:$D$200,"&gt;="&amp;('1. Configuración'!$C$9+(11-1)*7)))</f>
        <v/>
      </c>
      <c r="M11" s="106">
        <f>IF($A11="","",COUNTIFS('3. Registro de ausencias'!$A$5:$A$200,$A11,'3. Registro de ausencias'!$F$5:$F$200,"Aprobado",'3. Registro de ausencias'!$C$5:$C$200,"&lt;="&amp;('1. Configuración'!$C$9+(12-1)*7+6),'3. Registro de ausencias'!$D$5:$D$200,"&gt;="&amp;('1. Configuración'!$C$9+(12-1)*7)))</f>
        <v/>
      </c>
      <c r="N11" s="106">
        <f>IF($A11="","",COUNTIFS('3. Registro de ausencias'!$A$5:$A$200,$A11,'3. Registro de ausencias'!$F$5:$F$200,"Aprobado",'3. Registro de ausencias'!$C$5:$C$200,"&lt;="&amp;('1. Configuración'!$C$9+(13-1)*7+6),'3. Registro de ausencias'!$D$5:$D$200,"&gt;="&amp;('1. Configuración'!$C$9+(13-1)*7)))</f>
        <v/>
      </c>
      <c r="O11" s="106">
        <f>IF($A11="","",COUNTIFS('3. Registro de ausencias'!$A$5:$A$200,$A11,'3. Registro de ausencias'!$F$5:$F$200,"Aprobado",'3. Registro de ausencias'!$C$5:$C$200,"&lt;="&amp;('1. Configuración'!$C$9+(14-1)*7+6),'3. Registro de ausencias'!$D$5:$D$200,"&gt;="&amp;('1. Configuración'!$C$9+(14-1)*7)))</f>
        <v/>
      </c>
      <c r="P11" s="106">
        <f>IF($A11="","",COUNTIFS('3. Registro de ausencias'!$A$5:$A$200,$A11,'3. Registro de ausencias'!$F$5:$F$200,"Aprobado",'3. Registro de ausencias'!$C$5:$C$200,"&lt;="&amp;('1. Configuración'!$C$9+(15-1)*7+6),'3. Registro de ausencias'!$D$5:$D$200,"&gt;="&amp;('1. Configuración'!$C$9+(15-1)*7)))</f>
        <v/>
      </c>
      <c r="Q11" s="106">
        <f>IF($A11="","",COUNTIFS('3. Registro de ausencias'!$A$5:$A$200,$A11,'3. Registro de ausencias'!$F$5:$F$200,"Aprobado",'3. Registro de ausencias'!$C$5:$C$200,"&lt;="&amp;('1. Configuración'!$C$9+(16-1)*7+6),'3. Registro de ausencias'!$D$5:$D$200,"&gt;="&amp;('1. Configuración'!$C$9+(16-1)*7)))</f>
        <v/>
      </c>
      <c r="R11" s="106">
        <f>IF($A11="","",COUNTIFS('3. Registro de ausencias'!$A$5:$A$200,$A11,'3. Registro de ausencias'!$F$5:$F$200,"Aprobado",'3. Registro de ausencias'!$C$5:$C$200,"&lt;="&amp;('1. Configuración'!$C$9+(17-1)*7+6),'3. Registro de ausencias'!$D$5:$D$200,"&gt;="&amp;('1. Configuración'!$C$9+(17-1)*7)))</f>
        <v/>
      </c>
      <c r="S11" s="106">
        <f>IF($A11="","",COUNTIFS('3. Registro de ausencias'!$A$5:$A$200,$A11,'3. Registro de ausencias'!$F$5:$F$200,"Aprobado",'3. Registro de ausencias'!$C$5:$C$200,"&lt;="&amp;('1. Configuración'!$C$9+(18-1)*7+6),'3. Registro de ausencias'!$D$5:$D$200,"&gt;="&amp;('1. Configuración'!$C$9+(18-1)*7)))</f>
        <v/>
      </c>
      <c r="T11" s="106">
        <f>IF($A11="","",COUNTIFS('3. Registro de ausencias'!$A$5:$A$200,$A11,'3. Registro de ausencias'!$F$5:$F$200,"Aprobado",'3. Registro de ausencias'!$C$5:$C$200,"&lt;="&amp;('1. Configuración'!$C$9+(19-1)*7+6),'3. Registro de ausencias'!$D$5:$D$200,"&gt;="&amp;('1. Configuración'!$C$9+(19-1)*7)))</f>
        <v/>
      </c>
      <c r="U11" s="106">
        <f>IF($A11="","",COUNTIFS('3. Registro de ausencias'!$A$5:$A$200,$A11,'3. Registro de ausencias'!$F$5:$F$200,"Aprobado",'3. Registro de ausencias'!$C$5:$C$200,"&lt;="&amp;('1. Configuración'!$C$9+(20-1)*7+6),'3. Registro de ausencias'!$D$5:$D$200,"&gt;="&amp;('1. Configuración'!$C$9+(20-1)*7)))</f>
        <v/>
      </c>
      <c r="V11" s="106">
        <f>IF($A11="","",COUNTIFS('3. Registro de ausencias'!$A$5:$A$200,$A11,'3. Registro de ausencias'!$F$5:$F$200,"Aprobado",'3. Registro de ausencias'!$C$5:$C$200,"&lt;="&amp;('1. Configuración'!$C$9+(21-1)*7+6),'3. Registro de ausencias'!$D$5:$D$200,"&gt;="&amp;('1. Configuración'!$C$9+(21-1)*7)))</f>
        <v/>
      </c>
      <c r="W11" s="106">
        <f>IF($A11="","",COUNTIFS('3. Registro de ausencias'!$A$5:$A$200,$A11,'3. Registro de ausencias'!$F$5:$F$200,"Aprobado",'3. Registro de ausencias'!$C$5:$C$200,"&lt;="&amp;('1. Configuración'!$C$9+(22-1)*7+6),'3. Registro de ausencias'!$D$5:$D$200,"&gt;="&amp;('1. Configuración'!$C$9+(22-1)*7)))</f>
        <v/>
      </c>
      <c r="X11" s="106">
        <f>IF($A11="","",COUNTIFS('3. Registro de ausencias'!$A$5:$A$200,$A11,'3. Registro de ausencias'!$F$5:$F$200,"Aprobado",'3. Registro de ausencias'!$C$5:$C$200,"&lt;="&amp;('1. Configuración'!$C$9+(23-1)*7+6),'3. Registro de ausencias'!$D$5:$D$200,"&gt;="&amp;('1. Configuración'!$C$9+(23-1)*7)))</f>
        <v/>
      </c>
      <c r="Y11" s="106">
        <f>IF($A11="","",COUNTIFS('3. Registro de ausencias'!$A$5:$A$200,$A11,'3. Registro de ausencias'!$F$5:$F$200,"Aprobado",'3. Registro de ausencias'!$C$5:$C$200,"&lt;="&amp;('1. Configuración'!$C$9+(24-1)*7+6),'3. Registro de ausencias'!$D$5:$D$200,"&gt;="&amp;('1. Configuración'!$C$9+(24-1)*7)))</f>
        <v/>
      </c>
      <c r="Z11" s="106">
        <f>IF($A11="","",COUNTIFS('3. Registro de ausencias'!$A$5:$A$200,$A11,'3. Registro de ausencias'!$F$5:$F$200,"Aprobado",'3. Registro de ausencias'!$C$5:$C$200,"&lt;="&amp;('1. Configuración'!$C$9+(25-1)*7+6),'3. Registro de ausencias'!$D$5:$D$200,"&gt;="&amp;('1. Configuración'!$C$9+(25-1)*7)))</f>
        <v/>
      </c>
      <c r="AA11" s="106">
        <f>IF($A11="","",COUNTIFS('3. Registro de ausencias'!$A$5:$A$200,$A11,'3. Registro de ausencias'!$F$5:$F$200,"Aprobado",'3. Registro de ausencias'!$C$5:$C$200,"&lt;="&amp;('1. Configuración'!$C$9+(26-1)*7+6),'3. Registro de ausencias'!$D$5:$D$200,"&gt;="&amp;('1. Configuración'!$C$9+(26-1)*7)))</f>
        <v/>
      </c>
      <c r="AB11" s="106">
        <f>IF($A11="","",COUNTIFS('3. Registro de ausencias'!$A$5:$A$200,$A11,'3. Registro de ausencias'!$F$5:$F$200,"Aprobado",'3. Registro de ausencias'!$C$5:$C$200,"&lt;="&amp;('1. Configuración'!$C$9+(27-1)*7+6),'3. Registro de ausencias'!$D$5:$D$200,"&gt;="&amp;('1. Configuración'!$C$9+(27-1)*7)))</f>
        <v/>
      </c>
      <c r="AC11" s="106">
        <f>IF($A11="","",COUNTIFS('3. Registro de ausencias'!$A$5:$A$200,$A11,'3. Registro de ausencias'!$F$5:$F$200,"Aprobado",'3. Registro de ausencias'!$C$5:$C$200,"&lt;="&amp;('1. Configuración'!$C$9+(28-1)*7+6),'3. Registro de ausencias'!$D$5:$D$200,"&gt;="&amp;('1. Configuración'!$C$9+(28-1)*7)))</f>
        <v/>
      </c>
      <c r="AD11" s="106">
        <f>IF($A11="","",COUNTIFS('3. Registro de ausencias'!$A$5:$A$200,$A11,'3. Registro de ausencias'!$F$5:$F$200,"Aprobado",'3. Registro de ausencias'!$C$5:$C$200,"&lt;="&amp;('1. Configuración'!$C$9+(29-1)*7+6),'3. Registro de ausencias'!$D$5:$D$200,"&gt;="&amp;('1. Configuración'!$C$9+(29-1)*7)))</f>
        <v/>
      </c>
      <c r="AE11" s="106">
        <f>IF($A11="","",COUNTIFS('3. Registro de ausencias'!$A$5:$A$200,$A11,'3. Registro de ausencias'!$F$5:$F$200,"Aprobado",'3. Registro de ausencias'!$C$5:$C$200,"&lt;="&amp;('1. Configuración'!$C$9+(30-1)*7+6),'3. Registro de ausencias'!$D$5:$D$200,"&gt;="&amp;('1. Configuración'!$C$9+(30-1)*7)))</f>
        <v/>
      </c>
      <c r="AF11" s="106">
        <f>IF($A11="","",COUNTIFS('3. Registro de ausencias'!$A$5:$A$200,$A11,'3. Registro de ausencias'!$F$5:$F$200,"Aprobado",'3. Registro de ausencias'!$C$5:$C$200,"&lt;="&amp;('1. Configuración'!$C$9+(31-1)*7+6),'3. Registro de ausencias'!$D$5:$D$200,"&gt;="&amp;('1. Configuración'!$C$9+(31-1)*7)))</f>
        <v/>
      </c>
      <c r="AG11" s="106">
        <f>IF($A11="","",COUNTIFS('3. Registro de ausencias'!$A$5:$A$200,$A11,'3. Registro de ausencias'!$F$5:$F$200,"Aprobado",'3. Registro de ausencias'!$C$5:$C$200,"&lt;="&amp;('1. Configuración'!$C$9+(32-1)*7+6),'3. Registro de ausencias'!$D$5:$D$200,"&gt;="&amp;('1. Configuración'!$C$9+(32-1)*7)))</f>
        <v/>
      </c>
      <c r="AH11" s="106">
        <f>IF($A11="","",COUNTIFS('3. Registro de ausencias'!$A$5:$A$200,$A11,'3. Registro de ausencias'!$F$5:$F$200,"Aprobado",'3. Registro de ausencias'!$C$5:$C$200,"&lt;="&amp;('1. Configuración'!$C$9+(33-1)*7+6),'3. Registro de ausencias'!$D$5:$D$200,"&gt;="&amp;('1. Configuración'!$C$9+(33-1)*7)))</f>
        <v/>
      </c>
      <c r="AI11" s="106">
        <f>IF($A11="","",COUNTIFS('3. Registro de ausencias'!$A$5:$A$200,$A11,'3. Registro de ausencias'!$F$5:$F$200,"Aprobado",'3. Registro de ausencias'!$C$5:$C$200,"&lt;="&amp;('1. Configuración'!$C$9+(34-1)*7+6),'3. Registro de ausencias'!$D$5:$D$200,"&gt;="&amp;('1. Configuración'!$C$9+(34-1)*7)))</f>
        <v/>
      </c>
      <c r="AJ11" s="106">
        <f>IF($A11="","",COUNTIFS('3. Registro de ausencias'!$A$5:$A$200,$A11,'3. Registro de ausencias'!$F$5:$F$200,"Aprobado",'3. Registro de ausencias'!$C$5:$C$200,"&lt;="&amp;('1. Configuración'!$C$9+(35-1)*7+6),'3. Registro de ausencias'!$D$5:$D$200,"&gt;="&amp;('1. Configuración'!$C$9+(35-1)*7)))</f>
        <v/>
      </c>
      <c r="AK11" s="106">
        <f>IF($A11="","",COUNTIFS('3. Registro de ausencias'!$A$5:$A$200,$A11,'3. Registro de ausencias'!$F$5:$F$200,"Aprobado",'3. Registro de ausencias'!$C$5:$C$200,"&lt;="&amp;('1. Configuración'!$C$9+(36-1)*7+6),'3. Registro de ausencias'!$D$5:$D$200,"&gt;="&amp;('1. Configuración'!$C$9+(36-1)*7)))</f>
        <v/>
      </c>
      <c r="AL11" s="106">
        <f>IF($A11="","",COUNTIFS('3. Registro de ausencias'!$A$5:$A$200,$A11,'3. Registro de ausencias'!$F$5:$F$200,"Aprobado",'3. Registro de ausencias'!$C$5:$C$200,"&lt;="&amp;('1. Configuración'!$C$9+(37-1)*7+6),'3. Registro de ausencias'!$D$5:$D$200,"&gt;="&amp;('1. Configuración'!$C$9+(37-1)*7)))</f>
        <v/>
      </c>
      <c r="AM11" s="106">
        <f>IF($A11="","",COUNTIFS('3. Registro de ausencias'!$A$5:$A$200,$A11,'3. Registro de ausencias'!$F$5:$F$200,"Aprobado",'3. Registro de ausencias'!$C$5:$C$200,"&lt;="&amp;('1. Configuración'!$C$9+(38-1)*7+6),'3. Registro de ausencias'!$D$5:$D$200,"&gt;="&amp;('1. Configuración'!$C$9+(38-1)*7)))</f>
        <v/>
      </c>
      <c r="AN11" s="106">
        <f>IF($A11="","",COUNTIFS('3. Registro de ausencias'!$A$5:$A$200,$A11,'3. Registro de ausencias'!$F$5:$F$200,"Aprobado",'3. Registro de ausencias'!$C$5:$C$200,"&lt;="&amp;('1. Configuración'!$C$9+(39-1)*7+6),'3. Registro de ausencias'!$D$5:$D$200,"&gt;="&amp;('1. Configuración'!$C$9+(39-1)*7)))</f>
        <v/>
      </c>
      <c r="AO11" s="106">
        <f>IF($A11="","",COUNTIFS('3. Registro de ausencias'!$A$5:$A$200,$A11,'3. Registro de ausencias'!$F$5:$F$200,"Aprobado",'3. Registro de ausencias'!$C$5:$C$200,"&lt;="&amp;('1. Configuración'!$C$9+(40-1)*7+6),'3. Registro de ausencias'!$D$5:$D$200,"&gt;="&amp;('1. Configuración'!$C$9+(40-1)*7)))</f>
        <v/>
      </c>
      <c r="AP11" s="106">
        <f>IF($A11="","",COUNTIFS('3. Registro de ausencias'!$A$5:$A$200,$A11,'3. Registro de ausencias'!$F$5:$F$200,"Aprobado",'3. Registro de ausencias'!$C$5:$C$200,"&lt;="&amp;('1. Configuración'!$C$9+(41-1)*7+6),'3. Registro de ausencias'!$D$5:$D$200,"&gt;="&amp;('1. Configuración'!$C$9+(41-1)*7)))</f>
        <v/>
      </c>
      <c r="AQ11" s="106">
        <f>IF($A11="","",COUNTIFS('3. Registro de ausencias'!$A$5:$A$200,$A11,'3. Registro de ausencias'!$F$5:$F$200,"Aprobado",'3. Registro de ausencias'!$C$5:$C$200,"&lt;="&amp;('1. Configuración'!$C$9+(42-1)*7+6),'3. Registro de ausencias'!$D$5:$D$200,"&gt;="&amp;('1. Configuración'!$C$9+(42-1)*7)))</f>
        <v/>
      </c>
      <c r="AR11" s="106">
        <f>IF($A11="","",COUNTIFS('3. Registro de ausencias'!$A$5:$A$200,$A11,'3. Registro de ausencias'!$F$5:$F$200,"Aprobado",'3. Registro de ausencias'!$C$5:$C$200,"&lt;="&amp;('1. Configuración'!$C$9+(43-1)*7+6),'3. Registro de ausencias'!$D$5:$D$200,"&gt;="&amp;('1. Configuración'!$C$9+(43-1)*7)))</f>
        <v/>
      </c>
      <c r="AS11" s="106">
        <f>IF($A11="","",COUNTIFS('3. Registro de ausencias'!$A$5:$A$200,$A11,'3. Registro de ausencias'!$F$5:$F$200,"Aprobado",'3. Registro de ausencias'!$C$5:$C$200,"&lt;="&amp;('1. Configuración'!$C$9+(44-1)*7+6),'3. Registro de ausencias'!$D$5:$D$200,"&gt;="&amp;('1. Configuración'!$C$9+(44-1)*7)))</f>
        <v/>
      </c>
      <c r="AT11" s="106">
        <f>IF($A11="","",COUNTIFS('3. Registro de ausencias'!$A$5:$A$200,$A11,'3. Registro de ausencias'!$F$5:$F$200,"Aprobado",'3. Registro de ausencias'!$C$5:$C$200,"&lt;="&amp;('1. Configuración'!$C$9+(45-1)*7+6),'3. Registro de ausencias'!$D$5:$D$200,"&gt;="&amp;('1. Configuración'!$C$9+(45-1)*7)))</f>
        <v/>
      </c>
      <c r="AU11" s="106">
        <f>IF($A11="","",COUNTIFS('3. Registro de ausencias'!$A$5:$A$200,$A11,'3. Registro de ausencias'!$F$5:$F$200,"Aprobado",'3. Registro de ausencias'!$C$5:$C$200,"&lt;="&amp;('1. Configuración'!$C$9+(46-1)*7+6),'3. Registro de ausencias'!$D$5:$D$200,"&gt;="&amp;('1. Configuración'!$C$9+(46-1)*7)))</f>
        <v/>
      </c>
      <c r="AV11" s="106">
        <f>IF($A11="","",COUNTIFS('3. Registro de ausencias'!$A$5:$A$200,$A11,'3. Registro de ausencias'!$F$5:$F$200,"Aprobado",'3. Registro de ausencias'!$C$5:$C$200,"&lt;="&amp;('1. Configuración'!$C$9+(47-1)*7+6),'3. Registro de ausencias'!$D$5:$D$200,"&gt;="&amp;('1. Configuración'!$C$9+(47-1)*7)))</f>
        <v/>
      </c>
      <c r="AW11" s="106">
        <f>IF($A11="","",COUNTIFS('3. Registro de ausencias'!$A$5:$A$200,$A11,'3. Registro de ausencias'!$F$5:$F$200,"Aprobado",'3. Registro de ausencias'!$C$5:$C$200,"&lt;="&amp;('1. Configuración'!$C$9+(48-1)*7+6),'3. Registro de ausencias'!$D$5:$D$200,"&gt;="&amp;('1. Configuración'!$C$9+(48-1)*7)))</f>
        <v/>
      </c>
      <c r="AX11" s="106">
        <f>IF($A11="","",COUNTIFS('3. Registro de ausencias'!$A$5:$A$200,$A11,'3. Registro de ausencias'!$F$5:$F$200,"Aprobado",'3. Registro de ausencias'!$C$5:$C$200,"&lt;="&amp;('1. Configuración'!$C$9+(49-1)*7+6),'3. Registro de ausencias'!$D$5:$D$200,"&gt;="&amp;('1. Configuración'!$C$9+(49-1)*7)))</f>
        <v/>
      </c>
      <c r="AY11" s="106">
        <f>IF($A11="","",COUNTIFS('3. Registro de ausencias'!$A$5:$A$200,$A11,'3. Registro de ausencias'!$F$5:$F$200,"Aprobado",'3. Registro de ausencias'!$C$5:$C$200,"&lt;="&amp;('1. Configuración'!$C$9+(50-1)*7+6),'3. Registro de ausencias'!$D$5:$D$200,"&gt;="&amp;('1. Configuración'!$C$9+(50-1)*7)))</f>
        <v/>
      </c>
      <c r="AZ11" s="106">
        <f>IF($A11="","",COUNTIFS('3. Registro de ausencias'!$A$5:$A$200,$A11,'3. Registro de ausencias'!$F$5:$F$200,"Aprobado",'3. Registro de ausencias'!$C$5:$C$200,"&lt;="&amp;('1. Configuración'!$C$9+(51-1)*7+6),'3. Registro de ausencias'!$D$5:$D$200,"&gt;="&amp;('1. Configuración'!$C$9+(51-1)*7)))</f>
        <v/>
      </c>
      <c r="BA11" s="106">
        <f>IF($A11="","",COUNTIFS('3. Registro de ausencias'!$A$5:$A$200,$A11,'3. Registro de ausencias'!$F$5:$F$200,"Aprobado",'3. Registro de ausencias'!$C$5:$C$200,"&lt;="&amp;('1. Configuración'!$C$9+(52-1)*7+6),'3. Registro de ausencias'!$D$5:$D$200,"&gt;="&amp;('1. Configuración'!$C$9+(52-1)*7)))</f>
        <v/>
      </c>
    </row>
    <row r="12" ht="18" customHeight="1" s="55">
      <c r="A12" s="105">
        <f>IF('2. Empleados'!A12="","",'2. Empleados'!A12)</f>
        <v/>
      </c>
      <c r="B12" s="106">
        <f>IF($A12="","",COUNTIFS('3. Registro de ausencias'!$A$5:$A$200,$A12,'3. Registro de ausencias'!$F$5:$F$200,"Aprobado",'3. Registro de ausencias'!$C$5:$C$200,"&lt;="&amp;('1. Configuración'!$C$9+(1-1)*7+6),'3. Registro de ausencias'!$D$5:$D$200,"&gt;="&amp;('1. Configuración'!$C$9+(1-1)*7)))</f>
        <v/>
      </c>
      <c r="C12" s="106">
        <f>IF($A12="","",COUNTIFS('3. Registro de ausencias'!$A$5:$A$200,$A12,'3. Registro de ausencias'!$F$5:$F$200,"Aprobado",'3. Registro de ausencias'!$C$5:$C$200,"&lt;="&amp;('1. Configuración'!$C$9+(2-1)*7+6),'3. Registro de ausencias'!$D$5:$D$200,"&gt;="&amp;('1. Configuración'!$C$9+(2-1)*7)))</f>
        <v/>
      </c>
      <c r="D12" s="106">
        <f>IF($A12="","",COUNTIFS('3. Registro de ausencias'!$A$5:$A$200,$A12,'3. Registro de ausencias'!$F$5:$F$200,"Aprobado",'3. Registro de ausencias'!$C$5:$C$200,"&lt;="&amp;('1. Configuración'!$C$9+(3-1)*7+6),'3. Registro de ausencias'!$D$5:$D$200,"&gt;="&amp;('1. Configuración'!$C$9+(3-1)*7)))</f>
        <v/>
      </c>
      <c r="E12" s="106">
        <f>IF($A12="","",COUNTIFS('3. Registro de ausencias'!$A$5:$A$200,$A12,'3. Registro de ausencias'!$F$5:$F$200,"Aprobado",'3. Registro de ausencias'!$C$5:$C$200,"&lt;="&amp;('1. Configuración'!$C$9+(4-1)*7+6),'3. Registro de ausencias'!$D$5:$D$200,"&gt;="&amp;('1. Configuración'!$C$9+(4-1)*7)))</f>
        <v/>
      </c>
      <c r="F12" s="106">
        <f>IF($A12="","",COUNTIFS('3. Registro de ausencias'!$A$5:$A$200,$A12,'3. Registro de ausencias'!$F$5:$F$200,"Aprobado",'3. Registro de ausencias'!$C$5:$C$200,"&lt;="&amp;('1. Configuración'!$C$9+(5-1)*7+6),'3. Registro de ausencias'!$D$5:$D$200,"&gt;="&amp;('1. Configuración'!$C$9+(5-1)*7)))</f>
        <v/>
      </c>
      <c r="G12" s="106">
        <f>IF($A12="","",COUNTIFS('3. Registro de ausencias'!$A$5:$A$200,$A12,'3. Registro de ausencias'!$F$5:$F$200,"Aprobado",'3. Registro de ausencias'!$C$5:$C$200,"&lt;="&amp;('1. Configuración'!$C$9+(6-1)*7+6),'3. Registro de ausencias'!$D$5:$D$200,"&gt;="&amp;('1. Configuración'!$C$9+(6-1)*7)))</f>
        <v/>
      </c>
      <c r="H12" s="106">
        <f>IF($A12="","",COUNTIFS('3. Registro de ausencias'!$A$5:$A$200,$A12,'3. Registro de ausencias'!$F$5:$F$200,"Aprobado",'3. Registro de ausencias'!$C$5:$C$200,"&lt;="&amp;('1. Configuración'!$C$9+(7-1)*7+6),'3. Registro de ausencias'!$D$5:$D$200,"&gt;="&amp;('1. Configuración'!$C$9+(7-1)*7)))</f>
        <v/>
      </c>
      <c r="I12" s="106">
        <f>IF($A12="","",COUNTIFS('3. Registro de ausencias'!$A$5:$A$200,$A12,'3. Registro de ausencias'!$F$5:$F$200,"Aprobado",'3. Registro de ausencias'!$C$5:$C$200,"&lt;="&amp;('1. Configuración'!$C$9+(8-1)*7+6),'3. Registro de ausencias'!$D$5:$D$200,"&gt;="&amp;('1. Configuración'!$C$9+(8-1)*7)))</f>
        <v/>
      </c>
      <c r="J12" s="106">
        <f>IF($A12="","",COUNTIFS('3. Registro de ausencias'!$A$5:$A$200,$A12,'3. Registro de ausencias'!$F$5:$F$200,"Aprobado",'3. Registro de ausencias'!$C$5:$C$200,"&lt;="&amp;('1. Configuración'!$C$9+(9-1)*7+6),'3. Registro de ausencias'!$D$5:$D$200,"&gt;="&amp;('1. Configuración'!$C$9+(9-1)*7)))</f>
        <v/>
      </c>
      <c r="K12" s="106">
        <f>IF($A12="","",COUNTIFS('3. Registro de ausencias'!$A$5:$A$200,$A12,'3. Registro de ausencias'!$F$5:$F$200,"Aprobado",'3. Registro de ausencias'!$C$5:$C$200,"&lt;="&amp;('1. Configuración'!$C$9+(10-1)*7+6),'3. Registro de ausencias'!$D$5:$D$200,"&gt;="&amp;('1. Configuración'!$C$9+(10-1)*7)))</f>
        <v/>
      </c>
      <c r="L12" s="106">
        <f>IF($A12="","",COUNTIFS('3. Registro de ausencias'!$A$5:$A$200,$A12,'3. Registro de ausencias'!$F$5:$F$200,"Aprobado",'3. Registro de ausencias'!$C$5:$C$200,"&lt;="&amp;('1. Configuración'!$C$9+(11-1)*7+6),'3. Registro de ausencias'!$D$5:$D$200,"&gt;="&amp;('1. Configuración'!$C$9+(11-1)*7)))</f>
        <v/>
      </c>
      <c r="M12" s="106">
        <f>IF($A12="","",COUNTIFS('3. Registro de ausencias'!$A$5:$A$200,$A12,'3. Registro de ausencias'!$F$5:$F$200,"Aprobado",'3. Registro de ausencias'!$C$5:$C$200,"&lt;="&amp;('1. Configuración'!$C$9+(12-1)*7+6),'3. Registro de ausencias'!$D$5:$D$200,"&gt;="&amp;('1. Configuración'!$C$9+(12-1)*7)))</f>
        <v/>
      </c>
      <c r="N12" s="106">
        <f>IF($A12="","",COUNTIFS('3. Registro de ausencias'!$A$5:$A$200,$A12,'3. Registro de ausencias'!$F$5:$F$200,"Aprobado",'3. Registro de ausencias'!$C$5:$C$200,"&lt;="&amp;('1. Configuración'!$C$9+(13-1)*7+6),'3. Registro de ausencias'!$D$5:$D$200,"&gt;="&amp;('1. Configuración'!$C$9+(13-1)*7)))</f>
        <v/>
      </c>
      <c r="O12" s="106">
        <f>IF($A12="","",COUNTIFS('3. Registro de ausencias'!$A$5:$A$200,$A12,'3. Registro de ausencias'!$F$5:$F$200,"Aprobado",'3. Registro de ausencias'!$C$5:$C$200,"&lt;="&amp;('1. Configuración'!$C$9+(14-1)*7+6),'3. Registro de ausencias'!$D$5:$D$200,"&gt;="&amp;('1. Configuración'!$C$9+(14-1)*7)))</f>
        <v/>
      </c>
      <c r="P12" s="106">
        <f>IF($A12="","",COUNTIFS('3. Registro de ausencias'!$A$5:$A$200,$A12,'3. Registro de ausencias'!$F$5:$F$200,"Aprobado",'3. Registro de ausencias'!$C$5:$C$200,"&lt;="&amp;('1. Configuración'!$C$9+(15-1)*7+6),'3. Registro de ausencias'!$D$5:$D$200,"&gt;="&amp;('1. Configuración'!$C$9+(15-1)*7)))</f>
        <v/>
      </c>
      <c r="Q12" s="106">
        <f>IF($A12="","",COUNTIFS('3. Registro de ausencias'!$A$5:$A$200,$A12,'3. Registro de ausencias'!$F$5:$F$200,"Aprobado",'3. Registro de ausencias'!$C$5:$C$200,"&lt;="&amp;('1. Configuración'!$C$9+(16-1)*7+6),'3. Registro de ausencias'!$D$5:$D$200,"&gt;="&amp;('1. Configuración'!$C$9+(16-1)*7)))</f>
        <v/>
      </c>
      <c r="R12" s="106">
        <f>IF($A12="","",COUNTIFS('3. Registro de ausencias'!$A$5:$A$200,$A12,'3. Registro de ausencias'!$F$5:$F$200,"Aprobado",'3. Registro de ausencias'!$C$5:$C$200,"&lt;="&amp;('1. Configuración'!$C$9+(17-1)*7+6),'3. Registro de ausencias'!$D$5:$D$200,"&gt;="&amp;('1. Configuración'!$C$9+(17-1)*7)))</f>
        <v/>
      </c>
      <c r="S12" s="106">
        <f>IF($A12="","",COUNTIFS('3. Registro de ausencias'!$A$5:$A$200,$A12,'3. Registro de ausencias'!$F$5:$F$200,"Aprobado",'3. Registro de ausencias'!$C$5:$C$200,"&lt;="&amp;('1. Configuración'!$C$9+(18-1)*7+6),'3. Registro de ausencias'!$D$5:$D$200,"&gt;="&amp;('1. Configuración'!$C$9+(18-1)*7)))</f>
        <v/>
      </c>
      <c r="T12" s="106">
        <f>IF($A12="","",COUNTIFS('3. Registro de ausencias'!$A$5:$A$200,$A12,'3. Registro de ausencias'!$F$5:$F$200,"Aprobado",'3. Registro de ausencias'!$C$5:$C$200,"&lt;="&amp;('1. Configuración'!$C$9+(19-1)*7+6),'3. Registro de ausencias'!$D$5:$D$200,"&gt;="&amp;('1. Configuración'!$C$9+(19-1)*7)))</f>
        <v/>
      </c>
      <c r="U12" s="106">
        <f>IF($A12="","",COUNTIFS('3. Registro de ausencias'!$A$5:$A$200,$A12,'3. Registro de ausencias'!$F$5:$F$200,"Aprobado",'3. Registro de ausencias'!$C$5:$C$200,"&lt;="&amp;('1. Configuración'!$C$9+(20-1)*7+6),'3. Registro de ausencias'!$D$5:$D$200,"&gt;="&amp;('1. Configuración'!$C$9+(20-1)*7)))</f>
        <v/>
      </c>
      <c r="V12" s="106">
        <f>IF($A12="","",COUNTIFS('3. Registro de ausencias'!$A$5:$A$200,$A12,'3. Registro de ausencias'!$F$5:$F$200,"Aprobado",'3. Registro de ausencias'!$C$5:$C$200,"&lt;="&amp;('1. Configuración'!$C$9+(21-1)*7+6),'3. Registro de ausencias'!$D$5:$D$200,"&gt;="&amp;('1. Configuración'!$C$9+(21-1)*7)))</f>
        <v/>
      </c>
      <c r="W12" s="106">
        <f>IF($A12="","",COUNTIFS('3. Registro de ausencias'!$A$5:$A$200,$A12,'3. Registro de ausencias'!$F$5:$F$200,"Aprobado",'3. Registro de ausencias'!$C$5:$C$200,"&lt;="&amp;('1. Configuración'!$C$9+(22-1)*7+6),'3. Registro de ausencias'!$D$5:$D$200,"&gt;="&amp;('1. Configuración'!$C$9+(22-1)*7)))</f>
        <v/>
      </c>
      <c r="X12" s="106">
        <f>IF($A12="","",COUNTIFS('3. Registro de ausencias'!$A$5:$A$200,$A12,'3. Registro de ausencias'!$F$5:$F$200,"Aprobado",'3. Registro de ausencias'!$C$5:$C$200,"&lt;="&amp;('1. Configuración'!$C$9+(23-1)*7+6),'3. Registro de ausencias'!$D$5:$D$200,"&gt;="&amp;('1. Configuración'!$C$9+(23-1)*7)))</f>
        <v/>
      </c>
      <c r="Y12" s="106">
        <f>IF($A12="","",COUNTIFS('3. Registro de ausencias'!$A$5:$A$200,$A12,'3. Registro de ausencias'!$F$5:$F$200,"Aprobado",'3. Registro de ausencias'!$C$5:$C$200,"&lt;="&amp;('1. Configuración'!$C$9+(24-1)*7+6),'3. Registro de ausencias'!$D$5:$D$200,"&gt;="&amp;('1. Configuración'!$C$9+(24-1)*7)))</f>
        <v/>
      </c>
      <c r="Z12" s="106">
        <f>IF($A12="","",COUNTIFS('3. Registro de ausencias'!$A$5:$A$200,$A12,'3. Registro de ausencias'!$F$5:$F$200,"Aprobado",'3. Registro de ausencias'!$C$5:$C$200,"&lt;="&amp;('1. Configuración'!$C$9+(25-1)*7+6),'3. Registro de ausencias'!$D$5:$D$200,"&gt;="&amp;('1. Configuración'!$C$9+(25-1)*7)))</f>
        <v/>
      </c>
      <c r="AA12" s="106">
        <f>IF($A12="","",COUNTIFS('3. Registro de ausencias'!$A$5:$A$200,$A12,'3. Registro de ausencias'!$F$5:$F$200,"Aprobado",'3. Registro de ausencias'!$C$5:$C$200,"&lt;="&amp;('1. Configuración'!$C$9+(26-1)*7+6),'3. Registro de ausencias'!$D$5:$D$200,"&gt;="&amp;('1. Configuración'!$C$9+(26-1)*7)))</f>
        <v/>
      </c>
      <c r="AB12" s="106">
        <f>IF($A12="","",COUNTIFS('3. Registro de ausencias'!$A$5:$A$200,$A12,'3. Registro de ausencias'!$F$5:$F$200,"Aprobado",'3. Registro de ausencias'!$C$5:$C$200,"&lt;="&amp;('1. Configuración'!$C$9+(27-1)*7+6),'3. Registro de ausencias'!$D$5:$D$200,"&gt;="&amp;('1. Configuración'!$C$9+(27-1)*7)))</f>
        <v/>
      </c>
      <c r="AC12" s="106">
        <f>IF($A12="","",COUNTIFS('3. Registro de ausencias'!$A$5:$A$200,$A12,'3. Registro de ausencias'!$F$5:$F$200,"Aprobado",'3. Registro de ausencias'!$C$5:$C$200,"&lt;="&amp;('1. Configuración'!$C$9+(28-1)*7+6),'3. Registro de ausencias'!$D$5:$D$200,"&gt;="&amp;('1. Configuración'!$C$9+(28-1)*7)))</f>
        <v/>
      </c>
      <c r="AD12" s="106">
        <f>IF($A12="","",COUNTIFS('3. Registro de ausencias'!$A$5:$A$200,$A12,'3. Registro de ausencias'!$F$5:$F$200,"Aprobado",'3. Registro de ausencias'!$C$5:$C$200,"&lt;="&amp;('1. Configuración'!$C$9+(29-1)*7+6),'3. Registro de ausencias'!$D$5:$D$200,"&gt;="&amp;('1. Configuración'!$C$9+(29-1)*7)))</f>
        <v/>
      </c>
      <c r="AE12" s="106">
        <f>IF($A12="","",COUNTIFS('3. Registro de ausencias'!$A$5:$A$200,$A12,'3. Registro de ausencias'!$F$5:$F$200,"Aprobado",'3. Registro de ausencias'!$C$5:$C$200,"&lt;="&amp;('1. Configuración'!$C$9+(30-1)*7+6),'3. Registro de ausencias'!$D$5:$D$200,"&gt;="&amp;('1. Configuración'!$C$9+(30-1)*7)))</f>
        <v/>
      </c>
      <c r="AF12" s="106">
        <f>IF($A12="","",COUNTIFS('3. Registro de ausencias'!$A$5:$A$200,$A12,'3. Registro de ausencias'!$F$5:$F$200,"Aprobado",'3. Registro de ausencias'!$C$5:$C$200,"&lt;="&amp;('1. Configuración'!$C$9+(31-1)*7+6),'3. Registro de ausencias'!$D$5:$D$200,"&gt;="&amp;('1. Configuración'!$C$9+(31-1)*7)))</f>
        <v/>
      </c>
      <c r="AG12" s="106">
        <f>IF($A12="","",COUNTIFS('3. Registro de ausencias'!$A$5:$A$200,$A12,'3. Registro de ausencias'!$F$5:$F$200,"Aprobado",'3. Registro de ausencias'!$C$5:$C$200,"&lt;="&amp;('1. Configuración'!$C$9+(32-1)*7+6),'3. Registro de ausencias'!$D$5:$D$200,"&gt;="&amp;('1. Configuración'!$C$9+(32-1)*7)))</f>
        <v/>
      </c>
      <c r="AH12" s="106">
        <f>IF($A12="","",COUNTIFS('3. Registro de ausencias'!$A$5:$A$200,$A12,'3. Registro de ausencias'!$F$5:$F$200,"Aprobado",'3. Registro de ausencias'!$C$5:$C$200,"&lt;="&amp;('1. Configuración'!$C$9+(33-1)*7+6),'3. Registro de ausencias'!$D$5:$D$200,"&gt;="&amp;('1. Configuración'!$C$9+(33-1)*7)))</f>
        <v/>
      </c>
      <c r="AI12" s="106">
        <f>IF($A12="","",COUNTIFS('3. Registro de ausencias'!$A$5:$A$200,$A12,'3. Registro de ausencias'!$F$5:$F$200,"Aprobado",'3. Registro de ausencias'!$C$5:$C$200,"&lt;="&amp;('1. Configuración'!$C$9+(34-1)*7+6),'3. Registro de ausencias'!$D$5:$D$200,"&gt;="&amp;('1. Configuración'!$C$9+(34-1)*7)))</f>
        <v/>
      </c>
      <c r="AJ12" s="106">
        <f>IF($A12="","",COUNTIFS('3. Registro de ausencias'!$A$5:$A$200,$A12,'3. Registro de ausencias'!$F$5:$F$200,"Aprobado",'3. Registro de ausencias'!$C$5:$C$200,"&lt;="&amp;('1. Configuración'!$C$9+(35-1)*7+6),'3. Registro de ausencias'!$D$5:$D$200,"&gt;="&amp;('1. Configuración'!$C$9+(35-1)*7)))</f>
        <v/>
      </c>
      <c r="AK12" s="106">
        <f>IF($A12="","",COUNTIFS('3. Registro de ausencias'!$A$5:$A$200,$A12,'3. Registro de ausencias'!$F$5:$F$200,"Aprobado",'3. Registro de ausencias'!$C$5:$C$200,"&lt;="&amp;('1. Configuración'!$C$9+(36-1)*7+6),'3. Registro de ausencias'!$D$5:$D$200,"&gt;="&amp;('1. Configuración'!$C$9+(36-1)*7)))</f>
        <v/>
      </c>
      <c r="AL12" s="106">
        <f>IF($A12="","",COUNTIFS('3. Registro de ausencias'!$A$5:$A$200,$A12,'3. Registro de ausencias'!$F$5:$F$200,"Aprobado",'3. Registro de ausencias'!$C$5:$C$200,"&lt;="&amp;('1. Configuración'!$C$9+(37-1)*7+6),'3. Registro de ausencias'!$D$5:$D$200,"&gt;="&amp;('1. Configuración'!$C$9+(37-1)*7)))</f>
        <v/>
      </c>
      <c r="AM12" s="106">
        <f>IF($A12="","",COUNTIFS('3. Registro de ausencias'!$A$5:$A$200,$A12,'3. Registro de ausencias'!$F$5:$F$200,"Aprobado",'3. Registro de ausencias'!$C$5:$C$200,"&lt;="&amp;('1. Configuración'!$C$9+(38-1)*7+6),'3. Registro de ausencias'!$D$5:$D$200,"&gt;="&amp;('1. Configuración'!$C$9+(38-1)*7)))</f>
        <v/>
      </c>
      <c r="AN12" s="106">
        <f>IF($A12="","",COUNTIFS('3. Registro de ausencias'!$A$5:$A$200,$A12,'3. Registro de ausencias'!$F$5:$F$200,"Aprobado",'3. Registro de ausencias'!$C$5:$C$200,"&lt;="&amp;('1. Configuración'!$C$9+(39-1)*7+6),'3. Registro de ausencias'!$D$5:$D$200,"&gt;="&amp;('1. Configuración'!$C$9+(39-1)*7)))</f>
        <v/>
      </c>
      <c r="AO12" s="106">
        <f>IF($A12="","",COUNTIFS('3. Registro de ausencias'!$A$5:$A$200,$A12,'3. Registro de ausencias'!$F$5:$F$200,"Aprobado",'3. Registro de ausencias'!$C$5:$C$200,"&lt;="&amp;('1. Configuración'!$C$9+(40-1)*7+6),'3. Registro de ausencias'!$D$5:$D$200,"&gt;="&amp;('1. Configuración'!$C$9+(40-1)*7)))</f>
        <v/>
      </c>
      <c r="AP12" s="106">
        <f>IF($A12="","",COUNTIFS('3. Registro de ausencias'!$A$5:$A$200,$A12,'3. Registro de ausencias'!$F$5:$F$200,"Aprobado",'3. Registro de ausencias'!$C$5:$C$200,"&lt;="&amp;('1. Configuración'!$C$9+(41-1)*7+6),'3. Registro de ausencias'!$D$5:$D$200,"&gt;="&amp;('1. Configuración'!$C$9+(41-1)*7)))</f>
        <v/>
      </c>
      <c r="AQ12" s="106">
        <f>IF($A12="","",COUNTIFS('3. Registro de ausencias'!$A$5:$A$200,$A12,'3. Registro de ausencias'!$F$5:$F$200,"Aprobado",'3. Registro de ausencias'!$C$5:$C$200,"&lt;="&amp;('1. Configuración'!$C$9+(42-1)*7+6),'3. Registro de ausencias'!$D$5:$D$200,"&gt;="&amp;('1. Configuración'!$C$9+(42-1)*7)))</f>
        <v/>
      </c>
      <c r="AR12" s="106">
        <f>IF($A12="","",COUNTIFS('3. Registro de ausencias'!$A$5:$A$200,$A12,'3. Registro de ausencias'!$F$5:$F$200,"Aprobado",'3. Registro de ausencias'!$C$5:$C$200,"&lt;="&amp;('1. Configuración'!$C$9+(43-1)*7+6),'3. Registro de ausencias'!$D$5:$D$200,"&gt;="&amp;('1. Configuración'!$C$9+(43-1)*7)))</f>
        <v/>
      </c>
      <c r="AS12" s="106">
        <f>IF($A12="","",COUNTIFS('3. Registro de ausencias'!$A$5:$A$200,$A12,'3. Registro de ausencias'!$F$5:$F$200,"Aprobado",'3. Registro de ausencias'!$C$5:$C$200,"&lt;="&amp;('1. Configuración'!$C$9+(44-1)*7+6),'3. Registro de ausencias'!$D$5:$D$200,"&gt;="&amp;('1. Configuración'!$C$9+(44-1)*7)))</f>
        <v/>
      </c>
      <c r="AT12" s="106">
        <f>IF($A12="","",COUNTIFS('3. Registro de ausencias'!$A$5:$A$200,$A12,'3. Registro de ausencias'!$F$5:$F$200,"Aprobado",'3. Registro de ausencias'!$C$5:$C$200,"&lt;="&amp;('1. Configuración'!$C$9+(45-1)*7+6),'3. Registro de ausencias'!$D$5:$D$200,"&gt;="&amp;('1. Configuración'!$C$9+(45-1)*7)))</f>
        <v/>
      </c>
      <c r="AU12" s="106">
        <f>IF($A12="","",COUNTIFS('3. Registro de ausencias'!$A$5:$A$200,$A12,'3. Registro de ausencias'!$F$5:$F$200,"Aprobado",'3. Registro de ausencias'!$C$5:$C$200,"&lt;="&amp;('1. Configuración'!$C$9+(46-1)*7+6),'3. Registro de ausencias'!$D$5:$D$200,"&gt;="&amp;('1. Configuración'!$C$9+(46-1)*7)))</f>
        <v/>
      </c>
      <c r="AV12" s="106">
        <f>IF($A12="","",COUNTIFS('3. Registro de ausencias'!$A$5:$A$200,$A12,'3. Registro de ausencias'!$F$5:$F$200,"Aprobado",'3. Registro de ausencias'!$C$5:$C$200,"&lt;="&amp;('1. Configuración'!$C$9+(47-1)*7+6),'3. Registro de ausencias'!$D$5:$D$200,"&gt;="&amp;('1. Configuración'!$C$9+(47-1)*7)))</f>
        <v/>
      </c>
      <c r="AW12" s="106">
        <f>IF($A12="","",COUNTIFS('3. Registro de ausencias'!$A$5:$A$200,$A12,'3. Registro de ausencias'!$F$5:$F$200,"Aprobado",'3. Registro de ausencias'!$C$5:$C$200,"&lt;="&amp;('1. Configuración'!$C$9+(48-1)*7+6),'3. Registro de ausencias'!$D$5:$D$200,"&gt;="&amp;('1. Configuración'!$C$9+(48-1)*7)))</f>
        <v/>
      </c>
      <c r="AX12" s="106">
        <f>IF($A12="","",COUNTIFS('3. Registro de ausencias'!$A$5:$A$200,$A12,'3. Registro de ausencias'!$F$5:$F$200,"Aprobado",'3. Registro de ausencias'!$C$5:$C$200,"&lt;="&amp;('1. Configuración'!$C$9+(49-1)*7+6),'3. Registro de ausencias'!$D$5:$D$200,"&gt;="&amp;('1. Configuración'!$C$9+(49-1)*7)))</f>
        <v/>
      </c>
      <c r="AY12" s="106">
        <f>IF($A12="","",COUNTIFS('3. Registro de ausencias'!$A$5:$A$200,$A12,'3. Registro de ausencias'!$F$5:$F$200,"Aprobado",'3. Registro de ausencias'!$C$5:$C$200,"&lt;="&amp;('1. Configuración'!$C$9+(50-1)*7+6),'3. Registro de ausencias'!$D$5:$D$200,"&gt;="&amp;('1. Configuración'!$C$9+(50-1)*7)))</f>
        <v/>
      </c>
      <c r="AZ12" s="106">
        <f>IF($A12="","",COUNTIFS('3. Registro de ausencias'!$A$5:$A$200,$A12,'3. Registro de ausencias'!$F$5:$F$200,"Aprobado",'3. Registro de ausencias'!$C$5:$C$200,"&lt;="&amp;('1. Configuración'!$C$9+(51-1)*7+6),'3. Registro de ausencias'!$D$5:$D$200,"&gt;="&amp;('1. Configuración'!$C$9+(51-1)*7)))</f>
        <v/>
      </c>
      <c r="BA12" s="106">
        <f>IF($A12="","",COUNTIFS('3. Registro de ausencias'!$A$5:$A$200,$A12,'3. Registro de ausencias'!$F$5:$F$200,"Aprobado",'3. Registro de ausencias'!$C$5:$C$200,"&lt;="&amp;('1. Configuración'!$C$9+(52-1)*7+6),'3. Registro de ausencias'!$D$5:$D$200,"&gt;="&amp;('1. Configuración'!$C$9+(52-1)*7)))</f>
        <v/>
      </c>
    </row>
    <row r="13" ht="18" customHeight="1" s="55">
      <c r="A13" s="105">
        <f>IF('2. Empleados'!A13="","",'2. Empleados'!A13)</f>
        <v/>
      </c>
      <c r="B13" s="106">
        <f>IF($A13="","",COUNTIFS('3. Registro de ausencias'!$A$5:$A$200,$A13,'3. Registro de ausencias'!$F$5:$F$200,"Aprobado",'3. Registro de ausencias'!$C$5:$C$200,"&lt;="&amp;('1. Configuración'!$C$9+(1-1)*7+6),'3. Registro de ausencias'!$D$5:$D$200,"&gt;="&amp;('1. Configuración'!$C$9+(1-1)*7)))</f>
        <v/>
      </c>
      <c r="C13" s="106">
        <f>IF($A13="","",COUNTIFS('3. Registro de ausencias'!$A$5:$A$200,$A13,'3. Registro de ausencias'!$F$5:$F$200,"Aprobado",'3. Registro de ausencias'!$C$5:$C$200,"&lt;="&amp;('1. Configuración'!$C$9+(2-1)*7+6),'3. Registro de ausencias'!$D$5:$D$200,"&gt;="&amp;('1. Configuración'!$C$9+(2-1)*7)))</f>
        <v/>
      </c>
      <c r="D13" s="106">
        <f>IF($A13="","",COUNTIFS('3. Registro de ausencias'!$A$5:$A$200,$A13,'3. Registro de ausencias'!$F$5:$F$200,"Aprobado",'3. Registro de ausencias'!$C$5:$C$200,"&lt;="&amp;('1. Configuración'!$C$9+(3-1)*7+6),'3. Registro de ausencias'!$D$5:$D$200,"&gt;="&amp;('1. Configuración'!$C$9+(3-1)*7)))</f>
        <v/>
      </c>
      <c r="E13" s="106">
        <f>IF($A13="","",COUNTIFS('3. Registro de ausencias'!$A$5:$A$200,$A13,'3. Registro de ausencias'!$F$5:$F$200,"Aprobado",'3. Registro de ausencias'!$C$5:$C$200,"&lt;="&amp;('1. Configuración'!$C$9+(4-1)*7+6),'3. Registro de ausencias'!$D$5:$D$200,"&gt;="&amp;('1. Configuración'!$C$9+(4-1)*7)))</f>
        <v/>
      </c>
      <c r="F13" s="106">
        <f>IF($A13="","",COUNTIFS('3. Registro de ausencias'!$A$5:$A$200,$A13,'3. Registro de ausencias'!$F$5:$F$200,"Aprobado",'3. Registro de ausencias'!$C$5:$C$200,"&lt;="&amp;('1. Configuración'!$C$9+(5-1)*7+6),'3. Registro de ausencias'!$D$5:$D$200,"&gt;="&amp;('1. Configuración'!$C$9+(5-1)*7)))</f>
        <v/>
      </c>
      <c r="G13" s="106">
        <f>IF($A13="","",COUNTIFS('3. Registro de ausencias'!$A$5:$A$200,$A13,'3. Registro de ausencias'!$F$5:$F$200,"Aprobado",'3. Registro de ausencias'!$C$5:$C$200,"&lt;="&amp;('1. Configuración'!$C$9+(6-1)*7+6),'3. Registro de ausencias'!$D$5:$D$200,"&gt;="&amp;('1. Configuración'!$C$9+(6-1)*7)))</f>
        <v/>
      </c>
      <c r="H13" s="106">
        <f>IF($A13="","",COUNTIFS('3. Registro de ausencias'!$A$5:$A$200,$A13,'3. Registro de ausencias'!$F$5:$F$200,"Aprobado",'3. Registro de ausencias'!$C$5:$C$200,"&lt;="&amp;('1. Configuración'!$C$9+(7-1)*7+6),'3. Registro de ausencias'!$D$5:$D$200,"&gt;="&amp;('1. Configuración'!$C$9+(7-1)*7)))</f>
        <v/>
      </c>
      <c r="I13" s="106">
        <f>IF($A13="","",COUNTIFS('3. Registro de ausencias'!$A$5:$A$200,$A13,'3. Registro de ausencias'!$F$5:$F$200,"Aprobado",'3. Registro de ausencias'!$C$5:$C$200,"&lt;="&amp;('1. Configuración'!$C$9+(8-1)*7+6),'3. Registro de ausencias'!$D$5:$D$200,"&gt;="&amp;('1. Configuración'!$C$9+(8-1)*7)))</f>
        <v/>
      </c>
      <c r="J13" s="106">
        <f>IF($A13="","",COUNTIFS('3. Registro de ausencias'!$A$5:$A$200,$A13,'3. Registro de ausencias'!$F$5:$F$200,"Aprobado",'3. Registro de ausencias'!$C$5:$C$200,"&lt;="&amp;('1. Configuración'!$C$9+(9-1)*7+6),'3. Registro de ausencias'!$D$5:$D$200,"&gt;="&amp;('1. Configuración'!$C$9+(9-1)*7)))</f>
        <v/>
      </c>
      <c r="K13" s="106">
        <f>IF($A13="","",COUNTIFS('3. Registro de ausencias'!$A$5:$A$200,$A13,'3. Registro de ausencias'!$F$5:$F$200,"Aprobado",'3. Registro de ausencias'!$C$5:$C$200,"&lt;="&amp;('1. Configuración'!$C$9+(10-1)*7+6),'3. Registro de ausencias'!$D$5:$D$200,"&gt;="&amp;('1. Configuración'!$C$9+(10-1)*7)))</f>
        <v/>
      </c>
      <c r="L13" s="106">
        <f>IF($A13="","",COUNTIFS('3. Registro de ausencias'!$A$5:$A$200,$A13,'3. Registro de ausencias'!$F$5:$F$200,"Aprobado",'3. Registro de ausencias'!$C$5:$C$200,"&lt;="&amp;('1. Configuración'!$C$9+(11-1)*7+6),'3. Registro de ausencias'!$D$5:$D$200,"&gt;="&amp;('1. Configuración'!$C$9+(11-1)*7)))</f>
        <v/>
      </c>
      <c r="M13" s="106">
        <f>IF($A13="","",COUNTIFS('3. Registro de ausencias'!$A$5:$A$200,$A13,'3. Registro de ausencias'!$F$5:$F$200,"Aprobado",'3. Registro de ausencias'!$C$5:$C$200,"&lt;="&amp;('1. Configuración'!$C$9+(12-1)*7+6),'3. Registro de ausencias'!$D$5:$D$200,"&gt;="&amp;('1. Configuración'!$C$9+(12-1)*7)))</f>
        <v/>
      </c>
      <c r="N13" s="106">
        <f>IF($A13="","",COUNTIFS('3. Registro de ausencias'!$A$5:$A$200,$A13,'3. Registro de ausencias'!$F$5:$F$200,"Aprobado",'3. Registro de ausencias'!$C$5:$C$200,"&lt;="&amp;('1. Configuración'!$C$9+(13-1)*7+6),'3. Registro de ausencias'!$D$5:$D$200,"&gt;="&amp;('1. Configuración'!$C$9+(13-1)*7)))</f>
        <v/>
      </c>
      <c r="O13" s="106">
        <f>IF($A13="","",COUNTIFS('3. Registro de ausencias'!$A$5:$A$200,$A13,'3. Registro de ausencias'!$F$5:$F$200,"Aprobado",'3. Registro de ausencias'!$C$5:$C$200,"&lt;="&amp;('1. Configuración'!$C$9+(14-1)*7+6),'3. Registro de ausencias'!$D$5:$D$200,"&gt;="&amp;('1. Configuración'!$C$9+(14-1)*7)))</f>
        <v/>
      </c>
      <c r="P13" s="106">
        <f>IF($A13="","",COUNTIFS('3. Registro de ausencias'!$A$5:$A$200,$A13,'3. Registro de ausencias'!$F$5:$F$200,"Aprobado",'3. Registro de ausencias'!$C$5:$C$200,"&lt;="&amp;('1. Configuración'!$C$9+(15-1)*7+6),'3. Registro de ausencias'!$D$5:$D$200,"&gt;="&amp;('1. Configuración'!$C$9+(15-1)*7)))</f>
        <v/>
      </c>
      <c r="Q13" s="106">
        <f>IF($A13="","",COUNTIFS('3. Registro de ausencias'!$A$5:$A$200,$A13,'3. Registro de ausencias'!$F$5:$F$200,"Aprobado",'3. Registro de ausencias'!$C$5:$C$200,"&lt;="&amp;('1. Configuración'!$C$9+(16-1)*7+6),'3. Registro de ausencias'!$D$5:$D$200,"&gt;="&amp;('1. Configuración'!$C$9+(16-1)*7)))</f>
        <v/>
      </c>
      <c r="R13" s="106">
        <f>IF($A13="","",COUNTIFS('3. Registro de ausencias'!$A$5:$A$200,$A13,'3. Registro de ausencias'!$F$5:$F$200,"Aprobado",'3. Registro de ausencias'!$C$5:$C$200,"&lt;="&amp;('1. Configuración'!$C$9+(17-1)*7+6),'3. Registro de ausencias'!$D$5:$D$200,"&gt;="&amp;('1. Configuración'!$C$9+(17-1)*7)))</f>
        <v/>
      </c>
      <c r="S13" s="106">
        <f>IF($A13="","",COUNTIFS('3. Registro de ausencias'!$A$5:$A$200,$A13,'3. Registro de ausencias'!$F$5:$F$200,"Aprobado",'3. Registro de ausencias'!$C$5:$C$200,"&lt;="&amp;('1. Configuración'!$C$9+(18-1)*7+6),'3. Registro de ausencias'!$D$5:$D$200,"&gt;="&amp;('1. Configuración'!$C$9+(18-1)*7)))</f>
        <v/>
      </c>
      <c r="T13" s="106">
        <f>IF($A13="","",COUNTIFS('3. Registro de ausencias'!$A$5:$A$200,$A13,'3. Registro de ausencias'!$F$5:$F$200,"Aprobado",'3. Registro de ausencias'!$C$5:$C$200,"&lt;="&amp;('1. Configuración'!$C$9+(19-1)*7+6),'3. Registro de ausencias'!$D$5:$D$200,"&gt;="&amp;('1. Configuración'!$C$9+(19-1)*7)))</f>
        <v/>
      </c>
      <c r="U13" s="106">
        <f>IF($A13="","",COUNTIFS('3. Registro de ausencias'!$A$5:$A$200,$A13,'3. Registro de ausencias'!$F$5:$F$200,"Aprobado",'3. Registro de ausencias'!$C$5:$C$200,"&lt;="&amp;('1. Configuración'!$C$9+(20-1)*7+6),'3. Registro de ausencias'!$D$5:$D$200,"&gt;="&amp;('1. Configuración'!$C$9+(20-1)*7)))</f>
        <v/>
      </c>
      <c r="V13" s="106">
        <f>IF($A13="","",COUNTIFS('3. Registro de ausencias'!$A$5:$A$200,$A13,'3. Registro de ausencias'!$F$5:$F$200,"Aprobado",'3. Registro de ausencias'!$C$5:$C$200,"&lt;="&amp;('1. Configuración'!$C$9+(21-1)*7+6),'3. Registro de ausencias'!$D$5:$D$200,"&gt;="&amp;('1. Configuración'!$C$9+(21-1)*7)))</f>
        <v/>
      </c>
      <c r="W13" s="106">
        <f>IF($A13="","",COUNTIFS('3. Registro de ausencias'!$A$5:$A$200,$A13,'3. Registro de ausencias'!$F$5:$F$200,"Aprobado",'3. Registro de ausencias'!$C$5:$C$200,"&lt;="&amp;('1. Configuración'!$C$9+(22-1)*7+6),'3. Registro de ausencias'!$D$5:$D$200,"&gt;="&amp;('1. Configuración'!$C$9+(22-1)*7)))</f>
        <v/>
      </c>
      <c r="X13" s="106">
        <f>IF($A13="","",COUNTIFS('3. Registro de ausencias'!$A$5:$A$200,$A13,'3. Registro de ausencias'!$F$5:$F$200,"Aprobado",'3. Registro de ausencias'!$C$5:$C$200,"&lt;="&amp;('1. Configuración'!$C$9+(23-1)*7+6),'3. Registro de ausencias'!$D$5:$D$200,"&gt;="&amp;('1. Configuración'!$C$9+(23-1)*7)))</f>
        <v/>
      </c>
      <c r="Y13" s="106">
        <f>IF($A13="","",COUNTIFS('3. Registro de ausencias'!$A$5:$A$200,$A13,'3. Registro de ausencias'!$F$5:$F$200,"Aprobado",'3. Registro de ausencias'!$C$5:$C$200,"&lt;="&amp;('1. Configuración'!$C$9+(24-1)*7+6),'3. Registro de ausencias'!$D$5:$D$200,"&gt;="&amp;('1. Configuración'!$C$9+(24-1)*7)))</f>
        <v/>
      </c>
      <c r="Z13" s="106">
        <f>IF($A13="","",COUNTIFS('3. Registro de ausencias'!$A$5:$A$200,$A13,'3. Registro de ausencias'!$F$5:$F$200,"Aprobado",'3. Registro de ausencias'!$C$5:$C$200,"&lt;="&amp;('1. Configuración'!$C$9+(25-1)*7+6),'3. Registro de ausencias'!$D$5:$D$200,"&gt;="&amp;('1. Configuración'!$C$9+(25-1)*7)))</f>
        <v/>
      </c>
      <c r="AA13" s="106">
        <f>IF($A13="","",COUNTIFS('3. Registro de ausencias'!$A$5:$A$200,$A13,'3. Registro de ausencias'!$F$5:$F$200,"Aprobado",'3. Registro de ausencias'!$C$5:$C$200,"&lt;="&amp;('1. Configuración'!$C$9+(26-1)*7+6),'3. Registro de ausencias'!$D$5:$D$200,"&gt;="&amp;('1. Configuración'!$C$9+(26-1)*7)))</f>
        <v/>
      </c>
      <c r="AB13" s="106">
        <f>IF($A13="","",COUNTIFS('3. Registro de ausencias'!$A$5:$A$200,$A13,'3. Registro de ausencias'!$F$5:$F$200,"Aprobado",'3. Registro de ausencias'!$C$5:$C$200,"&lt;="&amp;('1. Configuración'!$C$9+(27-1)*7+6),'3. Registro de ausencias'!$D$5:$D$200,"&gt;="&amp;('1. Configuración'!$C$9+(27-1)*7)))</f>
        <v/>
      </c>
      <c r="AC13" s="106">
        <f>IF($A13="","",COUNTIFS('3. Registro de ausencias'!$A$5:$A$200,$A13,'3. Registro de ausencias'!$F$5:$F$200,"Aprobado",'3. Registro de ausencias'!$C$5:$C$200,"&lt;="&amp;('1. Configuración'!$C$9+(28-1)*7+6),'3. Registro de ausencias'!$D$5:$D$200,"&gt;="&amp;('1. Configuración'!$C$9+(28-1)*7)))</f>
        <v/>
      </c>
      <c r="AD13" s="106">
        <f>IF($A13="","",COUNTIFS('3. Registro de ausencias'!$A$5:$A$200,$A13,'3. Registro de ausencias'!$F$5:$F$200,"Aprobado",'3. Registro de ausencias'!$C$5:$C$200,"&lt;="&amp;('1. Configuración'!$C$9+(29-1)*7+6),'3. Registro de ausencias'!$D$5:$D$200,"&gt;="&amp;('1. Configuración'!$C$9+(29-1)*7)))</f>
        <v/>
      </c>
      <c r="AE13" s="106">
        <f>IF($A13="","",COUNTIFS('3. Registro de ausencias'!$A$5:$A$200,$A13,'3. Registro de ausencias'!$F$5:$F$200,"Aprobado",'3. Registro de ausencias'!$C$5:$C$200,"&lt;="&amp;('1. Configuración'!$C$9+(30-1)*7+6),'3. Registro de ausencias'!$D$5:$D$200,"&gt;="&amp;('1. Configuración'!$C$9+(30-1)*7)))</f>
        <v/>
      </c>
      <c r="AF13" s="106">
        <f>IF($A13="","",COUNTIFS('3. Registro de ausencias'!$A$5:$A$200,$A13,'3. Registro de ausencias'!$F$5:$F$200,"Aprobado",'3. Registro de ausencias'!$C$5:$C$200,"&lt;="&amp;('1. Configuración'!$C$9+(31-1)*7+6),'3. Registro de ausencias'!$D$5:$D$200,"&gt;="&amp;('1. Configuración'!$C$9+(31-1)*7)))</f>
        <v/>
      </c>
      <c r="AG13" s="106">
        <f>IF($A13="","",COUNTIFS('3. Registro de ausencias'!$A$5:$A$200,$A13,'3. Registro de ausencias'!$F$5:$F$200,"Aprobado",'3. Registro de ausencias'!$C$5:$C$200,"&lt;="&amp;('1. Configuración'!$C$9+(32-1)*7+6),'3. Registro de ausencias'!$D$5:$D$200,"&gt;="&amp;('1. Configuración'!$C$9+(32-1)*7)))</f>
        <v/>
      </c>
      <c r="AH13" s="106">
        <f>IF($A13="","",COUNTIFS('3. Registro de ausencias'!$A$5:$A$200,$A13,'3. Registro de ausencias'!$F$5:$F$200,"Aprobado",'3. Registro de ausencias'!$C$5:$C$200,"&lt;="&amp;('1. Configuración'!$C$9+(33-1)*7+6),'3. Registro de ausencias'!$D$5:$D$200,"&gt;="&amp;('1. Configuración'!$C$9+(33-1)*7)))</f>
        <v/>
      </c>
      <c r="AI13" s="106">
        <f>IF($A13="","",COUNTIFS('3. Registro de ausencias'!$A$5:$A$200,$A13,'3. Registro de ausencias'!$F$5:$F$200,"Aprobado",'3. Registro de ausencias'!$C$5:$C$200,"&lt;="&amp;('1. Configuración'!$C$9+(34-1)*7+6),'3. Registro de ausencias'!$D$5:$D$200,"&gt;="&amp;('1. Configuración'!$C$9+(34-1)*7)))</f>
        <v/>
      </c>
      <c r="AJ13" s="106">
        <f>IF($A13="","",COUNTIFS('3. Registro de ausencias'!$A$5:$A$200,$A13,'3. Registro de ausencias'!$F$5:$F$200,"Aprobado",'3. Registro de ausencias'!$C$5:$C$200,"&lt;="&amp;('1. Configuración'!$C$9+(35-1)*7+6),'3. Registro de ausencias'!$D$5:$D$200,"&gt;="&amp;('1. Configuración'!$C$9+(35-1)*7)))</f>
        <v/>
      </c>
      <c r="AK13" s="106">
        <f>IF($A13="","",COUNTIFS('3. Registro de ausencias'!$A$5:$A$200,$A13,'3. Registro de ausencias'!$F$5:$F$200,"Aprobado",'3. Registro de ausencias'!$C$5:$C$200,"&lt;="&amp;('1. Configuración'!$C$9+(36-1)*7+6),'3. Registro de ausencias'!$D$5:$D$200,"&gt;="&amp;('1. Configuración'!$C$9+(36-1)*7)))</f>
        <v/>
      </c>
      <c r="AL13" s="106">
        <f>IF($A13="","",COUNTIFS('3. Registro de ausencias'!$A$5:$A$200,$A13,'3. Registro de ausencias'!$F$5:$F$200,"Aprobado",'3. Registro de ausencias'!$C$5:$C$200,"&lt;="&amp;('1. Configuración'!$C$9+(37-1)*7+6),'3. Registro de ausencias'!$D$5:$D$200,"&gt;="&amp;('1. Configuración'!$C$9+(37-1)*7)))</f>
        <v/>
      </c>
      <c r="AM13" s="106">
        <f>IF($A13="","",COUNTIFS('3. Registro de ausencias'!$A$5:$A$200,$A13,'3. Registro de ausencias'!$F$5:$F$200,"Aprobado",'3. Registro de ausencias'!$C$5:$C$200,"&lt;="&amp;('1. Configuración'!$C$9+(38-1)*7+6),'3. Registro de ausencias'!$D$5:$D$200,"&gt;="&amp;('1. Configuración'!$C$9+(38-1)*7)))</f>
        <v/>
      </c>
      <c r="AN13" s="106">
        <f>IF($A13="","",COUNTIFS('3. Registro de ausencias'!$A$5:$A$200,$A13,'3. Registro de ausencias'!$F$5:$F$200,"Aprobado",'3. Registro de ausencias'!$C$5:$C$200,"&lt;="&amp;('1. Configuración'!$C$9+(39-1)*7+6),'3. Registro de ausencias'!$D$5:$D$200,"&gt;="&amp;('1. Configuración'!$C$9+(39-1)*7)))</f>
        <v/>
      </c>
      <c r="AO13" s="106">
        <f>IF($A13="","",COUNTIFS('3. Registro de ausencias'!$A$5:$A$200,$A13,'3. Registro de ausencias'!$F$5:$F$200,"Aprobado",'3. Registro de ausencias'!$C$5:$C$200,"&lt;="&amp;('1. Configuración'!$C$9+(40-1)*7+6),'3. Registro de ausencias'!$D$5:$D$200,"&gt;="&amp;('1. Configuración'!$C$9+(40-1)*7)))</f>
        <v/>
      </c>
      <c r="AP13" s="106">
        <f>IF($A13="","",COUNTIFS('3. Registro de ausencias'!$A$5:$A$200,$A13,'3. Registro de ausencias'!$F$5:$F$200,"Aprobado",'3. Registro de ausencias'!$C$5:$C$200,"&lt;="&amp;('1. Configuración'!$C$9+(41-1)*7+6),'3. Registro de ausencias'!$D$5:$D$200,"&gt;="&amp;('1. Configuración'!$C$9+(41-1)*7)))</f>
        <v/>
      </c>
      <c r="AQ13" s="106">
        <f>IF($A13="","",COUNTIFS('3. Registro de ausencias'!$A$5:$A$200,$A13,'3. Registro de ausencias'!$F$5:$F$200,"Aprobado",'3. Registro de ausencias'!$C$5:$C$200,"&lt;="&amp;('1. Configuración'!$C$9+(42-1)*7+6),'3. Registro de ausencias'!$D$5:$D$200,"&gt;="&amp;('1. Configuración'!$C$9+(42-1)*7)))</f>
        <v/>
      </c>
      <c r="AR13" s="106">
        <f>IF($A13="","",COUNTIFS('3. Registro de ausencias'!$A$5:$A$200,$A13,'3. Registro de ausencias'!$F$5:$F$200,"Aprobado",'3. Registro de ausencias'!$C$5:$C$200,"&lt;="&amp;('1. Configuración'!$C$9+(43-1)*7+6),'3. Registro de ausencias'!$D$5:$D$200,"&gt;="&amp;('1. Configuración'!$C$9+(43-1)*7)))</f>
        <v/>
      </c>
      <c r="AS13" s="106">
        <f>IF($A13="","",COUNTIFS('3. Registro de ausencias'!$A$5:$A$200,$A13,'3. Registro de ausencias'!$F$5:$F$200,"Aprobado",'3. Registro de ausencias'!$C$5:$C$200,"&lt;="&amp;('1. Configuración'!$C$9+(44-1)*7+6),'3. Registro de ausencias'!$D$5:$D$200,"&gt;="&amp;('1. Configuración'!$C$9+(44-1)*7)))</f>
        <v/>
      </c>
      <c r="AT13" s="106">
        <f>IF($A13="","",COUNTIFS('3. Registro de ausencias'!$A$5:$A$200,$A13,'3. Registro de ausencias'!$F$5:$F$200,"Aprobado",'3. Registro de ausencias'!$C$5:$C$200,"&lt;="&amp;('1. Configuración'!$C$9+(45-1)*7+6),'3. Registro de ausencias'!$D$5:$D$200,"&gt;="&amp;('1. Configuración'!$C$9+(45-1)*7)))</f>
        <v/>
      </c>
      <c r="AU13" s="106">
        <f>IF($A13="","",COUNTIFS('3. Registro de ausencias'!$A$5:$A$200,$A13,'3. Registro de ausencias'!$F$5:$F$200,"Aprobado",'3. Registro de ausencias'!$C$5:$C$200,"&lt;="&amp;('1. Configuración'!$C$9+(46-1)*7+6),'3. Registro de ausencias'!$D$5:$D$200,"&gt;="&amp;('1. Configuración'!$C$9+(46-1)*7)))</f>
        <v/>
      </c>
      <c r="AV13" s="106">
        <f>IF($A13="","",COUNTIFS('3. Registro de ausencias'!$A$5:$A$200,$A13,'3. Registro de ausencias'!$F$5:$F$200,"Aprobado",'3. Registro de ausencias'!$C$5:$C$200,"&lt;="&amp;('1. Configuración'!$C$9+(47-1)*7+6),'3. Registro de ausencias'!$D$5:$D$200,"&gt;="&amp;('1. Configuración'!$C$9+(47-1)*7)))</f>
        <v/>
      </c>
      <c r="AW13" s="106">
        <f>IF($A13="","",COUNTIFS('3. Registro de ausencias'!$A$5:$A$200,$A13,'3. Registro de ausencias'!$F$5:$F$200,"Aprobado",'3. Registro de ausencias'!$C$5:$C$200,"&lt;="&amp;('1. Configuración'!$C$9+(48-1)*7+6),'3. Registro de ausencias'!$D$5:$D$200,"&gt;="&amp;('1. Configuración'!$C$9+(48-1)*7)))</f>
        <v/>
      </c>
      <c r="AX13" s="106">
        <f>IF($A13="","",COUNTIFS('3. Registro de ausencias'!$A$5:$A$200,$A13,'3. Registro de ausencias'!$F$5:$F$200,"Aprobado",'3. Registro de ausencias'!$C$5:$C$200,"&lt;="&amp;('1. Configuración'!$C$9+(49-1)*7+6),'3. Registro de ausencias'!$D$5:$D$200,"&gt;="&amp;('1. Configuración'!$C$9+(49-1)*7)))</f>
        <v/>
      </c>
      <c r="AY13" s="106">
        <f>IF($A13="","",COUNTIFS('3. Registro de ausencias'!$A$5:$A$200,$A13,'3. Registro de ausencias'!$F$5:$F$200,"Aprobado",'3. Registro de ausencias'!$C$5:$C$200,"&lt;="&amp;('1. Configuración'!$C$9+(50-1)*7+6),'3. Registro de ausencias'!$D$5:$D$200,"&gt;="&amp;('1. Configuración'!$C$9+(50-1)*7)))</f>
        <v/>
      </c>
      <c r="AZ13" s="106">
        <f>IF($A13="","",COUNTIFS('3. Registro de ausencias'!$A$5:$A$200,$A13,'3. Registro de ausencias'!$F$5:$F$200,"Aprobado",'3. Registro de ausencias'!$C$5:$C$200,"&lt;="&amp;('1. Configuración'!$C$9+(51-1)*7+6),'3. Registro de ausencias'!$D$5:$D$200,"&gt;="&amp;('1. Configuración'!$C$9+(51-1)*7)))</f>
        <v/>
      </c>
      <c r="BA13" s="106">
        <f>IF($A13="","",COUNTIFS('3. Registro de ausencias'!$A$5:$A$200,$A13,'3. Registro de ausencias'!$F$5:$F$200,"Aprobado",'3. Registro de ausencias'!$C$5:$C$200,"&lt;="&amp;('1. Configuración'!$C$9+(52-1)*7+6),'3. Registro de ausencias'!$D$5:$D$200,"&gt;="&amp;('1. Configuración'!$C$9+(52-1)*7)))</f>
        <v/>
      </c>
    </row>
    <row r="14" ht="18" customHeight="1" s="55">
      <c r="A14" s="105">
        <f>IF('2. Empleados'!A14="","",'2. Empleados'!A14)</f>
        <v/>
      </c>
      <c r="B14" s="106">
        <f>IF($A14="","",COUNTIFS('3. Registro de ausencias'!$A$5:$A$200,$A14,'3. Registro de ausencias'!$F$5:$F$200,"Aprobado",'3. Registro de ausencias'!$C$5:$C$200,"&lt;="&amp;('1. Configuración'!$C$9+(1-1)*7+6),'3. Registro de ausencias'!$D$5:$D$200,"&gt;="&amp;('1. Configuración'!$C$9+(1-1)*7)))</f>
        <v/>
      </c>
      <c r="C14" s="106">
        <f>IF($A14="","",COUNTIFS('3. Registro de ausencias'!$A$5:$A$200,$A14,'3. Registro de ausencias'!$F$5:$F$200,"Aprobado",'3. Registro de ausencias'!$C$5:$C$200,"&lt;="&amp;('1. Configuración'!$C$9+(2-1)*7+6),'3. Registro de ausencias'!$D$5:$D$200,"&gt;="&amp;('1. Configuración'!$C$9+(2-1)*7)))</f>
        <v/>
      </c>
      <c r="D14" s="106">
        <f>IF($A14="","",COUNTIFS('3. Registro de ausencias'!$A$5:$A$200,$A14,'3. Registro de ausencias'!$F$5:$F$200,"Aprobado",'3. Registro de ausencias'!$C$5:$C$200,"&lt;="&amp;('1. Configuración'!$C$9+(3-1)*7+6),'3. Registro de ausencias'!$D$5:$D$200,"&gt;="&amp;('1. Configuración'!$C$9+(3-1)*7)))</f>
        <v/>
      </c>
      <c r="E14" s="106">
        <f>IF($A14="","",COUNTIFS('3. Registro de ausencias'!$A$5:$A$200,$A14,'3. Registro de ausencias'!$F$5:$F$200,"Aprobado",'3. Registro de ausencias'!$C$5:$C$200,"&lt;="&amp;('1. Configuración'!$C$9+(4-1)*7+6),'3. Registro de ausencias'!$D$5:$D$200,"&gt;="&amp;('1. Configuración'!$C$9+(4-1)*7)))</f>
        <v/>
      </c>
      <c r="F14" s="106">
        <f>IF($A14="","",COUNTIFS('3. Registro de ausencias'!$A$5:$A$200,$A14,'3. Registro de ausencias'!$F$5:$F$200,"Aprobado",'3. Registro de ausencias'!$C$5:$C$200,"&lt;="&amp;('1. Configuración'!$C$9+(5-1)*7+6),'3. Registro de ausencias'!$D$5:$D$200,"&gt;="&amp;('1. Configuración'!$C$9+(5-1)*7)))</f>
        <v/>
      </c>
      <c r="G14" s="106">
        <f>IF($A14="","",COUNTIFS('3. Registro de ausencias'!$A$5:$A$200,$A14,'3. Registro de ausencias'!$F$5:$F$200,"Aprobado",'3. Registro de ausencias'!$C$5:$C$200,"&lt;="&amp;('1. Configuración'!$C$9+(6-1)*7+6),'3. Registro de ausencias'!$D$5:$D$200,"&gt;="&amp;('1. Configuración'!$C$9+(6-1)*7)))</f>
        <v/>
      </c>
      <c r="H14" s="106">
        <f>IF($A14="","",COUNTIFS('3. Registro de ausencias'!$A$5:$A$200,$A14,'3. Registro de ausencias'!$F$5:$F$200,"Aprobado",'3. Registro de ausencias'!$C$5:$C$200,"&lt;="&amp;('1. Configuración'!$C$9+(7-1)*7+6),'3. Registro de ausencias'!$D$5:$D$200,"&gt;="&amp;('1. Configuración'!$C$9+(7-1)*7)))</f>
        <v/>
      </c>
      <c r="I14" s="106">
        <f>IF($A14="","",COUNTIFS('3. Registro de ausencias'!$A$5:$A$200,$A14,'3. Registro de ausencias'!$F$5:$F$200,"Aprobado",'3. Registro de ausencias'!$C$5:$C$200,"&lt;="&amp;('1. Configuración'!$C$9+(8-1)*7+6),'3. Registro de ausencias'!$D$5:$D$200,"&gt;="&amp;('1. Configuración'!$C$9+(8-1)*7)))</f>
        <v/>
      </c>
      <c r="J14" s="106">
        <f>IF($A14="","",COUNTIFS('3. Registro de ausencias'!$A$5:$A$200,$A14,'3. Registro de ausencias'!$F$5:$F$200,"Aprobado",'3. Registro de ausencias'!$C$5:$C$200,"&lt;="&amp;('1. Configuración'!$C$9+(9-1)*7+6),'3. Registro de ausencias'!$D$5:$D$200,"&gt;="&amp;('1. Configuración'!$C$9+(9-1)*7)))</f>
        <v/>
      </c>
      <c r="K14" s="106">
        <f>IF($A14="","",COUNTIFS('3. Registro de ausencias'!$A$5:$A$200,$A14,'3. Registro de ausencias'!$F$5:$F$200,"Aprobado",'3. Registro de ausencias'!$C$5:$C$200,"&lt;="&amp;('1. Configuración'!$C$9+(10-1)*7+6),'3. Registro de ausencias'!$D$5:$D$200,"&gt;="&amp;('1. Configuración'!$C$9+(10-1)*7)))</f>
        <v/>
      </c>
      <c r="L14" s="106">
        <f>IF($A14="","",COUNTIFS('3. Registro de ausencias'!$A$5:$A$200,$A14,'3. Registro de ausencias'!$F$5:$F$200,"Aprobado",'3. Registro de ausencias'!$C$5:$C$200,"&lt;="&amp;('1. Configuración'!$C$9+(11-1)*7+6),'3. Registro de ausencias'!$D$5:$D$200,"&gt;="&amp;('1. Configuración'!$C$9+(11-1)*7)))</f>
        <v/>
      </c>
      <c r="M14" s="106">
        <f>IF($A14="","",COUNTIFS('3. Registro de ausencias'!$A$5:$A$200,$A14,'3. Registro de ausencias'!$F$5:$F$200,"Aprobado",'3. Registro de ausencias'!$C$5:$C$200,"&lt;="&amp;('1. Configuración'!$C$9+(12-1)*7+6),'3. Registro de ausencias'!$D$5:$D$200,"&gt;="&amp;('1. Configuración'!$C$9+(12-1)*7)))</f>
        <v/>
      </c>
      <c r="N14" s="106">
        <f>IF($A14="","",COUNTIFS('3. Registro de ausencias'!$A$5:$A$200,$A14,'3. Registro de ausencias'!$F$5:$F$200,"Aprobado",'3. Registro de ausencias'!$C$5:$C$200,"&lt;="&amp;('1. Configuración'!$C$9+(13-1)*7+6),'3. Registro de ausencias'!$D$5:$D$200,"&gt;="&amp;('1. Configuración'!$C$9+(13-1)*7)))</f>
        <v/>
      </c>
      <c r="O14" s="106">
        <f>IF($A14="","",COUNTIFS('3. Registro de ausencias'!$A$5:$A$200,$A14,'3. Registro de ausencias'!$F$5:$F$200,"Aprobado",'3. Registro de ausencias'!$C$5:$C$200,"&lt;="&amp;('1. Configuración'!$C$9+(14-1)*7+6),'3. Registro de ausencias'!$D$5:$D$200,"&gt;="&amp;('1. Configuración'!$C$9+(14-1)*7)))</f>
        <v/>
      </c>
      <c r="P14" s="106">
        <f>IF($A14="","",COUNTIFS('3. Registro de ausencias'!$A$5:$A$200,$A14,'3. Registro de ausencias'!$F$5:$F$200,"Aprobado",'3. Registro de ausencias'!$C$5:$C$200,"&lt;="&amp;('1. Configuración'!$C$9+(15-1)*7+6),'3. Registro de ausencias'!$D$5:$D$200,"&gt;="&amp;('1. Configuración'!$C$9+(15-1)*7)))</f>
        <v/>
      </c>
      <c r="Q14" s="106">
        <f>IF($A14="","",COUNTIFS('3. Registro de ausencias'!$A$5:$A$200,$A14,'3. Registro de ausencias'!$F$5:$F$200,"Aprobado",'3. Registro de ausencias'!$C$5:$C$200,"&lt;="&amp;('1. Configuración'!$C$9+(16-1)*7+6),'3. Registro de ausencias'!$D$5:$D$200,"&gt;="&amp;('1. Configuración'!$C$9+(16-1)*7)))</f>
        <v/>
      </c>
      <c r="R14" s="106">
        <f>IF($A14="","",COUNTIFS('3. Registro de ausencias'!$A$5:$A$200,$A14,'3. Registro de ausencias'!$F$5:$F$200,"Aprobado",'3. Registro de ausencias'!$C$5:$C$200,"&lt;="&amp;('1. Configuración'!$C$9+(17-1)*7+6),'3. Registro de ausencias'!$D$5:$D$200,"&gt;="&amp;('1. Configuración'!$C$9+(17-1)*7)))</f>
        <v/>
      </c>
      <c r="S14" s="106">
        <f>IF($A14="","",COUNTIFS('3. Registro de ausencias'!$A$5:$A$200,$A14,'3. Registro de ausencias'!$F$5:$F$200,"Aprobado",'3. Registro de ausencias'!$C$5:$C$200,"&lt;="&amp;('1. Configuración'!$C$9+(18-1)*7+6),'3. Registro de ausencias'!$D$5:$D$200,"&gt;="&amp;('1. Configuración'!$C$9+(18-1)*7)))</f>
        <v/>
      </c>
      <c r="T14" s="106">
        <f>IF($A14="","",COUNTIFS('3. Registro de ausencias'!$A$5:$A$200,$A14,'3. Registro de ausencias'!$F$5:$F$200,"Aprobado",'3. Registro de ausencias'!$C$5:$C$200,"&lt;="&amp;('1. Configuración'!$C$9+(19-1)*7+6),'3. Registro de ausencias'!$D$5:$D$200,"&gt;="&amp;('1. Configuración'!$C$9+(19-1)*7)))</f>
        <v/>
      </c>
      <c r="U14" s="106">
        <f>IF($A14="","",COUNTIFS('3. Registro de ausencias'!$A$5:$A$200,$A14,'3. Registro de ausencias'!$F$5:$F$200,"Aprobado",'3. Registro de ausencias'!$C$5:$C$200,"&lt;="&amp;('1. Configuración'!$C$9+(20-1)*7+6),'3. Registro de ausencias'!$D$5:$D$200,"&gt;="&amp;('1. Configuración'!$C$9+(20-1)*7)))</f>
        <v/>
      </c>
      <c r="V14" s="106">
        <f>IF($A14="","",COUNTIFS('3. Registro de ausencias'!$A$5:$A$200,$A14,'3. Registro de ausencias'!$F$5:$F$200,"Aprobado",'3. Registro de ausencias'!$C$5:$C$200,"&lt;="&amp;('1. Configuración'!$C$9+(21-1)*7+6),'3. Registro de ausencias'!$D$5:$D$200,"&gt;="&amp;('1. Configuración'!$C$9+(21-1)*7)))</f>
        <v/>
      </c>
      <c r="W14" s="106">
        <f>IF($A14="","",COUNTIFS('3. Registro de ausencias'!$A$5:$A$200,$A14,'3. Registro de ausencias'!$F$5:$F$200,"Aprobado",'3. Registro de ausencias'!$C$5:$C$200,"&lt;="&amp;('1. Configuración'!$C$9+(22-1)*7+6),'3. Registro de ausencias'!$D$5:$D$200,"&gt;="&amp;('1. Configuración'!$C$9+(22-1)*7)))</f>
        <v/>
      </c>
      <c r="X14" s="106">
        <f>IF($A14="","",COUNTIFS('3. Registro de ausencias'!$A$5:$A$200,$A14,'3. Registro de ausencias'!$F$5:$F$200,"Aprobado",'3. Registro de ausencias'!$C$5:$C$200,"&lt;="&amp;('1. Configuración'!$C$9+(23-1)*7+6),'3. Registro de ausencias'!$D$5:$D$200,"&gt;="&amp;('1. Configuración'!$C$9+(23-1)*7)))</f>
        <v/>
      </c>
      <c r="Y14" s="106">
        <f>IF($A14="","",COUNTIFS('3. Registro de ausencias'!$A$5:$A$200,$A14,'3. Registro de ausencias'!$F$5:$F$200,"Aprobado",'3. Registro de ausencias'!$C$5:$C$200,"&lt;="&amp;('1. Configuración'!$C$9+(24-1)*7+6),'3. Registro de ausencias'!$D$5:$D$200,"&gt;="&amp;('1. Configuración'!$C$9+(24-1)*7)))</f>
        <v/>
      </c>
      <c r="Z14" s="106">
        <f>IF($A14="","",COUNTIFS('3. Registro de ausencias'!$A$5:$A$200,$A14,'3. Registro de ausencias'!$F$5:$F$200,"Aprobado",'3. Registro de ausencias'!$C$5:$C$200,"&lt;="&amp;('1. Configuración'!$C$9+(25-1)*7+6),'3. Registro de ausencias'!$D$5:$D$200,"&gt;="&amp;('1. Configuración'!$C$9+(25-1)*7)))</f>
        <v/>
      </c>
      <c r="AA14" s="106">
        <f>IF($A14="","",COUNTIFS('3. Registro de ausencias'!$A$5:$A$200,$A14,'3. Registro de ausencias'!$F$5:$F$200,"Aprobado",'3. Registro de ausencias'!$C$5:$C$200,"&lt;="&amp;('1. Configuración'!$C$9+(26-1)*7+6),'3. Registro de ausencias'!$D$5:$D$200,"&gt;="&amp;('1. Configuración'!$C$9+(26-1)*7)))</f>
        <v/>
      </c>
      <c r="AB14" s="106">
        <f>IF($A14="","",COUNTIFS('3. Registro de ausencias'!$A$5:$A$200,$A14,'3. Registro de ausencias'!$F$5:$F$200,"Aprobado",'3. Registro de ausencias'!$C$5:$C$200,"&lt;="&amp;('1. Configuración'!$C$9+(27-1)*7+6),'3. Registro de ausencias'!$D$5:$D$200,"&gt;="&amp;('1. Configuración'!$C$9+(27-1)*7)))</f>
        <v/>
      </c>
      <c r="AC14" s="106">
        <f>IF($A14="","",COUNTIFS('3. Registro de ausencias'!$A$5:$A$200,$A14,'3. Registro de ausencias'!$F$5:$F$200,"Aprobado",'3. Registro de ausencias'!$C$5:$C$200,"&lt;="&amp;('1. Configuración'!$C$9+(28-1)*7+6),'3. Registro de ausencias'!$D$5:$D$200,"&gt;="&amp;('1. Configuración'!$C$9+(28-1)*7)))</f>
        <v/>
      </c>
      <c r="AD14" s="106">
        <f>IF($A14="","",COUNTIFS('3. Registro de ausencias'!$A$5:$A$200,$A14,'3. Registro de ausencias'!$F$5:$F$200,"Aprobado",'3. Registro de ausencias'!$C$5:$C$200,"&lt;="&amp;('1. Configuración'!$C$9+(29-1)*7+6),'3. Registro de ausencias'!$D$5:$D$200,"&gt;="&amp;('1. Configuración'!$C$9+(29-1)*7)))</f>
        <v/>
      </c>
      <c r="AE14" s="106">
        <f>IF($A14="","",COUNTIFS('3. Registro de ausencias'!$A$5:$A$200,$A14,'3. Registro de ausencias'!$F$5:$F$200,"Aprobado",'3. Registro de ausencias'!$C$5:$C$200,"&lt;="&amp;('1. Configuración'!$C$9+(30-1)*7+6),'3. Registro de ausencias'!$D$5:$D$200,"&gt;="&amp;('1. Configuración'!$C$9+(30-1)*7)))</f>
        <v/>
      </c>
      <c r="AF14" s="106">
        <f>IF($A14="","",COUNTIFS('3. Registro de ausencias'!$A$5:$A$200,$A14,'3. Registro de ausencias'!$F$5:$F$200,"Aprobado",'3. Registro de ausencias'!$C$5:$C$200,"&lt;="&amp;('1. Configuración'!$C$9+(31-1)*7+6),'3. Registro de ausencias'!$D$5:$D$200,"&gt;="&amp;('1. Configuración'!$C$9+(31-1)*7)))</f>
        <v/>
      </c>
      <c r="AG14" s="106">
        <f>IF($A14="","",COUNTIFS('3. Registro de ausencias'!$A$5:$A$200,$A14,'3. Registro de ausencias'!$F$5:$F$200,"Aprobado",'3. Registro de ausencias'!$C$5:$C$200,"&lt;="&amp;('1. Configuración'!$C$9+(32-1)*7+6),'3. Registro de ausencias'!$D$5:$D$200,"&gt;="&amp;('1. Configuración'!$C$9+(32-1)*7)))</f>
        <v/>
      </c>
      <c r="AH14" s="106">
        <f>IF($A14="","",COUNTIFS('3. Registro de ausencias'!$A$5:$A$200,$A14,'3. Registro de ausencias'!$F$5:$F$200,"Aprobado",'3. Registro de ausencias'!$C$5:$C$200,"&lt;="&amp;('1. Configuración'!$C$9+(33-1)*7+6),'3. Registro de ausencias'!$D$5:$D$200,"&gt;="&amp;('1. Configuración'!$C$9+(33-1)*7)))</f>
        <v/>
      </c>
      <c r="AI14" s="106">
        <f>IF($A14="","",COUNTIFS('3. Registro de ausencias'!$A$5:$A$200,$A14,'3. Registro de ausencias'!$F$5:$F$200,"Aprobado",'3. Registro de ausencias'!$C$5:$C$200,"&lt;="&amp;('1. Configuración'!$C$9+(34-1)*7+6),'3. Registro de ausencias'!$D$5:$D$200,"&gt;="&amp;('1. Configuración'!$C$9+(34-1)*7)))</f>
        <v/>
      </c>
      <c r="AJ14" s="106">
        <f>IF($A14="","",COUNTIFS('3. Registro de ausencias'!$A$5:$A$200,$A14,'3. Registro de ausencias'!$F$5:$F$200,"Aprobado",'3. Registro de ausencias'!$C$5:$C$200,"&lt;="&amp;('1. Configuración'!$C$9+(35-1)*7+6),'3. Registro de ausencias'!$D$5:$D$200,"&gt;="&amp;('1. Configuración'!$C$9+(35-1)*7)))</f>
        <v/>
      </c>
      <c r="AK14" s="106">
        <f>IF($A14="","",COUNTIFS('3. Registro de ausencias'!$A$5:$A$200,$A14,'3. Registro de ausencias'!$F$5:$F$200,"Aprobado",'3. Registro de ausencias'!$C$5:$C$200,"&lt;="&amp;('1. Configuración'!$C$9+(36-1)*7+6),'3. Registro de ausencias'!$D$5:$D$200,"&gt;="&amp;('1. Configuración'!$C$9+(36-1)*7)))</f>
        <v/>
      </c>
      <c r="AL14" s="106">
        <f>IF($A14="","",COUNTIFS('3. Registro de ausencias'!$A$5:$A$200,$A14,'3. Registro de ausencias'!$F$5:$F$200,"Aprobado",'3. Registro de ausencias'!$C$5:$C$200,"&lt;="&amp;('1. Configuración'!$C$9+(37-1)*7+6),'3. Registro de ausencias'!$D$5:$D$200,"&gt;="&amp;('1. Configuración'!$C$9+(37-1)*7)))</f>
        <v/>
      </c>
      <c r="AM14" s="106">
        <f>IF($A14="","",COUNTIFS('3. Registro de ausencias'!$A$5:$A$200,$A14,'3. Registro de ausencias'!$F$5:$F$200,"Aprobado",'3. Registro de ausencias'!$C$5:$C$200,"&lt;="&amp;('1. Configuración'!$C$9+(38-1)*7+6),'3. Registro de ausencias'!$D$5:$D$200,"&gt;="&amp;('1. Configuración'!$C$9+(38-1)*7)))</f>
        <v/>
      </c>
      <c r="AN14" s="106">
        <f>IF($A14="","",COUNTIFS('3. Registro de ausencias'!$A$5:$A$200,$A14,'3. Registro de ausencias'!$F$5:$F$200,"Aprobado",'3. Registro de ausencias'!$C$5:$C$200,"&lt;="&amp;('1. Configuración'!$C$9+(39-1)*7+6),'3. Registro de ausencias'!$D$5:$D$200,"&gt;="&amp;('1. Configuración'!$C$9+(39-1)*7)))</f>
        <v/>
      </c>
      <c r="AO14" s="106">
        <f>IF($A14="","",COUNTIFS('3. Registro de ausencias'!$A$5:$A$200,$A14,'3. Registro de ausencias'!$F$5:$F$200,"Aprobado",'3. Registro de ausencias'!$C$5:$C$200,"&lt;="&amp;('1. Configuración'!$C$9+(40-1)*7+6),'3. Registro de ausencias'!$D$5:$D$200,"&gt;="&amp;('1. Configuración'!$C$9+(40-1)*7)))</f>
        <v/>
      </c>
      <c r="AP14" s="106">
        <f>IF($A14="","",COUNTIFS('3. Registro de ausencias'!$A$5:$A$200,$A14,'3. Registro de ausencias'!$F$5:$F$200,"Aprobado",'3. Registro de ausencias'!$C$5:$C$200,"&lt;="&amp;('1. Configuración'!$C$9+(41-1)*7+6),'3. Registro de ausencias'!$D$5:$D$200,"&gt;="&amp;('1. Configuración'!$C$9+(41-1)*7)))</f>
        <v/>
      </c>
      <c r="AQ14" s="106">
        <f>IF($A14="","",COUNTIFS('3. Registro de ausencias'!$A$5:$A$200,$A14,'3. Registro de ausencias'!$F$5:$F$200,"Aprobado",'3. Registro de ausencias'!$C$5:$C$200,"&lt;="&amp;('1. Configuración'!$C$9+(42-1)*7+6),'3. Registro de ausencias'!$D$5:$D$200,"&gt;="&amp;('1. Configuración'!$C$9+(42-1)*7)))</f>
        <v/>
      </c>
      <c r="AR14" s="106">
        <f>IF($A14="","",COUNTIFS('3. Registro de ausencias'!$A$5:$A$200,$A14,'3. Registro de ausencias'!$F$5:$F$200,"Aprobado",'3. Registro de ausencias'!$C$5:$C$200,"&lt;="&amp;('1. Configuración'!$C$9+(43-1)*7+6),'3. Registro de ausencias'!$D$5:$D$200,"&gt;="&amp;('1. Configuración'!$C$9+(43-1)*7)))</f>
        <v/>
      </c>
      <c r="AS14" s="106">
        <f>IF($A14="","",COUNTIFS('3. Registro de ausencias'!$A$5:$A$200,$A14,'3. Registro de ausencias'!$F$5:$F$200,"Aprobado",'3. Registro de ausencias'!$C$5:$C$200,"&lt;="&amp;('1. Configuración'!$C$9+(44-1)*7+6),'3. Registro de ausencias'!$D$5:$D$200,"&gt;="&amp;('1. Configuración'!$C$9+(44-1)*7)))</f>
        <v/>
      </c>
      <c r="AT14" s="106">
        <f>IF($A14="","",COUNTIFS('3. Registro de ausencias'!$A$5:$A$200,$A14,'3. Registro de ausencias'!$F$5:$F$200,"Aprobado",'3. Registro de ausencias'!$C$5:$C$200,"&lt;="&amp;('1. Configuración'!$C$9+(45-1)*7+6),'3. Registro de ausencias'!$D$5:$D$200,"&gt;="&amp;('1. Configuración'!$C$9+(45-1)*7)))</f>
        <v/>
      </c>
      <c r="AU14" s="106">
        <f>IF($A14="","",COUNTIFS('3. Registro de ausencias'!$A$5:$A$200,$A14,'3. Registro de ausencias'!$F$5:$F$200,"Aprobado",'3. Registro de ausencias'!$C$5:$C$200,"&lt;="&amp;('1. Configuración'!$C$9+(46-1)*7+6),'3. Registro de ausencias'!$D$5:$D$200,"&gt;="&amp;('1. Configuración'!$C$9+(46-1)*7)))</f>
        <v/>
      </c>
      <c r="AV14" s="106">
        <f>IF($A14="","",COUNTIFS('3. Registro de ausencias'!$A$5:$A$200,$A14,'3. Registro de ausencias'!$F$5:$F$200,"Aprobado",'3. Registro de ausencias'!$C$5:$C$200,"&lt;="&amp;('1. Configuración'!$C$9+(47-1)*7+6),'3. Registro de ausencias'!$D$5:$D$200,"&gt;="&amp;('1. Configuración'!$C$9+(47-1)*7)))</f>
        <v/>
      </c>
      <c r="AW14" s="106">
        <f>IF($A14="","",COUNTIFS('3. Registro de ausencias'!$A$5:$A$200,$A14,'3. Registro de ausencias'!$F$5:$F$200,"Aprobado",'3. Registro de ausencias'!$C$5:$C$200,"&lt;="&amp;('1. Configuración'!$C$9+(48-1)*7+6),'3. Registro de ausencias'!$D$5:$D$200,"&gt;="&amp;('1. Configuración'!$C$9+(48-1)*7)))</f>
        <v/>
      </c>
      <c r="AX14" s="106">
        <f>IF($A14="","",COUNTIFS('3. Registro de ausencias'!$A$5:$A$200,$A14,'3. Registro de ausencias'!$F$5:$F$200,"Aprobado",'3. Registro de ausencias'!$C$5:$C$200,"&lt;="&amp;('1. Configuración'!$C$9+(49-1)*7+6),'3. Registro de ausencias'!$D$5:$D$200,"&gt;="&amp;('1. Configuración'!$C$9+(49-1)*7)))</f>
        <v/>
      </c>
      <c r="AY14" s="106">
        <f>IF($A14="","",COUNTIFS('3. Registro de ausencias'!$A$5:$A$200,$A14,'3. Registro de ausencias'!$F$5:$F$200,"Aprobado",'3. Registro de ausencias'!$C$5:$C$200,"&lt;="&amp;('1. Configuración'!$C$9+(50-1)*7+6),'3. Registro de ausencias'!$D$5:$D$200,"&gt;="&amp;('1. Configuración'!$C$9+(50-1)*7)))</f>
        <v/>
      </c>
      <c r="AZ14" s="106">
        <f>IF($A14="","",COUNTIFS('3. Registro de ausencias'!$A$5:$A$200,$A14,'3. Registro de ausencias'!$F$5:$F$200,"Aprobado",'3. Registro de ausencias'!$C$5:$C$200,"&lt;="&amp;('1. Configuración'!$C$9+(51-1)*7+6),'3. Registro de ausencias'!$D$5:$D$200,"&gt;="&amp;('1. Configuración'!$C$9+(51-1)*7)))</f>
        <v/>
      </c>
      <c r="BA14" s="106">
        <f>IF($A14="","",COUNTIFS('3. Registro de ausencias'!$A$5:$A$200,$A14,'3. Registro de ausencias'!$F$5:$F$200,"Aprobado",'3. Registro de ausencias'!$C$5:$C$200,"&lt;="&amp;('1. Configuración'!$C$9+(52-1)*7+6),'3. Registro de ausencias'!$D$5:$D$200,"&gt;="&amp;('1. Configuración'!$C$9+(52-1)*7)))</f>
        <v/>
      </c>
    </row>
    <row r="15" ht="18" customHeight="1" s="55">
      <c r="A15" s="105">
        <f>IF('2. Empleados'!A15="","",'2. Empleados'!A15)</f>
        <v/>
      </c>
      <c r="B15" s="106">
        <f>IF($A15="","",COUNTIFS('3. Registro de ausencias'!$A$5:$A$200,$A15,'3. Registro de ausencias'!$F$5:$F$200,"Aprobado",'3. Registro de ausencias'!$C$5:$C$200,"&lt;="&amp;('1. Configuración'!$C$9+(1-1)*7+6),'3. Registro de ausencias'!$D$5:$D$200,"&gt;="&amp;('1. Configuración'!$C$9+(1-1)*7)))</f>
        <v/>
      </c>
      <c r="C15" s="106">
        <f>IF($A15="","",COUNTIFS('3. Registro de ausencias'!$A$5:$A$200,$A15,'3. Registro de ausencias'!$F$5:$F$200,"Aprobado",'3. Registro de ausencias'!$C$5:$C$200,"&lt;="&amp;('1. Configuración'!$C$9+(2-1)*7+6),'3. Registro de ausencias'!$D$5:$D$200,"&gt;="&amp;('1. Configuración'!$C$9+(2-1)*7)))</f>
        <v/>
      </c>
      <c r="D15" s="106">
        <f>IF($A15="","",COUNTIFS('3. Registro de ausencias'!$A$5:$A$200,$A15,'3. Registro de ausencias'!$F$5:$F$200,"Aprobado",'3. Registro de ausencias'!$C$5:$C$200,"&lt;="&amp;('1. Configuración'!$C$9+(3-1)*7+6),'3. Registro de ausencias'!$D$5:$D$200,"&gt;="&amp;('1. Configuración'!$C$9+(3-1)*7)))</f>
        <v/>
      </c>
      <c r="E15" s="106">
        <f>IF($A15="","",COUNTIFS('3. Registro de ausencias'!$A$5:$A$200,$A15,'3. Registro de ausencias'!$F$5:$F$200,"Aprobado",'3. Registro de ausencias'!$C$5:$C$200,"&lt;="&amp;('1. Configuración'!$C$9+(4-1)*7+6),'3. Registro de ausencias'!$D$5:$D$200,"&gt;="&amp;('1. Configuración'!$C$9+(4-1)*7)))</f>
        <v/>
      </c>
      <c r="F15" s="106">
        <f>IF($A15="","",COUNTIFS('3. Registro de ausencias'!$A$5:$A$200,$A15,'3. Registro de ausencias'!$F$5:$F$200,"Aprobado",'3. Registro de ausencias'!$C$5:$C$200,"&lt;="&amp;('1. Configuración'!$C$9+(5-1)*7+6),'3. Registro de ausencias'!$D$5:$D$200,"&gt;="&amp;('1. Configuración'!$C$9+(5-1)*7)))</f>
        <v/>
      </c>
      <c r="G15" s="106">
        <f>IF($A15="","",COUNTIFS('3. Registro de ausencias'!$A$5:$A$200,$A15,'3. Registro de ausencias'!$F$5:$F$200,"Aprobado",'3. Registro de ausencias'!$C$5:$C$200,"&lt;="&amp;('1. Configuración'!$C$9+(6-1)*7+6),'3. Registro de ausencias'!$D$5:$D$200,"&gt;="&amp;('1. Configuración'!$C$9+(6-1)*7)))</f>
        <v/>
      </c>
      <c r="H15" s="106">
        <f>IF($A15="","",COUNTIFS('3. Registro de ausencias'!$A$5:$A$200,$A15,'3. Registro de ausencias'!$F$5:$F$200,"Aprobado",'3. Registro de ausencias'!$C$5:$C$200,"&lt;="&amp;('1. Configuración'!$C$9+(7-1)*7+6),'3. Registro de ausencias'!$D$5:$D$200,"&gt;="&amp;('1. Configuración'!$C$9+(7-1)*7)))</f>
        <v/>
      </c>
      <c r="I15" s="106">
        <f>IF($A15="","",COUNTIFS('3. Registro de ausencias'!$A$5:$A$200,$A15,'3. Registro de ausencias'!$F$5:$F$200,"Aprobado",'3. Registro de ausencias'!$C$5:$C$200,"&lt;="&amp;('1. Configuración'!$C$9+(8-1)*7+6),'3. Registro de ausencias'!$D$5:$D$200,"&gt;="&amp;('1. Configuración'!$C$9+(8-1)*7)))</f>
        <v/>
      </c>
      <c r="J15" s="106">
        <f>IF($A15="","",COUNTIFS('3. Registro de ausencias'!$A$5:$A$200,$A15,'3. Registro de ausencias'!$F$5:$F$200,"Aprobado",'3. Registro de ausencias'!$C$5:$C$200,"&lt;="&amp;('1. Configuración'!$C$9+(9-1)*7+6),'3. Registro de ausencias'!$D$5:$D$200,"&gt;="&amp;('1. Configuración'!$C$9+(9-1)*7)))</f>
        <v/>
      </c>
      <c r="K15" s="106">
        <f>IF($A15="","",COUNTIFS('3. Registro de ausencias'!$A$5:$A$200,$A15,'3. Registro de ausencias'!$F$5:$F$200,"Aprobado",'3. Registro de ausencias'!$C$5:$C$200,"&lt;="&amp;('1. Configuración'!$C$9+(10-1)*7+6),'3. Registro de ausencias'!$D$5:$D$200,"&gt;="&amp;('1. Configuración'!$C$9+(10-1)*7)))</f>
        <v/>
      </c>
      <c r="L15" s="106">
        <f>IF($A15="","",COUNTIFS('3. Registro de ausencias'!$A$5:$A$200,$A15,'3. Registro de ausencias'!$F$5:$F$200,"Aprobado",'3. Registro de ausencias'!$C$5:$C$200,"&lt;="&amp;('1. Configuración'!$C$9+(11-1)*7+6),'3. Registro de ausencias'!$D$5:$D$200,"&gt;="&amp;('1. Configuración'!$C$9+(11-1)*7)))</f>
        <v/>
      </c>
      <c r="M15" s="106">
        <f>IF($A15="","",COUNTIFS('3. Registro de ausencias'!$A$5:$A$200,$A15,'3. Registro de ausencias'!$F$5:$F$200,"Aprobado",'3. Registro de ausencias'!$C$5:$C$200,"&lt;="&amp;('1. Configuración'!$C$9+(12-1)*7+6),'3. Registro de ausencias'!$D$5:$D$200,"&gt;="&amp;('1. Configuración'!$C$9+(12-1)*7)))</f>
        <v/>
      </c>
      <c r="N15" s="106">
        <f>IF($A15="","",COUNTIFS('3. Registro de ausencias'!$A$5:$A$200,$A15,'3. Registro de ausencias'!$F$5:$F$200,"Aprobado",'3. Registro de ausencias'!$C$5:$C$200,"&lt;="&amp;('1. Configuración'!$C$9+(13-1)*7+6),'3. Registro de ausencias'!$D$5:$D$200,"&gt;="&amp;('1. Configuración'!$C$9+(13-1)*7)))</f>
        <v/>
      </c>
      <c r="O15" s="106">
        <f>IF($A15="","",COUNTIFS('3. Registro de ausencias'!$A$5:$A$200,$A15,'3. Registro de ausencias'!$F$5:$F$200,"Aprobado",'3. Registro de ausencias'!$C$5:$C$200,"&lt;="&amp;('1. Configuración'!$C$9+(14-1)*7+6),'3. Registro de ausencias'!$D$5:$D$200,"&gt;="&amp;('1. Configuración'!$C$9+(14-1)*7)))</f>
        <v/>
      </c>
      <c r="P15" s="106">
        <f>IF($A15="","",COUNTIFS('3. Registro de ausencias'!$A$5:$A$200,$A15,'3. Registro de ausencias'!$F$5:$F$200,"Aprobado",'3. Registro de ausencias'!$C$5:$C$200,"&lt;="&amp;('1. Configuración'!$C$9+(15-1)*7+6),'3. Registro de ausencias'!$D$5:$D$200,"&gt;="&amp;('1. Configuración'!$C$9+(15-1)*7)))</f>
        <v/>
      </c>
      <c r="Q15" s="106">
        <f>IF($A15="","",COUNTIFS('3. Registro de ausencias'!$A$5:$A$200,$A15,'3. Registro de ausencias'!$F$5:$F$200,"Aprobado",'3. Registro de ausencias'!$C$5:$C$200,"&lt;="&amp;('1. Configuración'!$C$9+(16-1)*7+6),'3. Registro de ausencias'!$D$5:$D$200,"&gt;="&amp;('1. Configuración'!$C$9+(16-1)*7)))</f>
        <v/>
      </c>
      <c r="R15" s="106">
        <f>IF($A15="","",COUNTIFS('3. Registro de ausencias'!$A$5:$A$200,$A15,'3. Registro de ausencias'!$F$5:$F$200,"Aprobado",'3. Registro de ausencias'!$C$5:$C$200,"&lt;="&amp;('1. Configuración'!$C$9+(17-1)*7+6),'3. Registro de ausencias'!$D$5:$D$200,"&gt;="&amp;('1. Configuración'!$C$9+(17-1)*7)))</f>
        <v/>
      </c>
      <c r="S15" s="106">
        <f>IF($A15="","",COUNTIFS('3. Registro de ausencias'!$A$5:$A$200,$A15,'3. Registro de ausencias'!$F$5:$F$200,"Aprobado",'3. Registro de ausencias'!$C$5:$C$200,"&lt;="&amp;('1. Configuración'!$C$9+(18-1)*7+6),'3. Registro de ausencias'!$D$5:$D$200,"&gt;="&amp;('1. Configuración'!$C$9+(18-1)*7)))</f>
        <v/>
      </c>
      <c r="T15" s="106">
        <f>IF($A15="","",COUNTIFS('3. Registro de ausencias'!$A$5:$A$200,$A15,'3. Registro de ausencias'!$F$5:$F$200,"Aprobado",'3. Registro de ausencias'!$C$5:$C$200,"&lt;="&amp;('1. Configuración'!$C$9+(19-1)*7+6),'3. Registro de ausencias'!$D$5:$D$200,"&gt;="&amp;('1. Configuración'!$C$9+(19-1)*7)))</f>
        <v/>
      </c>
      <c r="U15" s="106">
        <f>IF($A15="","",COUNTIFS('3. Registro de ausencias'!$A$5:$A$200,$A15,'3. Registro de ausencias'!$F$5:$F$200,"Aprobado",'3. Registro de ausencias'!$C$5:$C$200,"&lt;="&amp;('1. Configuración'!$C$9+(20-1)*7+6),'3. Registro de ausencias'!$D$5:$D$200,"&gt;="&amp;('1. Configuración'!$C$9+(20-1)*7)))</f>
        <v/>
      </c>
      <c r="V15" s="106">
        <f>IF($A15="","",COUNTIFS('3. Registro de ausencias'!$A$5:$A$200,$A15,'3. Registro de ausencias'!$F$5:$F$200,"Aprobado",'3. Registro de ausencias'!$C$5:$C$200,"&lt;="&amp;('1. Configuración'!$C$9+(21-1)*7+6),'3. Registro de ausencias'!$D$5:$D$200,"&gt;="&amp;('1. Configuración'!$C$9+(21-1)*7)))</f>
        <v/>
      </c>
      <c r="W15" s="106">
        <f>IF($A15="","",COUNTIFS('3. Registro de ausencias'!$A$5:$A$200,$A15,'3. Registro de ausencias'!$F$5:$F$200,"Aprobado",'3. Registro de ausencias'!$C$5:$C$200,"&lt;="&amp;('1. Configuración'!$C$9+(22-1)*7+6),'3. Registro de ausencias'!$D$5:$D$200,"&gt;="&amp;('1. Configuración'!$C$9+(22-1)*7)))</f>
        <v/>
      </c>
      <c r="X15" s="106">
        <f>IF($A15="","",COUNTIFS('3. Registro de ausencias'!$A$5:$A$200,$A15,'3. Registro de ausencias'!$F$5:$F$200,"Aprobado",'3. Registro de ausencias'!$C$5:$C$200,"&lt;="&amp;('1. Configuración'!$C$9+(23-1)*7+6),'3. Registro de ausencias'!$D$5:$D$200,"&gt;="&amp;('1. Configuración'!$C$9+(23-1)*7)))</f>
        <v/>
      </c>
      <c r="Y15" s="106">
        <f>IF($A15="","",COUNTIFS('3. Registro de ausencias'!$A$5:$A$200,$A15,'3. Registro de ausencias'!$F$5:$F$200,"Aprobado",'3. Registro de ausencias'!$C$5:$C$200,"&lt;="&amp;('1. Configuración'!$C$9+(24-1)*7+6),'3. Registro de ausencias'!$D$5:$D$200,"&gt;="&amp;('1. Configuración'!$C$9+(24-1)*7)))</f>
        <v/>
      </c>
      <c r="Z15" s="106">
        <f>IF($A15="","",COUNTIFS('3. Registro de ausencias'!$A$5:$A$200,$A15,'3. Registro de ausencias'!$F$5:$F$200,"Aprobado",'3. Registro de ausencias'!$C$5:$C$200,"&lt;="&amp;('1. Configuración'!$C$9+(25-1)*7+6),'3. Registro de ausencias'!$D$5:$D$200,"&gt;="&amp;('1. Configuración'!$C$9+(25-1)*7)))</f>
        <v/>
      </c>
      <c r="AA15" s="106">
        <f>IF($A15="","",COUNTIFS('3. Registro de ausencias'!$A$5:$A$200,$A15,'3. Registro de ausencias'!$F$5:$F$200,"Aprobado",'3. Registro de ausencias'!$C$5:$C$200,"&lt;="&amp;('1. Configuración'!$C$9+(26-1)*7+6),'3. Registro de ausencias'!$D$5:$D$200,"&gt;="&amp;('1. Configuración'!$C$9+(26-1)*7)))</f>
        <v/>
      </c>
      <c r="AB15" s="106">
        <f>IF($A15="","",COUNTIFS('3. Registro de ausencias'!$A$5:$A$200,$A15,'3. Registro de ausencias'!$F$5:$F$200,"Aprobado",'3. Registro de ausencias'!$C$5:$C$200,"&lt;="&amp;('1. Configuración'!$C$9+(27-1)*7+6),'3. Registro de ausencias'!$D$5:$D$200,"&gt;="&amp;('1. Configuración'!$C$9+(27-1)*7)))</f>
        <v/>
      </c>
      <c r="AC15" s="106">
        <f>IF($A15="","",COUNTIFS('3. Registro de ausencias'!$A$5:$A$200,$A15,'3. Registro de ausencias'!$F$5:$F$200,"Aprobado",'3. Registro de ausencias'!$C$5:$C$200,"&lt;="&amp;('1. Configuración'!$C$9+(28-1)*7+6),'3. Registro de ausencias'!$D$5:$D$200,"&gt;="&amp;('1. Configuración'!$C$9+(28-1)*7)))</f>
        <v/>
      </c>
      <c r="AD15" s="106">
        <f>IF($A15="","",COUNTIFS('3. Registro de ausencias'!$A$5:$A$200,$A15,'3. Registro de ausencias'!$F$5:$F$200,"Aprobado",'3. Registro de ausencias'!$C$5:$C$200,"&lt;="&amp;('1. Configuración'!$C$9+(29-1)*7+6),'3. Registro de ausencias'!$D$5:$D$200,"&gt;="&amp;('1. Configuración'!$C$9+(29-1)*7)))</f>
        <v/>
      </c>
      <c r="AE15" s="106">
        <f>IF($A15="","",COUNTIFS('3. Registro de ausencias'!$A$5:$A$200,$A15,'3. Registro de ausencias'!$F$5:$F$200,"Aprobado",'3. Registro de ausencias'!$C$5:$C$200,"&lt;="&amp;('1. Configuración'!$C$9+(30-1)*7+6),'3. Registro de ausencias'!$D$5:$D$200,"&gt;="&amp;('1. Configuración'!$C$9+(30-1)*7)))</f>
        <v/>
      </c>
      <c r="AF15" s="106">
        <f>IF($A15="","",COUNTIFS('3. Registro de ausencias'!$A$5:$A$200,$A15,'3. Registro de ausencias'!$F$5:$F$200,"Aprobado",'3. Registro de ausencias'!$C$5:$C$200,"&lt;="&amp;('1. Configuración'!$C$9+(31-1)*7+6),'3. Registro de ausencias'!$D$5:$D$200,"&gt;="&amp;('1. Configuración'!$C$9+(31-1)*7)))</f>
        <v/>
      </c>
      <c r="AG15" s="106">
        <f>IF($A15="","",COUNTIFS('3. Registro de ausencias'!$A$5:$A$200,$A15,'3. Registro de ausencias'!$F$5:$F$200,"Aprobado",'3. Registro de ausencias'!$C$5:$C$200,"&lt;="&amp;('1. Configuración'!$C$9+(32-1)*7+6),'3. Registro de ausencias'!$D$5:$D$200,"&gt;="&amp;('1. Configuración'!$C$9+(32-1)*7)))</f>
        <v/>
      </c>
      <c r="AH15" s="106">
        <f>IF($A15="","",COUNTIFS('3. Registro de ausencias'!$A$5:$A$200,$A15,'3. Registro de ausencias'!$F$5:$F$200,"Aprobado",'3. Registro de ausencias'!$C$5:$C$200,"&lt;="&amp;('1. Configuración'!$C$9+(33-1)*7+6),'3. Registro de ausencias'!$D$5:$D$200,"&gt;="&amp;('1. Configuración'!$C$9+(33-1)*7)))</f>
        <v/>
      </c>
      <c r="AI15" s="106">
        <f>IF($A15="","",COUNTIFS('3. Registro de ausencias'!$A$5:$A$200,$A15,'3. Registro de ausencias'!$F$5:$F$200,"Aprobado",'3. Registro de ausencias'!$C$5:$C$200,"&lt;="&amp;('1. Configuración'!$C$9+(34-1)*7+6),'3. Registro de ausencias'!$D$5:$D$200,"&gt;="&amp;('1. Configuración'!$C$9+(34-1)*7)))</f>
        <v/>
      </c>
      <c r="AJ15" s="106">
        <f>IF($A15="","",COUNTIFS('3. Registro de ausencias'!$A$5:$A$200,$A15,'3. Registro de ausencias'!$F$5:$F$200,"Aprobado",'3. Registro de ausencias'!$C$5:$C$200,"&lt;="&amp;('1. Configuración'!$C$9+(35-1)*7+6),'3. Registro de ausencias'!$D$5:$D$200,"&gt;="&amp;('1. Configuración'!$C$9+(35-1)*7)))</f>
        <v/>
      </c>
      <c r="AK15" s="106">
        <f>IF($A15="","",COUNTIFS('3. Registro de ausencias'!$A$5:$A$200,$A15,'3. Registro de ausencias'!$F$5:$F$200,"Aprobado",'3. Registro de ausencias'!$C$5:$C$200,"&lt;="&amp;('1. Configuración'!$C$9+(36-1)*7+6),'3. Registro de ausencias'!$D$5:$D$200,"&gt;="&amp;('1. Configuración'!$C$9+(36-1)*7)))</f>
        <v/>
      </c>
      <c r="AL15" s="106">
        <f>IF($A15="","",COUNTIFS('3. Registro de ausencias'!$A$5:$A$200,$A15,'3. Registro de ausencias'!$F$5:$F$200,"Aprobado",'3. Registro de ausencias'!$C$5:$C$200,"&lt;="&amp;('1. Configuración'!$C$9+(37-1)*7+6),'3. Registro de ausencias'!$D$5:$D$200,"&gt;="&amp;('1. Configuración'!$C$9+(37-1)*7)))</f>
        <v/>
      </c>
      <c r="AM15" s="106">
        <f>IF($A15="","",COUNTIFS('3. Registro de ausencias'!$A$5:$A$200,$A15,'3. Registro de ausencias'!$F$5:$F$200,"Aprobado",'3. Registro de ausencias'!$C$5:$C$200,"&lt;="&amp;('1. Configuración'!$C$9+(38-1)*7+6),'3. Registro de ausencias'!$D$5:$D$200,"&gt;="&amp;('1. Configuración'!$C$9+(38-1)*7)))</f>
        <v/>
      </c>
      <c r="AN15" s="106">
        <f>IF($A15="","",COUNTIFS('3. Registro de ausencias'!$A$5:$A$200,$A15,'3. Registro de ausencias'!$F$5:$F$200,"Aprobado",'3. Registro de ausencias'!$C$5:$C$200,"&lt;="&amp;('1. Configuración'!$C$9+(39-1)*7+6),'3. Registro de ausencias'!$D$5:$D$200,"&gt;="&amp;('1. Configuración'!$C$9+(39-1)*7)))</f>
        <v/>
      </c>
      <c r="AO15" s="106">
        <f>IF($A15="","",COUNTIFS('3. Registro de ausencias'!$A$5:$A$200,$A15,'3. Registro de ausencias'!$F$5:$F$200,"Aprobado",'3. Registro de ausencias'!$C$5:$C$200,"&lt;="&amp;('1. Configuración'!$C$9+(40-1)*7+6),'3. Registro de ausencias'!$D$5:$D$200,"&gt;="&amp;('1. Configuración'!$C$9+(40-1)*7)))</f>
        <v/>
      </c>
      <c r="AP15" s="106">
        <f>IF($A15="","",COUNTIFS('3. Registro de ausencias'!$A$5:$A$200,$A15,'3. Registro de ausencias'!$F$5:$F$200,"Aprobado",'3. Registro de ausencias'!$C$5:$C$200,"&lt;="&amp;('1. Configuración'!$C$9+(41-1)*7+6),'3. Registro de ausencias'!$D$5:$D$200,"&gt;="&amp;('1. Configuración'!$C$9+(41-1)*7)))</f>
        <v/>
      </c>
      <c r="AQ15" s="106">
        <f>IF($A15="","",COUNTIFS('3. Registro de ausencias'!$A$5:$A$200,$A15,'3. Registro de ausencias'!$F$5:$F$200,"Aprobado",'3. Registro de ausencias'!$C$5:$C$200,"&lt;="&amp;('1. Configuración'!$C$9+(42-1)*7+6),'3. Registro de ausencias'!$D$5:$D$200,"&gt;="&amp;('1. Configuración'!$C$9+(42-1)*7)))</f>
        <v/>
      </c>
      <c r="AR15" s="106">
        <f>IF($A15="","",COUNTIFS('3. Registro de ausencias'!$A$5:$A$200,$A15,'3. Registro de ausencias'!$F$5:$F$200,"Aprobado",'3. Registro de ausencias'!$C$5:$C$200,"&lt;="&amp;('1. Configuración'!$C$9+(43-1)*7+6),'3. Registro de ausencias'!$D$5:$D$200,"&gt;="&amp;('1. Configuración'!$C$9+(43-1)*7)))</f>
        <v/>
      </c>
      <c r="AS15" s="106">
        <f>IF($A15="","",COUNTIFS('3. Registro de ausencias'!$A$5:$A$200,$A15,'3. Registro de ausencias'!$F$5:$F$200,"Aprobado",'3. Registro de ausencias'!$C$5:$C$200,"&lt;="&amp;('1. Configuración'!$C$9+(44-1)*7+6),'3. Registro de ausencias'!$D$5:$D$200,"&gt;="&amp;('1. Configuración'!$C$9+(44-1)*7)))</f>
        <v/>
      </c>
      <c r="AT15" s="106">
        <f>IF($A15="","",COUNTIFS('3. Registro de ausencias'!$A$5:$A$200,$A15,'3. Registro de ausencias'!$F$5:$F$200,"Aprobado",'3. Registro de ausencias'!$C$5:$C$200,"&lt;="&amp;('1. Configuración'!$C$9+(45-1)*7+6),'3. Registro de ausencias'!$D$5:$D$200,"&gt;="&amp;('1. Configuración'!$C$9+(45-1)*7)))</f>
        <v/>
      </c>
      <c r="AU15" s="106">
        <f>IF($A15="","",COUNTIFS('3. Registro de ausencias'!$A$5:$A$200,$A15,'3. Registro de ausencias'!$F$5:$F$200,"Aprobado",'3. Registro de ausencias'!$C$5:$C$200,"&lt;="&amp;('1. Configuración'!$C$9+(46-1)*7+6),'3. Registro de ausencias'!$D$5:$D$200,"&gt;="&amp;('1. Configuración'!$C$9+(46-1)*7)))</f>
        <v/>
      </c>
      <c r="AV15" s="106">
        <f>IF($A15="","",COUNTIFS('3. Registro de ausencias'!$A$5:$A$200,$A15,'3. Registro de ausencias'!$F$5:$F$200,"Aprobado",'3. Registro de ausencias'!$C$5:$C$200,"&lt;="&amp;('1. Configuración'!$C$9+(47-1)*7+6),'3. Registro de ausencias'!$D$5:$D$200,"&gt;="&amp;('1. Configuración'!$C$9+(47-1)*7)))</f>
        <v/>
      </c>
      <c r="AW15" s="106">
        <f>IF($A15="","",COUNTIFS('3. Registro de ausencias'!$A$5:$A$200,$A15,'3. Registro de ausencias'!$F$5:$F$200,"Aprobado",'3. Registro de ausencias'!$C$5:$C$200,"&lt;="&amp;('1. Configuración'!$C$9+(48-1)*7+6),'3. Registro de ausencias'!$D$5:$D$200,"&gt;="&amp;('1. Configuración'!$C$9+(48-1)*7)))</f>
        <v/>
      </c>
      <c r="AX15" s="106">
        <f>IF($A15="","",COUNTIFS('3. Registro de ausencias'!$A$5:$A$200,$A15,'3. Registro de ausencias'!$F$5:$F$200,"Aprobado",'3. Registro de ausencias'!$C$5:$C$200,"&lt;="&amp;('1. Configuración'!$C$9+(49-1)*7+6),'3. Registro de ausencias'!$D$5:$D$200,"&gt;="&amp;('1. Configuración'!$C$9+(49-1)*7)))</f>
        <v/>
      </c>
      <c r="AY15" s="106">
        <f>IF($A15="","",COUNTIFS('3. Registro de ausencias'!$A$5:$A$200,$A15,'3. Registro de ausencias'!$F$5:$F$200,"Aprobado",'3. Registro de ausencias'!$C$5:$C$200,"&lt;="&amp;('1. Configuración'!$C$9+(50-1)*7+6),'3. Registro de ausencias'!$D$5:$D$200,"&gt;="&amp;('1. Configuración'!$C$9+(50-1)*7)))</f>
        <v/>
      </c>
      <c r="AZ15" s="106">
        <f>IF($A15="","",COUNTIFS('3. Registro de ausencias'!$A$5:$A$200,$A15,'3. Registro de ausencias'!$F$5:$F$200,"Aprobado",'3. Registro de ausencias'!$C$5:$C$200,"&lt;="&amp;('1. Configuración'!$C$9+(51-1)*7+6),'3. Registro de ausencias'!$D$5:$D$200,"&gt;="&amp;('1. Configuración'!$C$9+(51-1)*7)))</f>
        <v/>
      </c>
      <c r="BA15" s="106">
        <f>IF($A15="","",COUNTIFS('3. Registro de ausencias'!$A$5:$A$200,$A15,'3. Registro de ausencias'!$F$5:$F$200,"Aprobado",'3. Registro de ausencias'!$C$5:$C$200,"&lt;="&amp;('1. Configuración'!$C$9+(52-1)*7+6),'3. Registro de ausencias'!$D$5:$D$200,"&gt;="&amp;('1. Configuración'!$C$9+(52-1)*7)))</f>
        <v/>
      </c>
    </row>
    <row r="16" ht="18" customHeight="1" s="55">
      <c r="A16" s="105">
        <f>IF('2. Empleados'!A16="","",'2. Empleados'!A16)</f>
        <v/>
      </c>
      <c r="B16" s="106">
        <f>IF($A16="","",COUNTIFS('3. Registro de ausencias'!$A$5:$A$200,$A16,'3. Registro de ausencias'!$F$5:$F$200,"Aprobado",'3. Registro de ausencias'!$C$5:$C$200,"&lt;="&amp;('1. Configuración'!$C$9+(1-1)*7+6),'3. Registro de ausencias'!$D$5:$D$200,"&gt;="&amp;('1. Configuración'!$C$9+(1-1)*7)))</f>
        <v/>
      </c>
      <c r="C16" s="106">
        <f>IF($A16="","",COUNTIFS('3. Registro de ausencias'!$A$5:$A$200,$A16,'3. Registro de ausencias'!$F$5:$F$200,"Aprobado",'3. Registro de ausencias'!$C$5:$C$200,"&lt;="&amp;('1. Configuración'!$C$9+(2-1)*7+6),'3. Registro de ausencias'!$D$5:$D$200,"&gt;="&amp;('1. Configuración'!$C$9+(2-1)*7)))</f>
        <v/>
      </c>
      <c r="D16" s="106">
        <f>IF($A16="","",COUNTIFS('3. Registro de ausencias'!$A$5:$A$200,$A16,'3. Registro de ausencias'!$F$5:$F$200,"Aprobado",'3. Registro de ausencias'!$C$5:$C$200,"&lt;="&amp;('1. Configuración'!$C$9+(3-1)*7+6),'3. Registro de ausencias'!$D$5:$D$200,"&gt;="&amp;('1. Configuración'!$C$9+(3-1)*7)))</f>
        <v/>
      </c>
      <c r="E16" s="106">
        <f>IF($A16="","",COUNTIFS('3. Registro de ausencias'!$A$5:$A$200,$A16,'3. Registro de ausencias'!$F$5:$F$200,"Aprobado",'3. Registro de ausencias'!$C$5:$C$200,"&lt;="&amp;('1. Configuración'!$C$9+(4-1)*7+6),'3. Registro de ausencias'!$D$5:$D$200,"&gt;="&amp;('1. Configuración'!$C$9+(4-1)*7)))</f>
        <v/>
      </c>
      <c r="F16" s="106">
        <f>IF($A16="","",COUNTIFS('3. Registro de ausencias'!$A$5:$A$200,$A16,'3. Registro de ausencias'!$F$5:$F$200,"Aprobado",'3. Registro de ausencias'!$C$5:$C$200,"&lt;="&amp;('1. Configuración'!$C$9+(5-1)*7+6),'3. Registro de ausencias'!$D$5:$D$200,"&gt;="&amp;('1. Configuración'!$C$9+(5-1)*7)))</f>
        <v/>
      </c>
      <c r="G16" s="106">
        <f>IF($A16="","",COUNTIFS('3. Registro de ausencias'!$A$5:$A$200,$A16,'3. Registro de ausencias'!$F$5:$F$200,"Aprobado",'3. Registro de ausencias'!$C$5:$C$200,"&lt;="&amp;('1. Configuración'!$C$9+(6-1)*7+6),'3. Registro de ausencias'!$D$5:$D$200,"&gt;="&amp;('1. Configuración'!$C$9+(6-1)*7)))</f>
        <v/>
      </c>
      <c r="H16" s="106">
        <f>IF($A16="","",COUNTIFS('3. Registro de ausencias'!$A$5:$A$200,$A16,'3. Registro de ausencias'!$F$5:$F$200,"Aprobado",'3. Registro de ausencias'!$C$5:$C$200,"&lt;="&amp;('1. Configuración'!$C$9+(7-1)*7+6),'3. Registro de ausencias'!$D$5:$D$200,"&gt;="&amp;('1. Configuración'!$C$9+(7-1)*7)))</f>
        <v/>
      </c>
      <c r="I16" s="106">
        <f>IF($A16="","",COUNTIFS('3. Registro de ausencias'!$A$5:$A$200,$A16,'3. Registro de ausencias'!$F$5:$F$200,"Aprobado",'3. Registro de ausencias'!$C$5:$C$200,"&lt;="&amp;('1. Configuración'!$C$9+(8-1)*7+6),'3. Registro de ausencias'!$D$5:$D$200,"&gt;="&amp;('1. Configuración'!$C$9+(8-1)*7)))</f>
        <v/>
      </c>
      <c r="J16" s="106">
        <f>IF($A16="","",COUNTIFS('3. Registro de ausencias'!$A$5:$A$200,$A16,'3. Registro de ausencias'!$F$5:$F$200,"Aprobado",'3. Registro de ausencias'!$C$5:$C$200,"&lt;="&amp;('1. Configuración'!$C$9+(9-1)*7+6),'3. Registro de ausencias'!$D$5:$D$200,"&gt;="&amp;('1. Configuración'!$C$9+(9-1)*7)))</f>
        <v/>
      </c>
      <c r="K16" s="106">
        <f>IF($A16="","",COUNTIFS('3. Registro de ausencias'!$A$5:$A$200,$A16,'3. Registro de ausencias'!$F$5:$F$200,"Aprobado",'3. Registro de ausencias'!$C$5:$C$200,"&lt;="&amp;('1. Configuración'!$C$9+(10-1)*7+6),'3. Registro de ausencias'!$D$5:$D$200,"&gt;="&amp;('1. Configuración'!$C$9+(10-1)*7)))</f>
        <v/>
      </c>
      <c r="L16" s="106">
        <f>IF($A16="","",COUNTIFS('3. Registro de ausencias'!$A$5:$A$200,$A16,'3. Registro de ausencias'!$F$5:$F$200,"Aprobado",'3. Registro de ausencias'!$C$5:$C$200,"&lt;="&amp;('1. Configuración'!$C$9+(11-1)*7+6),'3. Registro de ausencias'!$D$5:$D$200,"&gt;="&amp;('1. Configuración'!$C$9+(11-1)*7)))</f>
        <v/>
      </c>
      <c r="M16" s="106">
        <f>IF($A16="","",COUNTIFS('3. Registro de ausencias'!$A$5:$A$200,$A16,'3. Registro de ausencias'!$F$5:$F$200,"Aprobado",'3. Registro de ausencias'!$C$5:$C$200,"&lt;="&amp;('1. Configuración'!$C$9+(12-1)*7+6),'3. Registro de ausencias'!$D$5:$D$200,"&gt;="&amp;('1. Configuración'!$C$9+(12-1)*7)))</f>
        <v/>
      </c>
      <c r="N16" s="106">
        <f>IF($A16="","",COUNTIFS('3. Registro de ausencias'!$A$5:$A$200,$A16,'3. Registro de ausencias'!$F$5:$F$200,"Aprobado",'3. Registro de ausencias'!$C$5:$C$200,"&lt;="&amp;('1. Configuración'!$C$9+(13-1)*7+6),'3. Registro de ausencias'!$D$5:$D$200,"&gt;="&amp;('1. Configuración'!$C$9+(13-1)*7)))</f>
        <v/>
      </c>
      <c r="O16" s="106">
        <f>IF($A16="","",COUNTIFS('3. Registro de ausencias'!$A$5:$A$200,$A16,'3. Registro de ausencias'!$F$5:$F$200,"Aprobado",'3. Registro de ausencias'!$C$5:$C$200,"&lt;="&amp;('1. Configuración'!$C$9+(14-1)*7+6),'3. Registro de ausencias'!$D$5:$D$200,"&gt;="&amp;('1. Configuración'!$C$9+(14-1)*7)))</f>
        <v/>
      </c>
      <c r="P16" s="106">
        <f>IF($A16="","",COUNTIFS('3. Registro de ausencias'!$A$5:$A$200,$A16,'3. Registro de ausencias'!$F$5:$F$200,"Aprobado",'3. Registro de ausencias'!$C$5:$C$200,"&lt;="&amp;('1. Configuración'!$C$9+(15-1)*7+6),'3. Registro de ausencias'!$D$5:$D$200,"&gt;="&amp;('1. Configuración'!$C$9+(15-1)*7)))</f>
        <v/>
      </c>
      <c r="Q16" s="106">
        <f>IF($A16="","",COUNTIFS('3. Registro de ausencias'!$A$5:$A$200,$A16,'3. Registro de ausencias'!$F$5:$F$200,"Aprobado",'3. Registro de ausencias'!$C$5:$C$200,"&lt;="&amp;('1. Configuración'!$C$9+(16-1)*7+6),'3. Registro de ausencias'!$D$5:$D$200,"&gt;="&amp;('1. Configuración'!$C$9+(16-1)*7)))</f>
        <v/>
      </c>
      <c r="R16" s="106">
        <f>IF($A16="","",COUNTIFS('3. Registro de ausencias'!$A$5:$A$200,$A16,'3. Registro de ausencias'!$F$5:$F$200,"Aprobado",'3. Registro de ausencias'!$C$5:$C$200,"&lt;="&amp;('1. Configuración'!$C$9+(17-1)*7+6),'3. Registro de ausencias'!$D$5:$D$200,"&gt;="&amp;('1. Configuración'!$C$9+(17-1)*7)))</f>
        <v/>
      </c>
      <c r="S16" s="106">
        <f>IF($A16="","",COUNTIFS('3. Registro de ausencias'!$A$5:$A$200,$A16,'3. Registro de ausencias'!$F$5:$F$200,"Aprobado",'3. Registro de ausencias'!$C$5:$C$200,"&lt;="&amp;('1. Configuración'!$C$9+(18-1)*7+6),'3. Registro de ausencias'!$D$5:$D$200,"&gt;="&amp;('1. Configuración'!$C$9+(18-1)*7)))</f>
        <v/>
      </c>
      <c r="T16" s="106">
        <f>IF($A16="","",COUNTIFS('3. Registro de ausencias'!$A$5:$A$200,$A16,'3. Registro de ausencias'!$F$5:$F$200,"Aprobado",'3. Registro de ausencias'!$C$5:$C$200,"&lt;="&amp;('1. Configuración'!$C$9+(19-1)*7+6),'3. Registro de ausencias'!$D$5:$D$200,"&gt;="&amp;('1. Configuración'!$C$9+(19-1)*7)))</f>
        <v/>
      </c>
      <c r="U16" s="106">
        <f>IF($A16="","",COUNTIFS('3. Registro de ausencias'!$A$5:$A$200,$A16,'3. Registro de ausencias'!$F$5:$F$200,"Aprobado",'3. Registro de ausencias'!$C$5:$C$200,"&lt;="&amp;('1. Configuración'!$C$9+(20-1)*7+6),'3. Registro de ausencias'!$D$5:$D$200,"&gt;="&amp;('1. Configuración'!$C$9+(20-1)*7)))</f>
        <v/>
      </c>
      <c r="V16" s="106">
        <f>IF($A16="","",COUNTIFS('3. Registro de ausencias'!$A$5:$A$200,$A16,'3. Registro de ausencias'!$F$5:$F$200,"Aprobado",'3. Registro de ausencias'!$C$5:$C$200,"&lt;="&amp;('1. Configuración'!$C$9+(21-1)*7+6),'3. Registro de ausencias'!$D$5:$D$200,"&gt;="&amp;('1. Configuración'!$C$9+(21-1)*7)))</f>
        <v/>
      </c>
      <c r="W16" s="106">
        <f>IF($A16="","",COUNTIFS('3. Registro de ausencias'!$A$5:$A$200,$A16,'3. Registro de ausencias'!$F$5:$F$200,"Aprobado",'3. Registro de ausencias'!$C$5:$C$200,"&lt;="&amp;('1. Configuración'!$C$9+(22-1)*7+6),'3. Registro de ausencias'!$D$5:$D$200,"&gt;="&amp;('1. Configuración'!$C$9+(22-1)*7)))</f>
        <v/>
      </c>
      <c r="X16" s="106">
        <f>IF($A16="","",COUNTIFS('3. Registro de ausencias'!$A$5:$A$200,$A16,'3. Registro de ausencias'!$F$5:$F$200,"Aprobado",'3. Registro de ausencias'!$C$5:$C$200,"&lt;="&amp;('1. Configuración'!$C$9+(23-1)*7+6),'3. Registro de ausencias'!$D$5:$D$200,"&gt;="&amp;('1. Configuración'!$C$9+(23-1)*7)))</f>
        <v/>
      </c>
      <c r="Y16" s="106">
        <f>IF($A16="","",COUNTIFS('3. Registro de ausencias'!$A$5:$A$200,$A16,'3. Registro de ausencias'!$F$5:$F$200,"Aprobado",'3. Registro de ausencias'!$C$5:$C$200,"&lt;="&amp;('1. Configuración'!$C$9+(24-1)*7+6),'3. Registro de ausencias'!$D$5:$D$200,"&gt;="&amp;('1. Configuración'!$C$9+(24-1)*7)))</f>
        <v/>
      </c>
      <c r="Z16" s="106">
        <f>IF($A16="","",COUNTIFS('3. Registro de ausencias'!$A$5:$A$200,$A16,'3. Registro de ausencias'!$F$5:$F$200,"Aprobado",'3. Registro de ausencias'!$C$5:$C$200,"&lt;="&amp;('1. Configuración'!$C$9+(25-1)*7+6),'3. Registro de ausencias'!$D$5:$D$200,"&gt;="&amp;('1. Configuración'!$C$9+(25-1)*7)))</f>
        <v/>
      </c>
      <c r="AA16" s="106">
        <f>IF($A16="","",COUNTIFS('3. Registro de ausencias'!$A$5:$A$200,$A16,'3. Registro de ausencias'!$F$5:$F$200,"Aprobado",'3. Registro de ausencias'!$C$5:$C$200,"&lt;="&amp;('1. Configuración'!$C$9+(26-1)*7+6),'3. Registro de ausencias'!$D$5:$D$200,"&gt;="&amp;('1. Configuración'!$C$9+(26-1)*7)))</f>
        <v/>
      </c>
      <c r="AB16" s="106">
        <f>IF($A16="","",COUNTIFS('3. Registro de ausencias'!$A$5:$A$200,$A16,'3. Registro de ausencias'!$F$5:$F$200,"Aprobado",'3. Registro de ausencias'!$C$5:$C$200,"&lt;="&amp;('1. Configuración'!$C$9+(27-1)*7+6),'3. Registro de ausencias'!$D$5:$D$200,"&gt;="&amp;('1. Configuración'!$C$9+(27-1)*7)))</f>
        <v/>
      </c>
      <c r="AC16" s="106">
        <f>IF($A16="","",COUNTIFS('3. Registro de ausencias'!$A$5:$A$200,$A16,'3. Registro de ausencias'!$F$5:$F$200,"Aprobado",'3. Registro de ausencias'!$C$5:$C$200,"&lt;="&amp;('1. Configuración'!$C$9+(28-1)*7+6),'3. Registro de ausencias'!$D$5:$D$200,"&gt;="&amp;('1. Configuración'!$C$9+(28-1)*7)))</f>
        <v/>
      </c>
      <c r="AD16" s="106">
        <f>IF($A16="","",COUNTIFS('3. Registro de ausencias'!$A$5:$A$200,$A16,'3. Registro de ausencias'!$F$5:$F$200,"Aprobado",'3. Registro de ausencias'!$C$5:$C$200,"&lt;="&amp;('1. Configuración'!$C$9+(29-1)*7+6),'3. Registro de ausencias'!$D$5:$D$200,"&gt;="&amp;('1. Configuración'!$C$9+(29-1)*7)))</f>
        <v/>
      </c>
      <c r="AE16" s="106">
        <f>IF($A16="","",COUNTIFS('3. Registro de ausencias'!$A$5:$A$200,$A16,'3. Registro de ausencias'!$F$5:$F$200,"Aprobado",'3. Registro de ausencias'!$C$5:$C$200,"&lt;="&amp;('1. Configuración'!$C$9+(30-1)*7+6),'3. Registro de ausencias'!$D$5:$D$200,"&gt;="&amp;('1. Configuración'!$C$9+(30-1)*7)))</f>
        <v/>
      </c>
      <c r="AF16" s="106">
        <f>IF($A16="","",COUNTIFS('3. Registro de ausencias'!$A$5:$A$200,$A16,'3. Registro de ausencias'!$F$5:$F$200,"Aprobado",'3. Registro de ausencias'!$C$5:$C$200,"&lt;="&amp;('1. Configuración'!$C$9+(31-1)*7+6),'3. Registro de ausencias'!$D$5:$D$200,"&gt;="&amp;('1. Configuración'!$C$9+(31-1)*7)))</f>
        <v/>
      </c>
      <c r="AG16" s="106">
        <f>IF($A16="","",COUNTIFS('3. Registro de ausencias'!$A$5:$A$200,$A16,'3. Registro de ausencias'!$F$5:$F$200,"Aprobado",'3. Registro de ausencias'!$C$5:$C$200,"&lt;="&amp;('1. Configuración'!$C$9+(32-1)*7+6),'3. Registro de ausencias'!$D$5:$D$200,"&gt;="&amp;('1. Configuración'!$C$9+(32-1)*7)))</f>
        <v/>
      </c>
      <c r="AH16" s="106">
        <f>IF($A16="","",COUNTIFS('3. Registro de ausencias'!$A$5:$A$200,$A16,'3. Registro de ausencias'!$F$5:$F$200,"Aprobado",'3. Registro de ausencias'!$C$5:$C$200,"&lt;="&amp;('1. Configuración'!$C$9+(33-1)*7+6),'3. Registro de ausencias'!$D$5:$D$200,"&gt;="&amp;('1. Configuración'!$C$9+(33-1)*7)))</f>
        <v/>
      </c>
      <c r="AI16" s="106">
        <f>IF($A16="","",COUNTIFS('3. Registro de ausencias'!$A$5:$A$200,$A16,'3. Registro de ausencias'!$F$5:$F$200,"Aprobado",'3. Registro de ausencias'!$C$5:$C$200,"&lt;="&amp;('1. Configuración'!$C$9+(34-1)*7+6),'3. Registro de ausencias'!$D$5:$D$200,"&gt;="&amp;('1. Configuración'!$C$9+(34-1)*7)))</f>
        <v/>
      </c>
      <c r="AJ16" s="106">
        <f>IF($A16="","",COUNTIFS('3. Registro de ausencias'!$A$5:$A$200,$A16,'3. Registro de ausencias'!$F$5:$F$200,"Aprobado",'3. Registro de ausencias'!$C$5:$C$200,"&lt;="&amp;('1. Configuración'!$C$9+(35-1)*7+6),'3. Registro de ausencias'!$D$5:$D$200,"&gt;="&amp;('1. Configuración'!$C$9+(35-1)*7)))</f>
        <v/>
      </c>
      <c r="AK16" s="106">
        <f>IF($A16="","",COUNTIFS('3. Registro de ausencias'!$A$5:$A$200,$A16,'3. Registro de ausencias'!$F$5:$F$200,"Aprobado",'3. Registro de ausencias'!$C$5:$C$200,"&lt;="&amp;('1. Configuración'!$C$9+(36-1)*7+6),'3. Registro de ausencias'!$D$5:$D$200,"&gt;="&amp;('1. Configuración'!$C$9+(36-1)*7)))</f>
        <v/>
      </c>
      <c r="AL16" s="106">
        <f>IF($A16="","",COUNTIFS('3. Registro de ausencias'!$A$5:$A$200,$A16,'3. Registro de ausencias'!$F$5:$F$200,"Aprobado",'3. Registro de ausencias'!$C$5:$C$200,"&lt;="&amp;('1. Configuración'!$C$9+(37-1)*7+6),'3. Registro de ausencias'!$D$5:$D$200,"&gt;="&amp;('1. Configuración'!$C$9+(37-1)*7)))</f>
        <v/>
      </c>
      <c r="AM16" s="106">
        <f>IF($A16="","",COUNTIFS('3. Registro de ausencias'!$A$5:$A$200,$A16,'3. Registro de ausencias'!$F$5:$F$200,"Aprobado",'3. Registro de ausencias'!$C$5:$C$200,"&lt;="&amp;('1. Configuración'!$C$9+(38-1)*7+6),'3. Registro de ausencias'!$D$5:$D$200,"&gt;="&amp;('1. Configuración'!$C$9+(38-1)*7)))</f>
        <v/>
      </c>
      <c r="AN16" s="106">
        <f>IF($A16="","",COUNTIFS('3. Registro de ausencias'!$A$5:$A$200,$A16,'3. Registro de ausencias'!$F$5:$F$200,"Aprobado",'3. Registro de ausencias'!$C$5:$C$200,"&lt;="&amp;('1. Configuración'!$C$9+(39-1)*7+6),'3. Registro de ausencias'!$D$5:$D$200,"&gt;="&amp;('1. Configuración'!$C$9+(39-1)*7)))</f>
        <v/>
      </c>
      <c r="AO16" s="106">
        <f>IF($A16="","",COUNTIFS('3. Registro de ausencias'!$A$5:$A$200,$A16,'3. Registro de ausencias'!$F$5:$F$200,"Aprobado",'3. Registro de ausencias'!$C$5:$C$200,"&lt;="&amp;('1. Configuración'!$C$9+(40-1)*7+6),'3. Registro de ausencias'!$D$5:$D$200,"&gt;="&amp;('1. Configuración'!$C$9+(40-1)*7)))</f>
        <v/>
      </c>
      <c r="AP16" s="106">
        <f>IF($A16="","",COUNTIFS('3. Registro de ausencias'!$A$5:$A$200,$A16,'3. Registro de ausencias'!$F$5:$F$200,"Aprobado",'3. Registro de ausencias'!$C$5:$C$200,"&lt;="&amp;('1. Configuración'!$C$9+(41-1)*7+6),'3. Registro de ausencias'!$D$5:$D$200,"&gt;="&amp;('1. Configuración'!$C$9+(41-1)*7)))</f>
        <v/>
      </c>
      <c r="AQ16" s="106">
        <f>IF($A16="","",COUNTIFS('3. Registro de ausencias'!$A$5:$A$200,$A16,'3. Registro de ausencias'!$F$5:$F$200,"Aprobado",'3. Registro de ausencias'!$C$5:$C$200,"&lt;="&amp;('1. Configuración'!$C$9+(42-1)*7+6),'3. Registro de ausencias'!$D$5:$D$200,"&gt;="&amp;('1. Configuración'!$C$9+(42-1)*7)))</f>
        <v/>
      </c>
      <c r="AR16" s="106">
        <f>IF($A16="","",COUNTIFS('3. Registro de ausencias'!$A$5:$A$200,$A16,'3. Registro de ausencias'!$F$5:$F$200,"Aprobado",'3. Registro de ausencias'!$C$5:$C$200,"&lt;="&amp;('1. Configuración'!$C$9+(43-1)*7+6),'3. Registro de ausencias'!$D$5:$D$200,"&gt;="&amp;('1. Configuración'!$C$9+(43-1)*7)))</f>
        <v/>
      </c>
      <c r="AS16" s="106">
        <f>IF($A16="","",COUNTIFS('3. Registro de ausencias'!$A$5:$A$200,$A16,'3. Registro de ausencias'!$F$5:$F$200,"Aprobado",'3. Registro de ausencias'!$C$5:$C$200,"&lt;="&amp;('1. Configuración'!$C$9+(44-1)*7+6),'3. Registro de ausencias'!$D$5:$D$200,"&gt;="&amp;('1. Configuración'!$C$9+(44-1)*7)))</f>
        <v/>
      </c>
      <c r="AT16" s="106">
        <f>IF($A16="","",COUNTIFS('3. Registro de ausencias'!$A$5:$A$200,$A16,'3. Registro de ausencias'!$F$5:$F$200,"Aprobado",'3. Registro de ausencias'!$C$5:$C$200,"&lt;="&amp;('1. Configuración'!$C$9+(45-1)*7+6),'3. Registro de ausencias'!$D$5:$D$200,"&gt;="&amp;('1. Configuración'!$C$9+(45-1)*7)))</f>
        <v/>
      </c>
      <c r="AU16" s="106">
        <f>IF($A16="","",COUNTIFS('3. Registro de ausencias'!$A$5:$A$200,$A16,'3. Registro de ausencias'!$F$5:$F$200,"Aprobado",'3. Registro de ausencias'!$C$5:$C$200,"&lt;="&amp;('1. Configuración'!$C$9+(46-1)*7+6),'3. Registro de ausencias'!$D$5:$D$200,"&gt;="&amp;('1. Configuración'!$C$9+(46-1)*7)))</f>
        <v/>
      </c>
      <c r="AV16" s="106">
        <f>IF($A16="","",COUNTIFS('3. Registro de ausencias'!$A$5:$A$200,$A16,'3. Registro de ausencias'!$F$5:$F$200,"Aprobado",'3. Registro de ausencias'!$C$5:$C$200,"&lt;="&amp;('1. Configuración'!$C$9+(47-1)*7+6),'3. Registro de ausencias'!$D$5:$D$200,"&gt;="&amp;('1. Configuración'!$C$9+(47-1)*7)))</f>
        <v/>
      </c>
      <c r="AW16" s="106">
        <f>IF($A16="","",COUNTIFS('3. Registro de ausencias'!$A$5:$A$200,$A16,'3. Registro de ausencias'!$F$5:$F$200,"Aprobado",'3. Registro de ausencias'!$C$5:$C$200,"&lt;="&amp;('1. Configuración'!$C$9+(48-1)*7+6),'3. Registro de ausencias'!$D$5:$D$200,"&gt;="&amp;('1. Configuración'!$C$9+(48-1)*7)))</f>
        <v/>
      </c>
      <c r="AX16" s="106">
        <f>IF($A16="","",COUNTIFS('3. Registro de ausencias'!$A$5:$A$200,$A16,'3. Registro de ausencias'!$F$5:$F$200,"Aprobado",'3. Registro de ausencias'!$C$5:$C$200,"&lt;="&amp;('1. Configuración'!$C$9+(49-1)*7+6),'3. Registro de ausencias'!$D$5:$D$200,"&gt;="&amp;('1. Configuración'!$C$9+(49-1)*7)))</f>
        <v/>
      </c>
      <c r="AY16" s="106">
        <f>IF($A16="","",COUNTIFS('3. Registro de ausencias'!$A$5:$A$200,$A16,'3. Registro de ausencias'!$F$5:$F$200,"Aprobado",'3. Registro de ausencias'!$C$5:$C$200,"&lt;="&amp;('1. Configuración'!$C$9+(50-1)*7+6),'3. Registro de ausencias'!$D$5:$D$200,"&gt;="&amp;('1. Configuración'!$C$9+(50-1)*7)))</f>
        <v/>
      </c>
      <c r="AZ16" s="106">
        <f>IF($A16="","",COUNTIFS('3. Registro de ausencias'!$A$5:$A$200,$A16,'3. Registro de ausencias'!$F$5:$F$200,"Aprobado",'3. Registro de ausencias'!$C$5:$C$200,"&lt;="&amp;('1. Configuración'!$C$9+(51-1)*7+6),'3. Registro de ausencias'!$D$5:$D$200,"&gt;="&amp;('1. Configuración'!$C$9+(51-1)*7)))</f>
        <v/>
      </c>
      <c r="BA16" s="106">
        <f>IF($A16="","",COUNTIFS('3. Registro de ausencias'!$A$5:$A$200,$A16,'3. Registro de ausencias'!$F$5:$F$200,"Aprobado",'3. Registro de ausencias'!$C$5:$C$200,"&lt;="&amp;('1. Configuración'!$C$9+(52-1)*7+6),'3. Registro de ausencias'!$D$5:$D$200,"&gt;="&amp;('1. Configuración'!$C$9+(52-1)*7)))</f>
        <v/>
      </c>
    </row>
    <row r="17" ht="18" customHeight="1" s="55">
      <c r="A17" s="105">
        <f>IF('2. Empleados'!A17="","",'2. Empleados'!A17)</f>
        <v/>
      </c>
      <c r="B17" s="106">
        <f>IF($A17="","",COUNTIFS('3. Registro de ausencias'!$A$5:$A$200,$A17,'3. Registro de ausencias'!$F$5:$F$200,"Aprobado",'3. Registro de ausencias'!$C$5:$C$200,"&lt;="&amp;('1. Configuración'!$C$9+(1-1)*7+6),'3. Registro de ausencias'!$D$5:$D$200,"&gt;="&amp;('1. Configuración'!$C$9+(1-1)*7)))</f>
        <v/>
      </c>
      <c r="C17" s="106">
        <f>IF($A17="","",COUNTIFS('3. Registro de ausencias'!$A$5:$A$200,$A17,'3. Registro de ausencias'!$F$5:$F$200,"Aprobado",'3. Registro de ausencias'!$C$5:$C$200,"&lt;="&amp;('1. Configuración'!$C$9+(2-1)*7+6),'3. Registro de ausencias'!$D$5:$D$200,"&gt;="&amp;('1. Configuración'!$C$9+(2-1)*7)))</f>
        <v/>
      </c>
      <c r="D17" s="106">
        <f>IF($A17="","",COUNTIFS('3. Registro de ausencias'!$A$5:$A$200,$A17,'3. Registro de ausencias'!$F$5:$F$200,"Aprobado",'3. Registro de ausencias'!$C$5:$C$200,"&lt;="&amp;('1. Configuración'!$C$9+(3-1)*7+6),'3. Registro de ausencias'!$D$5:$D$200,"&gt;="&amp;('1. Configuración'!$C$9+(3-1)*7)))</f>
        <v/>
      </c>
      <c r="E17" s="106">
        <f>IF($A17="","",COUNTIFS('3. Registro de ausencias'!$A$5:$A$200,$A17,'3. Registro de ausencias'!$F$5:$F$200,"Aprobado",'3. Registro de ausencias'!$C$5:$C$200,"&lt;="&amp;('1. Configuración'!$C$9+(4-1)*7+6),'3. Registro de ausencias'!$D$5:$D$200,"&gt;="&amp;('1. Configuración'!$C$9+(4-1)*7)))</f>
        <v/>
      </c>
      <c r="F17" s="106">
        <f>IF($A17="","",COUNTIFS('3. Registro de ausencias'!$A$5:$A$200,$A17,'3. Registro de ausencias'!$F$5:$F$200,"Aprobado",'3. Registro de ausencias'!$C$5:$C$200,"&lt;="&amp;('1. Configuración'!$C$9+(5-1)*7+6),'3. Registro de ausencias'!$D$5:$D$200,"&gt;="&amp;('1. Configuración'!$C$9+(5-1)*7)))</f>
        <v/>
      </c>
      <c r="G17" s="106">
        <f>IF($A17="","",COUNTIFS('3. Registro de ausencias'!$A$5:$A$200,$A17,'3. Registro de ausencias'!$F$5:$F$200,"Aprobado",'3. Registro de ausencias'!$C$5:$C$200,"&lt;="&amp;('1. Configuración'!$C$9+(6-1)*7+6),'3. Registro de ausencias'!$D$5:$D$200,"&gt;="&amp;('1. Configuración'!$C$9+(6-1)*7)))</f>
        <v/>
      </c>
      <c r="H17" s="106">
        <f>IF($A17="","",COUNTIFS('3. Registro de ausencias'!$A$5:$A$200,$A17,'3. Registro de ausencias'!$F$5:$F$200,"Aprobado",'3. Registro de ausencias'!$C$5:$C$200,"&lt;="&amp;('1. Configuración'!$C$9+(7-1)*7+6),'3. Registro de ausencias'!$D$5:$D$200,"&gt;="&amp;('1. Configuración'!$C$9+(7-1)*7)))</f>
        <v/>
      </c>
      <c r="I17" s="106">
        <f>IF($A17="","",COUNTIFS('3. Registro de ausencias'!$A$5:$A$200,$A17,'3. Registro de ausencias'!$F$5:$F$200,"Aprobado",'3. Registro de ausencias'!$C$5:$C$200,"&lt;="&amp;('1. Configuración'!$C$9+(8-1)*7+6),'3. Registro de ausencias'!$D$5:$D$200,"&gt;="&amp;('1. Configuración'!$C$9+(8-1)*7)))</f>
        <v/>
      </c>
      <c r="J17" s="106">
        <f>IF($A17="","",COUNTIFS('3. Registro de ausencias'!$A$5:$A$200,$A17,'3. Registro de ausencias'!$F$5:$F$200,"Aprobado",'3. Registro de ausencias'!$C$5:$C$200,"&lt;="&amp;('1. Configuración'!$C$9+(9-1)*7+6),'3. Registro de ausencias'!$D$5:$D$200,"&gt;="&amp;('1. Configuración'!$C$9+(9-1)*7)))</f>
        <v/>
      </c>
      <c r="K17" s="106">
        <f>IF($A17="","",COUNTIFS('3. Registro de ausencias'!$A$5:$A$200,$A17,'3. Registro de ausencias'!$F$5:$F$200,"Aprobado",'3. Registro de ausencias'!$C$5:$C$200,"&lt;="&amp;('1. Configuración'!$C$9+(10-1)*7+6),'3. Registro de ausencias'!$D$5:$D$200,"&gt;="&amp;('1. Configuración'!$C$9+(10-1)*7)))</f>
        <v/>
      </c>
      <c r="L17" s="106">
        <f>IF($A17="","",COUNTIFS('3. Registro de ausencias'!$A$5:$A$200,$A17,'3. Registro de ausencias'!$F$5:$F$200,"Aprobado",'3. Registro de ausencias'!$C$5:$C$200,"&lt;="&amp;('1. Configuración'!$C$9+(11-1)*7+6),'3. Registro de ausencias'!$D$5:$D$200,"&gt;="&amp;('1. Configuración'!$C$9+(11-1)*7)))</f>
        <v/>
      </c>
      <c r="M17" s="106">
        <f>IF($A17="","",COUNTIFS('3. Registro de ausencias'!$A$5:$A$200,$A17,'3. Registro de ausencias'!$F$5:$F$200,"Aprobado",'3. Registro de ausencias'!$C$5:$C$200,"&lt;="&amp;('1. Configuración'!$C$9+(12-1)*7+6),'3. Registro de ausencias'!$D$5:$D$200,"&gt;="&amp;('1. Configuración'!$C$9+(12-1)*7)))</f>
        <v/>
      </c>
      <c r="N17" s="106">
        <f>IF($A17="","",COUNTIFS('3. Registro de ausencias'!$A$5:$A$200,$A17,'3. Registro de ausencias'!$F$5:$F$200,"Aprobado",'3. Registro de ausencias'!$C$5:$C$200,"&lt;="&amp;('1. Configuración'!$C$9+(13-1)*7+6),'3. Registro de ausencias'!$D$5:$D$200,"&gt;="&amp;('1. Configuración'!$C$9+(13-1)*7)))</f>
        <v/>
      </c>
      <c r="O17" s="106">
        <f>IF($A17="","",COUNTIFS('3. Registro de ausencias'!$A$5:$A$200,$A17,'3. Registro de ausencias'!$F$5:$F$200,"Aprobado",'3. Registro de ausencias'!$C$5:$C$200,"&lt;="&amp;('1. Configuración'!$C$9+(14-1)*7+6),'3. Registro de ausencias'!$D$5:$D$200,"&gt;="&amp;('1. Configuración'!$C$9+(14-1)*7)))</f>
        <v/>
      </c>
      <c r="P17" s="106">
        <f>IF($A17="","",COUNTIFS('3. Registro de ausencias'!$A$5:$A$200,$A17,'3. Registro de ausencias'!$F$5:$F$200,"Aprobado",'3. Registro de ausencias'!$C$5:$C$200,"&lt;="&amp;('1. Configuración'!$C$9+(15-1)*7+6),'3. Registro de ausencias'!$D$5:$D$200,"&gt;="&amp;('1. Configuración'!$C$9+(15-1)*7)))</f>
        <v/>
      </c>
      <c r="Q17" s="106">
        <f>IF($A17="","",COUNTIFS('3. Registro de ausencias'!$A$5:$A$200,$A17,'3. Registro de ausencias'!$F$5:$F$200,"Aprobado",'3. Registro de ausencias'!$C$5:$C$200,"&lt;="&amp;('1. Configuración'!$C$9+(16-1)*7+6),'3. Registro de ausencias'!$D$5:$D$200,"&gt;="&amp;('1. Configuración'!$C$9+(16-1)*7)))</f>
        <v/>
      </c>
      <c r="R17" s="106">
        <f>IF($A17="","",COUNTIFS('3. Registro de ausencias'!$A$5:$A$200,$A17,'3. Registro de ausencias'!$F$5:$F$200,"Aprobado",'3. Registro de ausencias'!$C$5:$C$200,"&lt;="&amp;('1. Configuración'!$C$9+(17-1)*7+6),'3. Registro de ausencias'!$D$5:$D$200,"&gt;="&amp;('1. Configuración'!$C$9+(17-1)*7)))</f>
        <v/>
      </c>
      <c r="S17" s="106">
        <f>IF($A17="","",COUNTIFS('3. Registro de ausencias'!$A$5:$A$200,$A17,'3. Registro de ausencias'!$F$5:$F$200,"Aprobado",'3. Registro de ausencias'!$C$5:$C$200,"&lt;="&amp;('1. Configuración'!$C$9+(18-1)*7+6),'3. Registro de ausencias'!$D$5:$D$200,"&gt;="&amp;('1. Configuración'!$C$9+(18-1)*7)))</f>
        <v/>
      </c>
      <c r="T17" s="106">
        <f>IF($A17="","",COUNTIFS('3. Registro de ausencias'!$A$5:$A$200,$A17,'3. Registro de ausencias'!$F$5:$F$200,"Aprobado",'3. Registro de ausencias'!$C$5:$C$200,"&lt;="&amp;('1. Configuración'!$C$9+(19-1)*7+6),'3. Registro de ausencias'!$D$5:$D$200,"&gt;="&amp;('1. Configuración'!$C$9+(19-1)*7)))</f>
        <v/>
      </c>
      <c r="U17" s="106">
        <f>IF($A17="","",COUNTIFS('3. Registro de ausencias'!$A$5:$A$200,$A17,'3. Registro de ausencias'!$F$5:$F$200,"Aprobado",'3. Registro de ausencias'!$C$5:$C$200,"&lt;="&amp;('1. Configuración'!$C$9+(20-1)*7+6),'3. Registro de ausencias'!$D$5:$D$200,"&gt;="&amp;('1. Configuración'!$C$9+(20-1)*7)))</f>
        <v/>
      </c>
      <c r="V17" s="106">
        <f>IF($A17="","",COUNTIFS('3. Registro de ausencias'!$A$5:$A$200,$A17,'3. Registro de ausencias'!$F$5:$F$200,"Aprobado",'3. Registro de ausencias'!$C$5:$C$200,"&lt;="&amp;('1. Configuración'!$C$9+(21-1)*7+6),'3. Registro de ausencias'!$D$5:$D$200,"&gt;="&amp;('1. Configuración'!$C$9+(21-1)*7)))</f>
        <v/>
      </c>
      <c r="W17" s="106">
        <f>IF($A17="","",COUNTIFS('3. Registro de ausencias'!$A$5:$A$200,$A17,'3. Registro de ausencias'!$F$5:$F$200,"Aprobado",'3. Registro de ausencias'!$C$5:$C$200,"&lt;="&amp;('1. Configuración'!$C$9+(22-1)*7+6),'3. Registro de ausencias'!$D$5:$D$200,"&gt;="&amp;('1. Configuración'!$C$9+(22-1)*7)))</f>
        <v/>
      </c>
      <c r="X17" s="106">
        <f>IF($A17="","",COUNTIFS('3. Registro de ausencias'!$A$5:$A$200,$A17,'3. Registro de ausencias'!$F$5:$F$200,"Aprobado",'3. Registro de ausencias'!$C$5:$C$200,"&lt;="&amp;('1. Configuración'!$C$9+(23-1)*7+6),'3. Registro de ausencias'!$D$5:$D$200,"&gt;="&amp;('1. Configuración'!$C$9+(23-1)*7)))</f>
        <v/>
      </c>
      <c r="Y17" s="106">
        <f>IF($A17="","",COUNTIFS('3. Registro de ausencias'!$A$5:$A$200,$A17,'3. Registro de ausencias'!$F$5:$F$200,"Aprobado",'3. Registro de ausencias'!$C$5:$C$200,"&lt;="&amp;('1. Configuración'!$C$9+(24-1)*7+6),'3. Registro de ausencias'!$D$5:$D$200,"&gt;="&amp;('1. Configuración'!$C$9+(24-1)*7)))</f>
        <v/>
      </c>
      <c r="Z17" s="106">
        <f>IF($A17="","",COUNTIFS('3. Registro de ausencias'!$A$5:$A$200,$A17,'3. Registro de ausencias'!$F$5:$F$200,"Aprobado",'3. Registro de ausencias'!$C$5:$C$200,"&lt;="&amp;('1. Configuración'!$C$9+(25-1)*7+6),'3. Registro de ausencias'!$D$5:$D$200,"&gt;="&amp;('1. Configuración'!$C$9+(25-1)*7)))</f>
        <v/>
      </c>
      <c r="AA17" s="106">
        <f>IF($A17="","",COUNTIFS('3. Registro de ausencias'!$A$5:$A$200,$A17,'3. Registro de ausencias'!$F$5:$F$200,"Aprobado",'3. Registro de ausencias'!$C$5:$C$200,"&lt;="&amp;('1. Configuración'!$C$9+(26-1)*7+6),'3. Registro de ausencias'!$D$5:$D$200,"&gt;="&amp;('1. Configuración'!$C$9+(26-1)*7)))</f>
        <v/>
      </c>
      <c r="AB17" s="106">
        <f>IF($A17="","",COUNTIFS('3. Registro de ausencias'!$A$5:$A$200,$A17,'3. Registro de ausencias'!$F$5:$F$200,"Aprobado",'3. Registro de ausencias'!$C$5:$C$200,"&lt;="&amp;('1. Configuración'!$C$9+(27-1)*7+6),'3. Registro de ausencias'!$D$5:$D$200,"&gt;="&amp;('1. Configuración'!$C$9+(27-1)*7)))</f>
        <v/>
      </c>
      <c r="AC17" s="106">
        <f>IF($A17="","",COUNTIFS('3. Registro de ausencias'!$A$5:$A$200,$A17,'3. Registro de ausencias'!$F$5:$F$200,"Aprobado",'3. Registro de ausencias'!$C$5:$C$200,"&lt;="&amp;('1. Configuración'!$C$9+(28-1)*7+6),'3. Registro de ausencias'!$D$5:$D$200,"&gt;="&amp;('1. Configuración'!$C$9+(28-1)*7)))</f>
        <v/>
      </c>
      <c r="AD17" s="106">
        <f>IF($A17="","",COUNTIFS('3. Registro de ausencias'!$A$5:$A$200,$A17,'3. Registro de ausencias'!$F$5:$F$200,"Aprobado",'3. Registro de ausencias'!$C$5:$C$200,"&lt;="&amp;('1. Configuración'!$C$9+(29-1)*7+6),'3. Registro de ausencias'!$D$5:$D$200,"&gt;="&amp;('1. Configuración'!$C$9+(29-1)*7)))</f>
        <v/>
      </c>
      <c r="AE17" s="106">
        <f>IF($A17="","",COUNTIFS('3. Registro de ausencias'!$A$5:$A$200,$A17,'3. Registro de ausencias'!$F$5:$F$200,"Aprobado",'3. Registro de ausencias'!$C$5:$C$200,"&lt;="&amp;('1. Configuración'!$C$9+(30-1)*7+6),'3. Registro de ausencias'!$D$5:$D$200,"&gt;="&amp;('1. Configuración'!$C$9+(30-1)*7)))</f>
        <v/>
      </c>
      <c r="AF17" s="106">
        <f>IF($A17="","",COUNTIFS('3. Registro de ausencias'!$A$5:$A$200,$A17,'3. Registro de ausencias'!$F$5:$F$200,"Aprobado",'3. Registro de ausencias'!$C$5:$C$200,"&lt;="&amp;('1. Configuración'!$C$9+(31-1)*7+6),'3. Registro de ausencias'!$D$5:$D$200,"&gt;="&amp;('1. Configuración'!$C$9+(31-1)*7)))</f>
        <v/>
      </c>
      <c r="AG17" s="106">
        <f>IF($A17="","",COUNTIFS('3. Registro de ausencias'!$A$5:$A$200,$A17,'3. Registro de ausencias'!$F$5:$F$200,"Aprobado",'3. Registro de ausencias'!$C$5:$C$200,"&lt;="&amp;('1. Configuración'!$C$9+(32-1)*7+6),'3. Registro de ausencias'!$D$5:$D$200,"&gt;="&amp;('1. Configuración'!$C$9+(32-1)*7)))</f>
        <v/>
      </c>
      <c r="AH17" s="106">
        <f>IF($A17="","",COUNTIFS('3. Registro de ausencias'!$A$5:$A$200,$A17,'3. Registro de ausencias'!$F$5:$F$200,"Aprobado",'3. Registro de ausencias'!$C$5:$C$200,"&lt;="&amp;('1. Configuración'!$C$9+(33-1)*7+6),'3. Registro de ausencias'!$D$5:$D$200,"&gt;="&amp;('1. Configuración'!$C$9+(33-1)*7)))</f>
        <v/>
      </c>
      <c r="AI17" s="106">
        <f>IF($A17="","",COUNTIFS('3. Registro de ausencias'!$A$5:$A$200,$A17,'3. Registro de ausencias'!$F$5:$F$200,"Aprobado",'3. Registro de ausencias'!$C$5:$C$200,"&lt;="&amp;('1. Configuración'!$C$9+(34-1)*7+6),'3. Registro de ausencias'!$D$5:$D$200,"&gt;="&amp;('1. Configuración'!$C$9+(34-1)*7)))</f>
        <v/>
      </c>
      <c r="AJ17" s="106">
        <f>IF($A17="","",COUNTIFS('3. Registro de ausencias'!$A$5:$A$200,$A17,'3. Registro de ausencias'!$F$5:$F$200,"Aprobado",'3. Registro de ausencias'!$C$5:$C$200,"&lt;="&amp;('1. Configuración'!$C$9+(35-1)*7+6),'3. Registro de ausencias'!$D$5:$D$200,"&gt;="&amp;('1. Configuración'!$C$9+(35-1)*7)))</f>
        <v/>
      </c>
      <c r="AK17" s="106">
        <f>IF($A17="","",COUNTIFS('3. Registro de ausencias'!$A$5:$A$200,$A17,'3. Registro de ausencias'!$F$5:$F$200,"Aprobado",'3. Registro de ausencias'!$C$5:$C$200,"&lt;="&amp;('1. Configuración'!$C$9+(36-1)*7+6),'3. Registro de ausencias'!$D$5:$D$200,"&gt;="&amp;('1. Configuración'!$C$9+(36-1)*7)))</f>
        <v/>
      </c>
      <c r="AL17" s="106">
        <f>IF($A17="","",COUNTIFS('3. Registro de ausencias'!$A$5:$A$200,$A17,'3. Registro de ausencias'!$F$5:$F$200,"Aprobado",'3. Registro de ausencias'!$C$5:$C$200,"&lt;="&amp;('1. Configuración'!$C$9+(37-1)*7+6),'3. Registro de ausencias'!$D$5:$D$200,"&gt;="&amp;('1. Configuración'!$C$9+(37-1)*7)))</f>
        <v/>
      </c>
      <c r="AM17" s="106">
        <f>IF($A17="","",COUNTIFS('3. Registro de ausencias'!$A$5:$A$200,$A17,'3. Registro de ausencias'!$F$5:$F$200,"Aprobado",'3. Registro de ausencias'!$C$5:$C$200,"&lt;="&amp;('1. Configuración'!$C$9+(38-1)*7+6),'3. Registro de ausencias'!$D$5:$D$200,"&gt;="&amp;('1. Configuración'!$C$9+(38-1)*7)))</f>
        <v/>
      </c>
      <c r="AN17" s="106">
        <f>IF($A17="","",COUNTIFS('3. Registro de ausencias'!$A$5:$A$200,$A17,'3. Registro de ausencias'!$F$5:$F$200,"Aprobado",'3. Registro de ausencias'!$C$5:$C$200,"&lt;="&amp;('1. Configuración'!$C$9+(39-1)*7+6),'3. Registro de ausencias'!$D$5:$D$200,"&gt;="&amp;('1. Configuración'!$C$9+(39-1)*7)))</f>
        <v/>
      </c>
      <c r="AO17" s="106">
        <f>IF($A17="","",COUNTIFS('3. Registro de ausencias'!$A$5:$A$200,$A17,'3. Registro de ausencias'!$F$5:$F$200,"Aprobado",'3. Registro de ausencias'!$C$5:$C$200,"&lt;="&amp;('1. Configuración'!$C$9+(40-1)*7+6),'3. Registro de ausencias'!$D$5:$D$200,"&gt;="&amp;('1. Configuración'!$C$9+(40-1)*7)))</f>
        <v/>
      </c>
      <c r="AP17" s="106">
        <f>IF($A17="","",COUNTIFS('3. Registro de ausencias'!$A$5:$A$200,$A17,'3. Registro de ausencias'!$F$5:$F$200,"Aprobado",'3. Registro de ausencias'!$C$5:$C$200,"&lt;="&amp;('1. Configuración'!$C$9+(41-1)*7+6),'3. Registro de ausencias'!$D$5:$D$200,"&gt;="&amp;('1. Configuración'!$C$9+(41-1)*7)))</f>
        <v/>
      </c>
      <c r="AQ17" s="106">
        <f>IF($A17="","",COUNTIFS('3. Registro de ausencias'!$A$5:$A$200,$A17,'3. Registro de ausencias'!$F$5:$F$200,"Aprobado",'3. Registro de ausencias'!$C$5:$C$200,"&lt;="&amp;('1. Configuración'!$C$9+(42-1)*7+6),'3. Registro de ausencias'!$D$5:$D$200,"&gt;="&amp;('1. Configuración'!$C$9+(42-1)*7)))</f>
        <v/>
      </c>
      <c r="AR17" s="106">
        <f>IF($A17="","",COUNTIFS('3. Registro de ausencias'!$A$5:$A$200,$A17,'3. Registro de ausencias'!$F$5:$F$200,"Aprobado",'3. Registro de ausencias'!$C$5:$C$200,"&lt;="&amp;('1. Configuración'!$C$9+(43-1)*7+6),'3. Registro de ausencias'!$D$5:$D$200,"&gt;="&amp;('1. Configuración'!$C$9+(43-1)*7)))</f>
        <v/>
      </c>
      <c r="AS17" s="106">
        <f>IF($A17="","",COUNTIFS('3. Registro de ausencias'!$A$5:$A$200,$A17,'3. Registro de ausencias'!$F$5:$F$200,"Aprobado",'3. Registro de ausencias'!$C$5:$C$200,"&lt;="&amp;('1. Configuración'!$C$9+(44-1)*7+6),'3. Registro de ausencias'!$D$5:$D$200,"&gt;="&amp;('1. Configuración'!$C$9+(44-1)*7)))</f>
        <v/>
      </c>
      <c r="AT17" s="106">
        <f>IF($A17="","",COUNTIFS('3. Registro de ausencias'!$A$5:$A$200,$A17,'3. Registro de ausencias'!$F$5:$F$200,"Aprobado",'3. Registro de ausencias'!$C$5:$C$200,"&lt;="&amp;('1. Configuración'!$C$9+(45-1)*7+6),'3. Registro de ausencias'!$D$5:$D$200,"&gt;="&amp;('1. Configuración'!$C$9+(45-1)*7)))</f>
        <v/>
      </c>
      <c r="AU17" s="106">
        <f>IF($A17="","",COUNTIFS('3. Registro de ausencias'!$A$5:$A$200,$A17,'3. Registro de ausencias'!$F$5:$F$200,"Aprobado",'3. Registro de ausencias'!$C$5:$C$200,"&lt;="&amp;('1. Configuración'!$C$9+(46-1)*7+6),'3. Registro de ausencias'!$D$5:$D$200,"&gt;="&amp;('1. Configuración'!$C$9+(46-1)*7)))</f>
        <v/>
      </c>
      <c r="AV17" s="106">
        <f>IF($A17="","",COUNTIFS('3. Registro de ausencias'!$A$5:$A$200,$A17,'3. Registro de ausencias'!$F$5:$F$200,"Aprobado",'3. Registro de ausencias'!$C$5:$C$200,"&lt;="&amp;('1. Configuración'!$C$9+(47-1)*7+6),'3. Registro de ausencias'!$D$5:$D$200,"&gt;="&amp;('1. Configuración'!$C$9+(47-1)*7)))</f>
        <v/>
      </c>
      <c r="AW17" s="106">
        <f>IF($A17="","",COUNTIFS('3. Registro de ausencias'!$A$5:$A$200,$A17,'3. Registro de ausencias'!$F$5:$F$200,"Aprobado",'3. Registro de ausencias'!$C$5:$C$200,"&lt;="&amp;('1. Configuración'!$C$9+(48-1)*7+6),'3. Registro de ausencias'!$D$5:$D$200,"&gt;="&amp;('1. Configuración'!$C$9+(48-1)*7)))</f>
        <v/>
      </c>
      <c r="AX17" s="106">
        <f>IF($A17="","",COUNTIFS('3. Registro de ausencias'!$A$5:$A$200,$A17,'3. Registro de ausencias'!$F$5:$F$200,"Aprobado",'3. Registro de ausencias'!$C$5:$C$200,"&lt;="&amp;('1. Configuración'!$C$9+(49-1)*7+6),'3. Registro de ausencias'!$D$5:$D$200,"&gt;="&amp;('1. Configuración'!$C$9+(49-1)*7)))</f>
        <v/>
      </c>
      <c r="AY17" s="106">
        <f>IF($A17="","",COUNTIFS('3. Registro de ausencias'!$A$5:$A$200,$A17,'3. Registro de ausencias'!$F$5:$F$200,"Aprobado",'3. Registro de ausencias'!$C$5:$C$200,"&lt;="&amp;('1. Configuración'!$C$9+(50-1)*7+6),'3. Registro de ausencias'!$D$5:$D$200,"&gt;="&amp;('1. Configuración'!$C$9+(50-1)*7)))</f>
        <v/>
      </c>
      <c r="AZ17" s="106">
        <f>IF($A17="","",COUNTIFS('3. Registro de ausencias'!$A$5:$A$200,$A17,'3. Registro de ausencias'!$F$5:$F$200,"Aprobado",'3. Registro de ausencias'!$C$5:$C$200,"&lt;="&amp;('1. Configuración'!$C$9+(51-1)*7+6),'3. Registro de ausencias'!$D$5:$D$200,"&gt;="&amp;('1. Configuración'!$C$9+(51-1)*7)))</f>
        <v/>
      </c>
      <c r="BA17" s="106">
        <f>IF($A17="","",COUNTIFS('3. Registro de ausencias'!$A$5:$A$200,$A17,'3. Registro de ausencias'!$F$5:$F$200,"Aprobado",'3. Registro de ausencias'!$C$5:$C$200,"&lt;="&amp;('1. Configuración'!$C$9+(52-1)*7+6),'3. Registro de ausencias'!$D$5:$D$200,"&gt;="&amp;('1. Configuración'!$C$9+(52-1)*7)))</f>
        <v/>
      </c>
    </row>
    <row r="18" ht="18" customHeight="1" s="55">
      <c r="A18" s="105">
        <f>IF('2. Empleados'!A18="","",'2. Empleados'!A18)</f>
        <v/>
      </c>
      <c r="B18" s="106">
        <f>IF($A18="","",COUNTIFS('3. Registro de ausencias'!$A$5:$A$200,$A18,'3. Registro de ausencias'!$F$5:$F$200,"Aprobado",'3. Registro de ausencias'!$C$5:$C$200,"&lt;="&amp;('1. Configuración'!$C$9+(1-1)*7+6),'3. Registro de ausencias'!$D$5:$D$200,"&gt;="&amp;('1. Configuración'!$C$9+(1-1)*7)))</f>
        <v/>
      </c>
      <c r="C18" s="106">
        <f>IF($A18="","",COUNTIFS('3. Registro de ausencias'!$A$5:$A$200,$A18,'3. Registro de ausencias'!$F$5:$F$200,"Aprobado",'3. Registro de ausencias'!$C$5:$C$200,"&lt;="&amp;('1. Configuración'!$C$9+(2-1)*7+6),'3. Registro de ausencias'!$D$5:$D$200,"&gt;="&amp;('1. Configuración'!$C$9+(2-1)*7)))</f>
        <v/>
      </c>
      <c r="D18" s="106">
        <f>IF($A18="","",COUNTIFS('3. Registro de ausencias'!$A$5:$A$200,$A18,'3. Registro de ausencias'!$F$5:$F$200,"Aprobado",'3. Registro de ausencias'!$C$5:$C$200,"&lt;="&amp;('1. Configuración'!$C$9+(3-1)*7+6),'3. Registro de ausencias'!$D$5:$D$200,"&gt;="&amp;('1. Configuración'!$C$9+(3-1)*7)))</f>
        <v/>
      </c>
      <c r="E18" s="106">
        <f>IF($A18="","",COUNTIFS('3. Registro de ausencias'!$A$5:$A$200,$A18,'3. Registro de ausencias'!$F$5:$F$200,"Aprobado",'3. Registro de ausencias'!$C$5:$C$200,"&lt;="&amp;('1. Configuración'!$C$9+(4-1)*7+6),'3. Registro de ausencias'!$D$5:$D$200,"&gt;="&amp;('1. Configuración'!$C$9+(4-1)*7)))</f>
        <v/>
      </c>
      <c r="F18" s="106">
        <f>IF($A18="","",COUNTIFS('3. Registro de ausencias'!$A$5:$A$200,$A18,'3. Registro de ausencias'!$F$5:$F$200,"Aprobado",'3. Registro de ausencias'!$C$5:$C$200,"&lt;="&amp;('1. Configuración'!$C$9+(5-1)*7+6),'3. Registro de ausencias'!$D$5:$D$200,"&gt;="&amp;('1. Configuración'!$C$9+(5-1)*7)))</f>
        <v/>
      </c>
      <c r="G18" s="106">
        <f>IF($A18="","",COUNTIFS('3. Registro de ausencias'!$A$5:$A$200,$A18,'3. Registro de ausencias'!$F$5:$F$200,"Aprobado",'3. Registro de ausencias'!$C$5:$C$200,"&lt;="&amp;('1. Configuración'!$C$9+(6-1)*7+6),'3. Registro de ausencias'!$D$5:$D$200,"&gt;="&amp;('1. Configuración'!$C$9+(6-1)*7)))</f>
        <v/>
      </c>
      <c r="H18" s="106">
        <f>IF($A18="","",COUNTIFS('3. Registro de ausencias'!$A$5:$A$200,$A18,'3. Registro de ausencias'!$F$5:$F$200,"Aprobado",'3. Registro de ausencias'!$C$5:$C$200,"&lt;="&amp;('1. Configuración'!$C$9+(7-1)*7+6),'3. Registro de ausencias'!$D$5:$D$200,"&gt;="&amp;('1. Configuración'!$C$9+(7-1)*7)))</f>
        <v/>
      </c>
      <c r="I18" s="106">
        <f>IF($A18="","",COUNTIFS('3. Registro de ausencias'!$A$5:$A$200,$A18,'3. Registro de ausencias'!$F$5:$F$200,"Aprobado",'3. Registro de ausencias'!$C$5:$C$200,"&lt;="&amp;('1. Configuración'!$C$9+(8-1)*7+6),'3. Registro de ausencias'!$D$5:$D$200,"&gt;="&amp;('1. Configuración'!$C$9+(8-1)*7)))</f>
        <v/>
      </c>
      <c r="J18" s="106">
        <f>IF($A18="","",COUNTIFS('3. Registro de ausencias'!$A$5:$A$200,$A18,'3. Registro de ausencias'!$F$5:$F$200,"Aprobado",'3. Registro de ausencias'!$C$5:$C$200,"&lt;="&amp;('1. Configuración'!$C$9+(9-1)*7+6),'3. Registro de ausencias'!$D$5:$D$200,"&gt;="&amp;('1. Configuración'!$C$9+(9-1)*7)))</f>
        <v/>
      </c>
      <c r="K18" s="106">
        <f>IF($A18="","",COUNTIFS('3. Registro de ausencias'!$A$5:$A$200,$A18,'3. Registro de ausencias'!$F$5:$F$200,"Aprobado",'3. Registro de ausencias'!$C$5:$C$200,"&lt;="&amp;('1. Configuración'!$C$9+(10-1)*7+6),'3. Registro de ausencias'!$D$5:$D$200,"&gt;="&amp;('1. Configuración'!$C$9+(10-1)*7)))</f>
        <v/>
      </c>
      <c r="L18" s="106">
        <f>IF($A18="","",COUNTIFS('3. Registro de ausencias'!$A$5:$A$200,$A18,'3. Registro de ausencias'!$F$5:$F$200,"Aprobado",'3. Registro de ausencias'!$C$5:$C$200,"&lt;="&amp;('1. Configuración'!$C$9+(11-1)*7+6),'3. Registro de ausencias'!$D$5:$D$200,"&gt;="&amp;('1. Configuración'!$C$9+(11-1)*7)))</f>
        <v/>
      </c>
      <c r="M18" s="106">
        <f>IF($A18="","",COUNTIFS('3. Registro de ausencias'!$A$5:$A$200,$A18,'3. Registro de ausencias'!$F$5:$F$200,"Aprobado",'3. Registro de ausencias'!$C$5:$C$200,"&lt;="&amp;('1. Configuración'!$C$9+(12-1)*7+6),'3. Registro de ausencias'!$D$5:$D$200,"&gt;="&amp;('1. Configuración'!$C$9+(12-1)*7)))</f>
        <v/>
      </c>
      <c r="N18" s="106">
        <f>IF($A18="","",COUNTIFS('3. Registro de ausencias'!$A$5:$A$200,$A18,'3. Registro de ausencias'!$F$5:$F$200,"Aprobado",'3. Registro de ausencias'!$C$5:$C$200,"&lt;="&amp;('1. Configuración'!$C$9+(13-1)*7+6),'3. Registro de ausencias'!$D$5:$D$200,"&gt;="&amp;('1. Configuración'!$C$9+(13-1)*7)))</f>
        <v/>
      </c>
      <c r="O18" s="106">
        <f>IF($A18="","",COUNTIFS('3. Registro de ausencias'!$A$5:$A$200,$A18,'3. Registro de ausencias'!$F$5:$F$200,"Aprobado",'3. Registro de ausencias'!$C$5:$C$200,"&lt;="&amp;('1. Configuración'!$C$9+(14-1)*7+6),'3. Registro de ausencias'!$D$5:$D$200,"&gt;="&amp;('1. Configuración'!$C$9+(14-1)*7)))</f>
        <v/>
      </c>
      <c r="P18" s="106">
        <f>IF($A18="","",COUNTIFS('3. Registro de ausencias'!$A$5:$A$200,$A18,'3. Registro de ausencias'!$F$5:$F$200,"Aprobado",'3. Registro de ausencias'!$C$5:$C$200,"&lt;="&amp;('1. Configuración'!$C$9+(15-1)*7+6),'3. Registro de ausencias'!$D$5:$D$200,"&gt;="&amp;('1. Configuración'!$C$9+(15-1)*7)))</f>
        <v/>
      </c>
      <c r="Q18" s="106">
        <f>IF($A18="","",COUNTIFS('3. Registro de ausencias'!$A$5:$A$200,$A18,'3. Registro de ausencias'!$F$5:$F$200,"Aprobado",'3. Registro de ausencias'!$C$5:$C$200,"&lt;="&amp;('1. Configuración'!$C$9+(16-1)*7+6),'3. Registro de ausencias'!$D$5:$D$200,"&gt;="&amp;('1. Configuración'!$C$9+(16-1)*7)))</f>
        <v/>
      </c>
      <c r="R18" s="106">
        <f>IF($A18="","",COUNTIFS('3. Registro de ausencias'!$A$5:$A$200,$A18,'3. Registro de ausencias'!$F$5:$F$200,"Aprobado",'3. Registro de ausencias'!$C$5:$C$200,"&lt;="&amp;('1. Configuración'!$C$9+(17-1)*7+6),'3. Registro de ausencias'!$D$5:$D$200,"&gt;="&amp;('1. Configuración'!$C$9+(17-1)*7)))</f>
        <v/>
      </c>
      <c r="S18" s="106">
        <f>IF($A18="","",COUNTIFS('3. Registro de ausencias'!$A$5:$A$200,$A18,'3. Registro de ausencias'!$F$5:$F$200,"Aprobado",'3. Registro de ausencias'!$C$5:$C$200,"&lt;="&amp;('1. Configuración'!$C$9+(18-1)*7+6),'3. Registro de ausencias'!$D$5:$D$200,"&gt;="&amp;('1. Configuración'!$C$9+(18-1)*7)))</f>
        <v/>
      </c>
      <c r="T18" s="106">
        <f>IF($A18="","",COUNTIFS('3. Registro de ausencias'!$A$5:$A$200,$A18,'3. Registro de ausencias'!$F$5:$F$200,"Aprobado",'3. Registro de ausencias'!$C$5:$C$200,"&lt;="&amp;('1. Configuración'!$C$9+(19-1)*7+6),'3. Registro de ausencias'!$D$5:$D$200,"&gt;="&amp;('1. Configuración'!$C$9+(19-1)*7)))</f>
        <v/>
      </c>
      <c r="U18" s="106">
        <f>IF($A18="","",COUNTIFS('3. Registro de ausencias'!$A$5:$A$200,$A18,'3. Registro de ausencias'!$F$5:$F$200,"Aprobado",'3. Registro de ausencias'!$C$5:$C$200,"&lt;="&amp;('1. Configuración'!$C$9+(20-1)*7+6),'3. Registro de ausencias'!$D$5:$D$200,"&gt;="&amp;('1. Configuración'!$C$9+(20-1)*7)))</f>
        <v/>
      </c>
      <c r="V18" s="106">
        <f>IF($A18="","",COUNTIFS('3. Registro de ausencias'!$A$5:$A$200,$A18,'3. Registro de ausencias'!$F$5:$F$200,"Aprobado",'3. Registro de ausencias'!$C$5:$C$200,"&lt;="&amp;('1. Configuración'!$C$9+(21-1)*7+6),'3. Registro de ausencias'!$D$5:$D$200,"&gt;="&amp;('1. Configuración'!$C$9+(21-1)*7)))</f>
        <v/>
      </c>
      <c r="W18" s="106">
        <f>IF($A18="","",COUNTIFS('3. Registro de ausencias'!$A$5:$A$200,$A18,'3. Registro de ausencias'!$F$5:$F$200,"Aprobado",'3. Registro de ausencias'!$C$5:$C$200,"&lt;="&amp;('1. Configuración'!$C$9+(22-1)*7+6),'3. Registro de ausencias'!$D$5:$D$200,"&gt;="&amp;('1. Configuración'!$C$9+(22-1)*7)))</f>
        <v/>
      </c>
      <c r="X18" s="106">
        <f>IF($A18="","",COUNTIFS('3. Registro de ausencias'!$A$5:$A$200,$A18,'3. Registro de ausencias'!$F$5:$F$200,"Aprobado",'3. Registro de ausencias'!$C$5:$C$200,"&lt;="&amp;('1. Configuración'!$C$9+(23-1)*7+6),'3. Registro de ausencias'!$D$5:$D$200,"&gt;="&amp;('1. Configuración'!$C$9+(23-1)*7)))</f>
        <v/>
      </c>
      <c r="Y18" s="106">
        <f>IF($A18="","",COUNTIFS('3. Registro de ausencias'!$A$5:$A$200,$A18,'3. Registro de ausencias'!$F$5:$F$200,"Aprobado",'3. Registro de ausencias'!$C$5:$C$200,"&lt;="&amp;('1. Configuración'!$C$9+(24-1)*7+6),'3. Registro de ausencias'!$D$5:$D$200,"&gt;="&amp;('1. Configuración'!$C$9+(24-1)*7)))</f>
        <v/>
      </c>
      <c r="Z18" s="106">
        <f>IF($A18="","",COUNTIFS('3. Registro de ausencias'!$A$5:$A$200,$A18,'3. Registro de ausencias'!$F$5:$F$200,"Aprobado",'3. Registro de ausencias'!$C$5:$C$200,"&lt;="&amp;('1. Configuración'!$C$9+(25-1)*7+6),'3. Registro de ausencias'!$D$5:$D$200,"&gt;="&amp;('1. Configuración'!$C$9+(25-1)*7)))</f>
        <v/>
      </c>
      <c r="AA18" s="106">
        <f>IF($A18="","",COUNTIFS('3. Registro de ausencias'!$A$5:$A$200,$A18,'3. Registro de ausencias'!$F$5:$F$200,"Aprobado",'3. Registro de ausencias'!$C$5:$C$200,"&lt;="&amp;('1. Configuración'!$C$9+(26-1)*7+6),'3. Registro de ausencias'!$D$5:$D$200,"&gt;="&amp;('1. Configuración'!$C$9+(26-1)*7)))</f>
        <v/>
      </c>
      <c r="AB18" s="106">
        <f>IF($A18="","",COUNTIFS('3. Registro de ausencias'!$A$5:$A$200,$A18,'3. Registro de ausencias'!$F$5:$F$200,"Aprobado",'3. Registro de ausencias'!$C$5:$C$200,"&lt;="&amp;('1. Configuración'!$C$9+(27-1)*7+6),'3. Registro de ausencias'!$D$5:$D$200,"&gt;="&amp;('1. Configuración'!$C$9+(27-1)*7)))</f>
        <v/>
      </c>
      <c r="AC18" s="106">
        <f>IF($A18="","",COUNTIFS('3. Registro de ausencias'!$A$5:$A$200,$A18,'3. Registro de ausencias'!$F$5:$F$200,"Aprobado",'3. Registro de ausencias'!$C$5:$C$200,"&lt;="&amp;('1. Configuración'!$C$9+(28-1)*7+6),'3. Registro de ausencias'!$D$5:$D$200,"&gt;="&amp;('1. Configuración'!$C$9+(28-1)*7)))</f>
        <v/>
      </c>
      <c r="AD18" s="106">
        <f>IF($A18="","",COUNTIFS('3. Registro de ausencias'!$A$5:$A$200,$A18,'3. Registro de ausencias'!$F$5:$F$200,"Aprobado",'3. Registro de ausencias'!$C$5:$C$200,"&lt;="&amp;('1. Configuración'!$C$9+(29-1)*7+6),'3. Registro de ausencias'!$D$5:$D$200,"&gt;="&amp;('1. Configuración'!$C$9+(29-1)*7)))</f>
        <v/>
      </c>
      <c r="AE18" s="106">
        <f>IF($A18="","",COUNTIFS('3. Registro de ausencias'!$A$5:$A$200,$A18,'3. Registro de ausencias'!$F$5:$F$200,"Aprobado",'3. Registro de ausencias'!$C$5:$C$200,"&lt;="&amp;('1. Configuración'!$C$9+(30-1)*7+6),'3. Registro de ausencias'!$D$5:$D$200,"&gt;="&amp;('1. Configuración'!$C$9+(30-1)*7)))</f>
        <v/>
      </c>
      <c r="AF18" s="106">
        <f>IF($A18="","",COUNTIFS('3. Registro de ausencias'!$A$5:$A$200,$A18,'3. Registro de ausencias'!$F$5:$F$200,"Aprobado",'3. Registro de ausencias'!$C$5:$C$200,"&lt;="&amp;('1. Configuración'!$C$9+(31-1)*7+6),'3. Registro de ausencias'!$D$5:$D$200,"&gt;="&amp;('1. Configuración'!$C$9+(31-1)*7)))</f>
        <v/>
      </c>
      <c r="AG18" s="106">
        <f>IF($A18="","",COUNTIFS('3. Registro de ausencias'!$A$5:$A$200,$A18,'3. Registro de ausencias'!$F$5:$F$200,"Aprobado",'3. Registro de ausencias'!$C$5:$C$200,"&lt;="&amp;('1. Configuración'!$C$9+(32-1)*7+6),'3. Registro de ausencias'!$D$5:$D$200,"&gt;="&amp;('1. Configuración'!$C$9+(32-1)*7)))</f>
        <v/>
      </c>
      <c r="AH18" s="106">
        <f>IF($A18="","",COUNTIFS('3. Registro de ausencias'!$A$5:$A$200,$A18,'3. Registro de ausencias'!$F$5:$F$200,"Aprobado",'3. Registro de ausencias'!$C$5:$C$200,"&lt;="&amp;('1. Configuración'!$C$9+(33-1)*7+6),'3. Registro de ausencias'!$D$5:$D$200,"&gt;="&amp;('1. Configuración'!$C$9+(33-1)*7)))</f>
        <v/>
      </c>
      <c r="AI18" s="106">
        <f>IF($A18="","",COUNTIFS('3. Registro de ausencias'!$A$5:$A$200,$A18,'3. Registro de ausencias'!$F$5:$F$200,"Aprobado",'3. Registro de ausencias'!$C$5:$C$200,"&lt;="&amp;('1. Configuración'!$C$9+(34-1)*7+6),'3. Registro de ausencias'!$D$5:$D$200,"&gt;="&amp;('1. Configuración'!$C$9+(34-1)*7)))</f>
        <v/>
      </c>
      <c r="AJ18" s="106">
        <f>IF($A18="","",COUNTIFS('3. Registro de ausencias'!$A$5:$A$200,$A18,'3. Registro de ausencias'!$F$5:$F$200,"Aprobado",'3. Registro de ausencias'!$C$5:$C$200,"&lt;="&amp;('1. Configuración'!$C$9+(35-1)*7+6),'3. Registro de ausencias'!$D$5:$D$200,"&gt;="&amp;('1. Configuración'!$C$9+(35-1)*7)))</f>
        <v/>
      </c>
      <c r="AK18" s="106">
        <f>IF($A18="","",COUNTIFS('3. Registro de ausencias'!$A$5:$A$200,$A18,'3. Registro de ausencias'!$F$5:$F$200,"Aprobado",'3. Registro de ausencias'!$C$5:$C$200,"&lt;="&amp;('1. Configuración'!$C$9+(36-1)*7+6),'3. Registro de ausencias'!$D$5:$D$200,"&gt;="&amp;('1. Configuración'!$C$9+(36-1)*7)))</f>
        <v/>
      </c>
      <c r="AL18" s="106">
        <f>IF($A18="","",COUNTIFS('3. Registro de ausencias'!$A$5:$A$200,$A18,'3. Registro de ausencias'!$F$5:$F$200,"Aprobado",'3. Registro de ausencias'!$C$5:$C$200,"&lt;="&amp;('1. Configuración'!$C$9+(37-1)*7+6),'3. Registro de ausencias'!$D$5:$D$200,"&gt;="&amp;('1. Configuración'!$C$9+(37-1)*7)))</f>
        <v/>
      </c>
      <c r="AM18" s="106">
        <f>IF($A18="","",COUNTIFS('3. Registro de ausencias'!$A$5:$A$200,$A18,'3. Registro de ausencias'!$F$5:$F$200,"Aprobado",'3. Registro de ausencias'!$C$5:$C$200,"&lt;="&amp;('1. Configuración'!$C$9+(38-1)*7+6),'3. Registro de ausencias'!$D$5:$D$200,"&gt;="&amp;('1. Configuración'!$C$9+(38-1)*7)))</f>
        <v/>
      </c>
      <c r="AN18" s="106">
        <f>IF($A18="","",COUNTIFS('3. Registro de ausencias'!$A$5:$A$200,$A18,'3. Registro de ausencias'!$F$5:$F$200,"Aprobado",'3. Registro de ausencias'!$C$5:$C$200,"&lt;="&amp;('1. Configuración'!$C$9+(39-1)*7+6),'3. Registro de ausencias'!$D$5:$D$200,"&gt;="&amp;('1. Configuración'!$C$9+(39-1)*7)))</f>
        <v/>
      </c>
      <c r="AO18" s="106">
        <f>IF($A18="","",COUNTIFS('3. Registro de ausencias'!$A$5:$A$200,$A18,'3. Registro de ausencias'!$F$5:$F$200,"Aprobado",'3. Registro de ausencias'!$C$5:$C$200,"&lt;="&amp;('1. Configuración'!$C$9+(40-1)*7+6),'3. Registro de ausencias'!$D$5:$D$200,"&gt;="&amp;('1. Configuración'!$C$9+(40-1)*7)))</f>
        <v/>
      </c>
      <c r="AP18" s="106">
        <f>IF($A18="","",COUNTIFS('3. Registro de ausencias'!$A$5:$A$200,$A18,'3. Registro de ausencias'!$F$5:$F$200,"Aprobado",'3. Registro de ausencias'!$C$5:$C$200,"&lt;="&amp;('1. Configuración'!$C$9+(41-1)*7+6),'3. Registro de ausencias'!$D$5:$D$200,"&gt;="&amp;('1. Configuración'!$C$9+(41-1)*7)))</f>
        <v/>
      </c>
      <c r="AQ18" s="106">
        <f>IF($A18="","",COUNTIFS('3. Registro de ausencias'!$A$5:$A$200,$A18,'3. Registro de ausencias'!$F$5:$F$200,"Aprobado",'3. Registro de ausencias'!$C$5:$C$200,"&lt;="&amp;('1. Configuración'!$C$9+(42-1)*7+6),'3. Registro de ausencias'!$D$5:$D$200,"&gt;="&amp;('1. Configuración'!$C$9+(42-1)*7)))</f>
        <v/>
      </c>
      <c r="AR18" s="106">
        <f>IF($A18="","",COUNTIFS('3. Registro de ausencias'!$A$5:$A$200,$A18,'3. Registro de ausencias'!$F$5:$F$200,"Aprobado",'3. Registro de ausencias'!$C$5:$C$200,"&lt;="&amp;('1. Configuración'!$C$9+(43-1)*7+6),'3. Registro de ausencias'!$D$5:$D$200,"&gt;="&amp;('1. Configuración'!$C$9+(43-1)*7)))</f>
        <v/>
      </c>
      <c r="AS18" s="106">
        <f>IF($A18="","",COUNTIFS('3. Registro de ausencias'!$A$5:$A$200,$A18,'3. Registro de ausencias'!$F$5:$F$200,"Aprobado",'3. Registro de ausencias'!$C$5:$C$200,"&lt;="&amp;('1. Configuración'!$C$9+(44-1)*7+6),'3. Registro de ausencias'!$D$5:$D$200,"&gt;="&amp;('1. Configuración'!$C$9+(44-1)*7)))</f>
        <v/>
      </c>
      <c r="AT18" s="106">
        <f>IF($A18="","",COUNTIFS('3. Registro de ausencias'!$A$5:$A$200,$A18,'3. Registro de ausencias'!$F$5:$F$200,"Aprobado",'3. Registro de ausencias'!$C$5:$C$200,"&lt;="&amp;('1. Configuración'!$C$9+(45-1)*7+6),'3. Registro de ausencias'!$D$5:$D$200,"&gt;="&amp;('1. Configuración'!$C$9+(45-1)*7)))</f>
        <v/>
      </c>
      <c r="AU18" s="106">
        <f>IF($A18="","",COUNTIFS('3. Registro de ausencias'!$A$5:$A$200,$A18,'3. Registro de ausencias'!$F$5:$F$200,"Aprobado",'3. Registro de ausencias'!$C$5:$C$200,"&lt;="&amp;('1. Configuración'!$C$9+(46-1)*7+6),'3. Registro de ausencias'!$D$5:$D$200,"&gt;="&amp;('1. Configuración'!$C$9+(46-1)*7)))</f>
        <v/>
      </c>
      <c r="AV18" s="106">
        <f>IF($A18="","",COUNTIFS('3. Registro de ausencias'!$A$5:$A$200,$A18,'3. Registro de ausencias'!$F$5:$F$200,"Aprobado",'3. Registro de ausencias'!$C$5:$C$200,"&lt;="&amp;('1. Configuración'!$C$9+(47-1)*7+6),'3. Registro de ausencias'!$D$5:$D$200,"&gt;="&amp;('1. Configuración'!$C$9+(47-1)*7)))</f>
        <v/>
      </c>
      <c r="AW18" s="106">
        <f>IF($A18="","",COUNTIFS('3. Registro de ausencias'!$A$5:$A$200,$A18,'3. Registro de ausencias'!$F$5:$F$200,"Aprobado",'3. Registro de ausencias'!$C$5:$C$200,"&lt;="&amp;('1. Configuración'!$C$9+(48-1)*7+6),'3. Registro de ausencias'!$D$5:$D$200,"&gt;="&amp;('1. Configuración'!$C$9+(48-1)*7)))</f>
        <v/>
      </c>
      <c r="AX18" s="106">
        <f>IF($A18="","",COUNTIFS('3. Registro de ausencias'!$A$5:$A$200,$A18,'3. Registro de ausencias'!$F$5:$F$200,"Aprobado",'3. Registro de ausencias'!$C$5:$C$200,"&lt;="&amp;('1. Configuración'!$C$9+(49-1)*7+6),'3. Registro de ausencias'!$D$5:$D$200,"&gt;="&amp;('1. Configuración'!$C$9+(49-1)*7)))</f>
        <v/>
      </c>
      <c r="AY18" s="106">
        <f>IF($A18="","",COUNTIFS('3. Registro de ausencias'!$A$5:$A$200,$A18,'3. Registro de ausencias'!$F$5:$F$200,"Aprobado",'3. Registro de ausencias'!$C$5:$C$200,"&lt;="&amp;('1. Configuración'!$C$9+(50-1)*7+6),'3. Registro de ausencias'!$D$5:$D$200,"&gt;="&amp;('1. Configuración'!$C$9+(50-1)*7)))</f>
        <v/>
      </c>
      <c r="AZ18" s="106">
        <f>IF($A18="","",COUNTIFS('3. Registro de ausencias'!$A$5:$A$200,$A18,'3. Registro de ausencias'!$F$5:$F$200,"Aprobado",'3. Registro de ausencias'!$C$5:$C$200,"&lt;="&amp;('1. Configuración'!$C$9+(51-1)*7+6),'3. Registro de ausencias'!$D$5:$D$200,"&gt;="&amp;('1. Configuración'!$C$9+(51-1)*7)))</f>
        <v/>
      </c>
      <c r="BA18" s="106">
        <f>IF($A18="","",COUNTIFS('3. Registro de ausencias'!$A$5:$A$200,$A18,'3. Registro de ausencias'!$F$5:$F$200,"Aprobado",'3. Registro de ausencias'!$C$5:$C$200,"&lt;="&amp;('1. Configuración'!$C$9+(52-1)*7+6),'3. Registro de ausencias'!$D$5:$D$200,"&gt;="&amp;('1. Configuración'!$C$9+(52-1)*7)))</f>
        <v/>
      </c>
    </row>
    <row r="19" ht="18" customHeight="1" s="55">
      <c r="A19" s="105">
        <f>IF('2. Empleados'!A19="","",'2. Empleados'!A19)</f>
        <v/>
      </c>
      <c r="B19" s="106">
        <f>IF($A19="","",COUNTIFS('3. Registro de ausencias'!$A$5:$A$200,$A19,'3. Registro de ausencias'!$F$5:$F$200,"Aprobado",'3. Registro de ausencias'!$C$5:$C$200,"&lt;="&amp;('1. Configuración'!$C$9+(1-1)*7+6),'3. Registro de ausencias'!$D$5:$D$200,"&gt;="&amp;('1. Configuración'!$C$9+(1-1)*7)))</f>
        <v/>
      </c>
      <c r="C19" s="106">
        <f>IF($A19="","",COUNTIFS('3. Registro de ausencias'!$A$5:$A$200,$A19,'3. Registro de ausencias'!$F$5:$F$200,"Aprobado",'3. Registro de ausencias'!$C$5:$C$200,"&lt;="&amp;('1. Configuración'!$C$9+(2-1)*7+6),'3. Registro de ausencias'!$D$5:$D$200,"&gt;="&amp;('1. Configuración'!$C$9+(2-1)*7)))</f>
        <v/>
      </c>
      <c r="D19" s="106">
        <f>IF($A19="","",COUNTIFS('3. Registro de ausencias'!$A$5:$A$200,$A19,'3. Registro de ausencias'!$F$5:$F$200,"Aprobado",'3. Registro de ausencias'!$C$5:$C$200,"&lt;="&amp;('1. Configuración'!$C$9+(3-1)*7+6),'3. Registro de ausencias'!$D$5:$D$200,"&gt;="&amp;('1. Configuración'!$C$9+(3-1)*7)))</f>
        <v/>
      </c>
      <c r="E19" s="106">
        <f>IF($A19="","",COUNTIFS('3. Registro de ausencias'!$A$5:$A$200,$A19,'3. Registro de ausencias'!$F$5:$F$200,"Aprobado",'3. Registro de ausencias'!$C$5:$C$200,"&lt;="&amp;('1. Configuración'!$C$9+(4-1)*7+6),'3. Registro de ausencias'!$D$5:$D$200,"&gt;="&amp;('1. Configuración'!$C$9+(4-1)*7)))</f>
        <v/>
      </c>
      <c r="F19" s="106">
        <f>IF($A19="","",COUNTIFS('3. Registro de ausencias'!$A$5:$A$200,$A19,'3. Registro de ausencias'!$F$5:$F$200,"Aprobado",'3. Registro de ausencias'!$C$5:$C$200,"&lt;="&amp;('1. Configuración'!$C$9+(5-1)*7+6),'3. Registro de ausencias'!$D$5:$D$200,"&gt;="&amp;('1. Configuración'!$C$9+(5-1)*7)))</f>
        <v/>
      </c>
      <c r="G19" s="106">
        <f>IF($A19="","",COUNTIFS('3. Registro de ausencias'!$A$5:$A$200,$A19,'3. Registro de ausencias'!$F$5:$F$200,"Aprobado",'3. Registro de ausencias'!$C$5:$C$200,"&lt;="&amp;('1. Configuración'!$C$9+(6-1)*7+6),'3. Registro de ausencias'!$D$5:$D$200,"&gt;="&amp;('1. Configuración'!$C$9+(6-1)*7)))</f>
        <v/>
      </c>
      <c r="H19" s="106">
        <f>IF($A19="","",COUNTIFS('3. Registro de ausencias'!$A$5:$A$200,$A19,'3. Registro de ausencias'!$F$5:$F$200,"Aprobado",'3. Registro de ausencias'!$C$5:$C$200,"&lt;="&amp;('1. Configuración'!$C$9+(7-1)*7+6),'3. Registro de ausencias'!$D$5:$D$200,"&gt;="&amp;('1. Configuración'!$C$9+(7-1)*7)))</f>
        <v/>
      </c>
      <c r="I19" s="106">
        <f>IF($A19="","",COUNTIFS('3. Registro de ausencias'!$A$5:$A$200,$A19,'3. Registro de ausencias'!$F$5:$F$200,"Aprobado",'3. Registro de ausencias'!$C$5:$C$200,"&lt;="&amp;('1. Configuración'!$C$9+(8-1)*7+6),'3. Registro de ausencias'!$D$5:$D$200,"&gt;="&amp;('1. Configuración'!$C$9+(8-1)*7)))</f>
        <v/>
      </c>
      <c r="J19" s="106">
        <f>IF($A19="","",COUNTIFS('3. Registro de ausencias'!$A$5:$A$200,$A19,'3. Registro de ausencias'!$F$5:$F$200,"Aprobado",'3. Registro de ausencias'!$C$5:$C$200,"&lt;="&amp;('1. Configuración'!$C$9+(9-1)*7+6),'3. Registro de ausencias'!$D$5:$D$200,"&gt;="&amp;('1. Configuración'!$C$9+(9-1)*7)))</f>
        <v/>
      </c>
      <c r="K19" s="106">
        <f>IF($A19="","",COUNTIFS('3. Registro de ausencias'!$A$5:$A$200,$A19,'3. Registro de ausencias'!$F$5:$F$200,"Aprobado",'3. Registro de ausencias'!$C$5:$C$200,"&lt;="&amp;('1. Configuración'!$C$9+(10-1)*7+6),'3. Registro de ausencias'!$D$5:$D$200,"&gt;="&amp;('1. Configuración'!$C$9+(10-1)*7)))</f>
        <v/>
      </c>
      <c r="L19" s="106">
        <f>IF($A19="","",COUNTIFS('3. Registro de ausencias'!$A$5:$A$200,$A19,'3. Registro de ausencias'!$F$5:$F$200,"Aprobado",'3. Registro de ausencias'!$C$5:$C$200,"&lt;="&amp;('1. Configuración'!$C$9+(11-1)*7+6),'3. Registro de ausencias'!$D$5:$D$200,"&gt;="&amp;('1. Configuración'!$C$9+(11-1)*7)))</f>
        <v/>
      </c>
      <c r="M19" s="106">
        <f>IF($A19="","",COUNTIFS('3. Registro de ausencias'!$A$5:$A$200,$A19,'3. Registro de ausencias'!$F$5:$F$200,"Aprobado",'3. Registro de ausencias'!$C$5:$C$200,"&lt;="&amp;('1. Configuración'!$C$9+(12-1)*7+6),'3. Registro de ausencias'!$D$5:$D$200,"&gt;="&amp;('1. Configuración'!$C$9+(12-1)*7)))</f>
        <v/>
      </c>
      <c r="N19" s="106">
        <f>IF($A19="","",COUNTIFS('3. Registro de ausencias'!$A$5:$A$200,$A19,'3. Registro de ausencias'!$F$5:$F$200,"Aprobado",'3. Registro de ausencias'!$C$5:$C$200,"&lt;="&amp;('1. Configuración'!$C$9+(13-1)*7+6),'3. Registro de ausencias'!$D$5:$D$200,"&gt;="&amp;('1. Configuración'!$C$9+(13-1)*7)))</f>
        <v/>
      </c>
      <c r="O19" s="106">
        <f>IF($A19="","",COUNTIFS('3. Registro de ausencias'!$A$5:$A$200,$A19,'3. Registro de ausencias'!$F$5:$F$200,"Aprobado",'3. Registro de ausencias'!$C$5:$C$200,"&lt;="&amp;('1. Configuración'!$C$9+(14-1)*7+6),'3. Registro de ausencias'!$D$5:$D$200,"&gt;="&amp;('1. Configuración'!$C$9+(14-1)*7)))</f>
        <v/>
      </c>
      <c r="P19" s="106">
        <f>IF($A19="","",COUNTIFS('3. Registro de ausencias'!$A$5:$A$200,$A19,'3. Registro de ausencias'!$F$5:$F$200,"Aprobado",'3. Registro de ausencias'!$C$5:$C$200,"&lt;="&amp;('1. Configuración'!$C$9+(15-1)*7+6),'3. Registro de ausencias'!$D$5:$D$200,"&gt;="&amp;('1. Configuración'!$C$9+(15-1)*7)))</f>
        <v/>
      </c>
      <c r="Q19" s="106">
        <f>IF($A19="","",COUNTIFS('3. Registro de ausencias'!$A$5:$A$200,$A19,'3. Registro de ausencias'!$F$5:$F$200,"Aprobado",'3. Registro de ausencias'!$C$5:$C$200,"&lt;="&amp;('1. Configuración'!$C$9+(16-1)*7+6),'3. Registro de ausencias'!$D$5:$D$200,"&gt;="&amp;('1. Configuración'!$C$9+(16-1)*7)))</f>
        <v/>
      </c>
      <c r="R19" s="106">
        <f>IF($A19="","",COUNTIFS('3. Registro de ausencias'!$A$5:$A$200,$A19,'3. Registro de ausencias'!$F$5:$F$200,"Aprobado",'3. Registro de ausencias'!$C$5:$C$200,"&lt;="&amp;('1. Configuración'!$C$9+(17-1)*7+6),'3. Registro de ausencias'!$D$5:$D$200,"&gt;="&amp;('1. Configuración'!$C$9+(17-1)*7)))</f>
        <v/>
      </c>
      <c r="S19" s="106">
        <f>IF($A19="","",COUNTIFS('3. Registro de ausencias'!$A$5:$A$200,$A19,'3. Registro de ausencias'!$F$5:$F$200,"Aprobado",'3. Registro de ausencias'!$C$5:$C$200,"&lt;="&amp;('1. Configuración'!$C$9+(18-1)*7+6),'3. Registro de ausencias'!$D$5:$D$200,"&gt;="&amp;('1. Configuración'!$C$9+(18-1)*7)))</f>
        <v/>
      </c>
      <c r="T19" s="106">
        <f>IF($A19="","",COUNTIFS('3. Registro de ausencias'!$A$5:$A$200,$A19,'3. Registro de ausencias'!$F$5:$F$200,"Aprobado",'3. Registro de ausencias'!$C$5:$C$200,"&lt;="&amp;('1. Configuración'!$C$9+(19-1)*7+6),'3. Registro de ausencias'!$D$5:$D$200,"&gt;="&amp;('1. Configuración'!$C$9+(19-1)*7)))</f>
        <v/>
      </c>
      <c r="U19" s="106">
        <f>IF($A19="","",COUNTIFS('3. Registro de ausencias'!$A$5:$A$200,$A19,'3. Registro de ausencias'!$F$5:$F$200,"Aprobado",'3. Registro de ausencias'!$C$5:$C$200,"&lt;="&amp;('1. Configuración'!$C$9+(20-1)*7+6),'3. Registro de ausencias'!$D$5:$D$200,"&gt;="&amp;('1. Configuración'!$C$9+(20-1)*7)))</f>
        <v/>
      </c>
      <c r="V19" s="106">
        <f>IF($A19="","",COUNTIFS('3. Registro de ausencias'!$A$5:$A$200,$A19,'3. Registro de ausencias'!$F$5:$F$200,"Aprobado",'3. Registro de ausencias'!$C$5:$C$200,"&lt;="&amp;('1. Configuración'!$C$9+(21-1)*7+6),'3. Registro de ausencias'!$D$5:$D$200,"&gt;="&amp;('1. Configuración'!$C$9+(21-1)*7)))</f>
        <v/>
      </c>
      <c r="W19" s="106">
        <f>IF($A19="","",COUNTIFS('3. Registro de ausencias'!$A$5:$A$200,$A19,'3. Registro de ausencias'!$F$5:$F$200,"Aprobado",'3. Registro de ausencias'!$C$5:$C$200,"&lt;="&amp;('1. Configuración'!$C$9+(22-1)*7+6),'3. Registro de ausencias'!$D$5:$D$200,"&gt;="&amp;('1. Configuración'!$C$9+(22-1)*7)))</f>
        <v/>
      </c>
      <c r="X19" s="106">
        <f>IF($A19="","",COUNTIFS('3. Registro de ausencias'!$A$5:$A$200,$A19,'3. Registro de ausencias'!$F$5:$F$200,"Aprobado",'3. Registro de ausencias'!$C$5:$C$200,"&lt;="&amp;('1. Configuración'!$C$9+(23-1)*7+6),'3. Registro de ausencias'!$D$5:$D$200,"&gt;="&amp;('1. Configuración'!$C$9+(23-1)*7)))</f>
        <v/>
      </c>
      <c r="Y19" s="106">
        <f>IF($A19="","",COUNTIFS('3. Registro de ausencias'!$A$5:$A$200,$A19,'3. Registro de ausencias'!$F$5:$F$200,"Aprobado",'3. Registro de ausencias'!$C$5:$C$200,"&lt;="&amp;('1. Configuración'!$C$9+(24-1)*7+6),'3. Registro de ausencias'!$D$5:$D$200,"&gt;="&amp;('1. Configuración'!$C$9+(24-1)*7)))</f>
        <v/>
      </c>
      <c r="Z19" s="106">
        <f>IF($A19="","",COUNTIFS('3. Registro de ausencias'!$A$5:$A$200,$A19,'3. Registro de ausencias'!$F$5:$F$200,"Aprobado",'3. Registro de ausencias'!$C$5:$C$200,"&lt;="&amp;('1. Configuración'!$C$9+(25-1)*7+6),'3. Registro de ausencias'!$D$5:$D$200,"&gt;="&amp;('1. Configuración'!$C$9+(25-1)*7)))</f>
        <v/>
      </c>
      <c r="AA19" s="106">
        <f>IF($A19="","",COUNTIFS('3. Registro de ausencias'!$A$5:$A$200,$A19,'3. Registro de ausencias'!$F$5:$F$200,"Aprobado",'3. Registro de ausencias'!$C$5:$C$200,"&lt;="&amp;('1. Configuración'!$C$9+(26-1)*7+6),'3. Registro de ausencias'!$D$5:$D$200,"&gt;="&amp;('1. Configuración'!$C$9+(26-1)*7)))</f>
        <v/>
      </c>
      <c r="AB19" s="106">
        <f>IF($A19="","",COUNTIFS('3. Registro de ausencias'!$A$5:$A$200,$A19,'3. Registro de ausencias'!$F$5:$F$200,"Aprobado",'3. Registro de ausencias'!$C$5:$C$200,"&lt;="&amp;('1. Configuración'!$C$9+(27-1)*7+6),'3. Registro de ausencias'!$D$5:$D$200,"&gt;="&amp;('1. Configuración'!$C$9+(27-1)*7)))</f>
        <v/>
      </c>
      <c r="AC19" s="106">
        <f>IF($A19="","",COUNTIFS('3. Registro de ausencias'!$A$5:$A$200,$A19,'3. Registro de ausencias'!$F$5:$F$200,"Aprobado",'3. Registro de ausencias'!$C$5:$C$200,"&lt;="&amp;('1. Configuración'!$C$9+(28-1)*7+6),'3. Registro de ausencias'!$D$5:$D$200,"&gt;="&amp;('1. Configuración'!$C$9+(28-1)*7)))</f>
        <v/>
      </c>
      <c r="AD19" s="106">
        <f>IF($A19="","",COUNTIFS('3. Registro de ausencias'!$A$5:$A$200,$A19,'3. Registro de ausencias'!$F$5:$F$200,"Aprobado",'3. Registro de ausencias'!$C$5:$C$200,"&lt;="&amp;('1. Configuración'!$C$9+(29-1)*7+6),'3. Registro de ausencias'!$D$5:$D$200,"&gt;="&amp;('1. Configuración'!$C$9+(29-1)*7)))</f>
        <v/>
      </c>
      <c r="AE19" s="106">
        <f>IF($A19="","",COUNTIFS('3. Registro de ausencias'!$A$5:$A$200,$A19,'3. Registro de ausencias'!$F$5:$F$200,"Aprobado",'3. Registro de ausencias'!$C$5:$C$200,"&lt;="&amp;('1. Configuración'!$C$9+(30-1)*7+6),'3. Registro de ausencias'!$D$5:$D$200,"&gt;="&amp;('1. Configuración'!$C$9+(30-1)*7)))</f>
        <v/>
      </c>
      <c r="AF19" s="106">
        <f>IF($A19="","",COUNTIFS('3. Registro de ausencias'!$A$5:$A$200,$A19,'3. Registro de ausencias'!$F$5:$F$200,"Aprobado",'3. Registro de ausencias'!$C$5:$C$200,"&lt;="&amp;('1. Configuración'!$C$9+(31-1)*7+6),'3. Registro de ausencias'!$D$5:$D$200,"&gt;="&amp;('1. Configuración'!$C$9+(31-1)*7)))</f>
        <v/>
      </c>
      <c r="AG19" s="106">
        <f>IF($A19="","",COUNTIFS('3. Registro de ausencias'!$A$5:$A$200,$A19,'3. Registro de ausencias'!$F$5:$F$200,"Aprobado",'3. Registro de ausencias'!$C$5:$C$200,"&lt;="&amp;('1. Configuración'!$C$9+(32-1)*7+6),'3. Registro de ausencias'!$D$5:$D$200,"&gt;="&amp;('1. Configuración'!$C$9+(32-1)*7)))</f>
        <v/>
      </c>
      <c r="AH19" s="106">
        <f>IF($A19="","",COUNTIFS('3. Registro de ausencias'!$A$5:$A$200,$A19,'3. Registro de ausencias'!$F$5:$F$200,"Aprobado",'3. Registro de ausencias'!$C$5:$C$200,"&lt;="&amp;('1. Configuración'!$C$9+(33-1)*7+6),'3. Registro de ausencias'!$D$5:$D$200,"&gt;="&amp;('1. Configuración'!$C$9+(33-1)*7)))</f>
        <v/>
      </c>
      <c r="AI19" s="106">
        <f>IF($A19="","",COUNTIFS('3. Registro de ausencias'!$A$5:$A$200,$A19,'3. Registro de ausencias'!$F$5:$F$200,"Aprobado",'3. Registro de ausencias'!$C$5:$C$200,"&lt;="&amp;('1. Configuración'!$C$9+(34-1)*7+6),'3. Registro de ausencias'!$D$5:$D$200,"&gt;="&amp;('1. Configuración'!$C$9+(34-1)*7)))</f>
        <v/>
      </c>
      <c r="AJ19" s="106">
        <f>IF($A19="","",COUNTIFS('3. Registro de ausencias'!$A$5:$A$200,$A19,'3. Registro de ausencias'!$F$5:$F$200,"Aprobado",'3. Registro de ausencias'!$C$5:$C$200,"&lt;="&amp;('1. Configuración'!$C$9+(35-1)*7+6),'3. Registro de ausencias'!$D$5:$D$200,"&gt;="&amp;('1. Configuración'!$C$9+(35-1)*7)))</f>
        <v/>
      </c>
      <c r="AK19" s="106">
        <f>IF($A19="","",COUNTIFS('3. Registro de ausencias'!$A$5:$A$200,$A19,'3. Registro de ausencias'!$F$5:$F$200,"Aprobado",'3. Registro de ausencias'!$C$5:$C$200,"&lt;="&amp;('1. Configuración'!$C$9+(36-1)*7+6),'3. Registro de ausencias'!$D$5:$D$200,"&gt;="&amp;('1. Configuración'!$C$9+(36-1)*7)))</f>
        <v/>
      </c>
      <c r="AL19" s="106">
        <f>IF($A19="","",COUNTIFS('3. Registro de ausencias'!$A$5:$A$200,$A19,'3. Registro de ausencias'!$F$5:$F$200,"Aprobado",'3. Registro de ausencias'!$C$5:$C$200,"&lt;="&amp;('1. Configuración'!$C$9+(37-1)*7+6),'3. Registro de ausencias'!$D$5:$D$200,"&gt;="&amp;('1. Configuración'!$C$9+(37-1)*7)))</f>
        <v/>
      </c>
      <c r="AM19" s="106">
        <f>IF($A19="","",COUNTIFS('3. Registro de ausencias'!$A$5:$A$200,$A19,'3. Registro de ausencias'!$F$5:$F$200,"Aprobado",'3. Registro de ausencias'!$C$5:$C$200,"&lt;="&amp;('1. Configuración'!$C$9+(38-1)*7+6),'3. Registro de ausencias'!$D$5:$D$200,"&gt;="&amp;('1. Configuración'!$C$9+(38-1)*7)))</f>
        <v/>
      </c>
      <c r="AN19" s="106">
        <f>IF($A19="","",COUNTIFS('3. Registro de ausencias'!$A$5:$A$200,$A19,'3. Registro de ausencias'!$F$5:$F$200,"Aprobado",'3. Registro de ausencias'!$C$5:$C$200,"&lt;="&amp;('1. Configuración'!$C$9+(39-1)*7+6),'3. Registro de ausencias'!$D$5:$D$200,"&gt;="&amp;('1. Configuración'!$C$9+(39-1)*7)))</f>
        <v/>
      </c>
      <c r="AO19" s="106">
        <f>IF($A19="","",COUNTIFS('3. Registro de ausencias'!$A$5:$A$200,$A19,'3. Registro de ausencias'!$F$5:$F$200,"Aprobado",'3. Registro de ausencias'!$C$5:$C$200,"&lt;="&amp;('1. Configuración'!$C$9+(40-1)*7+6),'3. Registro de ausencias'!$D$5:$D$200,"&gt;="&amp;('1. Configuración'!$C$9+(40-1)*7)))</f>
        <v/>
      </c>
      <c r="AP19" s="106">
        <f>IF($A19="","",COUNTIFS('3. Registro de ausencias'!$A$5:$A$200,$A19,'3. Registro de ausencias'!$F$5:$F$200,"Aprobado",'3. Registro de ausencias'!$C$5:$C$200,"&lt;="&amp;('1. Configuración'!$C$9+(41-1)*7+6),'3. Registro de ausencias'!$D$5:$D$200,"&gt;="&amp;('1. Configuración'!$C$9+(41-1)*7)))</f>
        <v/>
      </c>
      <c r="AQ19" s="106">
        <f>IF($A19="","",COUNTIFS('3. Registro de ausencias'!$A$5:$A$200,$A19,'3. Registro de ausencias'!$F$5:$F$200,"Aprobado",'3. Registro de ausencias'!$C$5:$C$200,"&lt;="&amp;('1. Configuración'!$C$9+(42-1)*7+6),'3. Registro de ausencias'!$D$5:$D$200,"&gt;="&amp;('1. Configuración'!$C$9+(42-1)*7)))</f>
        <v/>
      </c>
      <c r="AR19" s="106">
        <f>IF($A19="","",COUNTIFS('3. Registro de ausencias'!$A$5:$A$200,$A19,'3. Registro de ausencias'!$F$5:$F$200,"Aprobado",'3. Registro de ausencias'!$C$5:$C$200,"&lt;="&amp;('1. Configuración'!$C$9+(43-1)*7+6),'3. Registro de ausencias'!$D$5:$D$200,"&gt;="&amp;('1. Configuración'!$C$9+(43-1)*7)))</f>
        <v/>
      </c>
      <c r="AS19" s="106">
        <f>IF($A19="","",COUNTIFS('3. Registro de ausencias'!$A$5:$A$200,$A19,'3. Registro de ausencias'!$F$5:$F$200,"Aprobado",'3. Registro de ausencias'!$C$5:$C$200,"&lt;="&amp;('1. Configuración'!$C$9+(44-1)*7+6),'3. Registro de ausencias'!$D$5:$D$200,"&gt;="&amp;('1. Configuración'!$C$9+(44-1)*7)))</f>
        <v/>
      </c>
      <c r="AT19" s="106">
        <f>IF($A19="","",COUNTIFS('3. Registro de ausencias'!$A$5:$A$200,$A19,'3. Registro de ausencias'!$F$5:$F$200,"Aprobado",'3. Registro de ausencias'!$C$5:$C$200,"&lt;="&amp;('1. Configuración'!$C$9+(45-1)*7+6),'3. Registro de ausencias'!$D$5:$D$200,"&gt;="&amp;('1. Configuración'!$C$9+(45-1)*7)))</f>
        <v/>
      </c>
      <c r="AU19" s="106">
        <f>IF($A19="","",COUNTIFS('3. Registro de ausencias'!$A$5:$A$200,$A19,'3. Registro de ausencias'!$F$5:$F$200,"Aprobado",'3. Registro de ausencias'!$C$5:$C$200,"&lt;="&amp;('1. Configuración'!$C$9+(46-1)*7+6),'3. Registro de ausencias'!$D$5:$D$200,"&gt;="&amp;('1. Configuración'!$C$9+(46-1)*7)))</f>
        <v/>
      </c>
      <c r="AV19" s="106">
        <f>IF($A19="","",COUNTIFS('3. Registro de ausencias'!$A$5:$A$200,$A19,'3. Registro de ausencias'!$F$5:$F$200,"Aprobado",'3. Registro de ausencias'!$C$5:$C$200,"&lt;="&amp;('1. Configuración'!$C$9+(47-1)*7+6),'3. Registro de ausencias'!$D$5:$D$200,"&gt;="&amp;('1. Configuración'!$C$9+(47-1)*7)))</f>
        <v/>
      </c>
      <c r="AW19" s="106">
        <f>IF($A19="","",COUNTIFS('3. Registro de ausencias'!$A$5:$A$200,$A19,'3. Registro de ausencias'!$F$5:$F$200,"Aprobado",'3. Registro de ausencias'!$C$5:$C$200,"&lt;="&amp;('1. Configuración'!$C$9+(48-1)*7+6),'3. Registro de ausencias'!$D$5:$D$200,"&gt;="&amp;('1. Configuración'!$C$9+(48-1)*7)))</f>
        <v/>
      </c>
      <c r="AX19" s="106">
        <f>IF($A19="","",COUNTIFS('3. Registro de ausencias'!$A$5:$A$200,$A19,'3. Registro de ausencias'!$F$5:$F$200,"Aprobado",'3. Registro de ausencias'!$C$5:$C$200,"&lt;="&amp;('1. Configuración'!$C$9+(49-1)*7+6),'3. Registro de ausencias'!$D$5:$D$200,"&gt;="&amp;('1. Configuración'!$C$9+(49-1)*7)))</f>
        <v/>
      </c>
      <c r="AY19" s="106">
        <f>IF($A19="","",COUNTIFS('3. Registro de ausencias'!$A$5:$A$200,$A19,'3. Registro de ausencias'!$F$5:$F$200,"Aprobado",'3. Registro de ausencias'!$C$5:$C$200,"&lt;="&amp;('1. Configuración'!$C$9+(50-1)*7+6),'3. Registro de ausencias'!$D$5:$D$200,"&gt;="&amp;('1. Configuración'!$C$9+(50-1)*7)))</f>
        <v/>
      </c>
      <c r="AZ19" s="106">
        <f>IF($A19="","",COUNTIFS('3. Registro de ausencias'!$A$5:$A$200,$A19,'3. Registro de ausencias'!$F$5:$F$200,"Aprobado",'3. Registro de ausencias'!$C$5:$C$200,"&lt;="&amp;('1. Configuración'!$C$9+(51-1)*7+6),'3. Registro de ausencias'!$D$5:$D$200,"&gt;="&amp;('1. Configuración'!$C$9+(51-1)*7)))</f>
        <v/>
      </c>
      <c r="BA19" s="106">
        <f>IF($A19="","",COUNTIFS('3. Registro de ausencias'!$A$5:$A$200,$A19,'3. Registro de ausencias'!$F$5:$F$200,"Aprobado",'3. Registro de ausencias'!$C$5:$C$200,"&lt;="&amp;('1. Configuración'!$C$9+(52-1)*7+6),'3. Registro de ausencias'!$D$5:$D$200,"&gt;="&amp;('1. Configuración'!$C$9+(52-1)*7)))</f>
        <v/>
      </c>
    </row>
    <row r="20" ht="18" customHeight="1" s="55">
      <c r="A20" s="105">
        <f>IF('2. Empleados'!A20="","",'2. Empleados'!A20)</f>
        <v/>
      </c>
      <c r="B20" s="106">
        <f>IF($A20="","",COUNTIFS('3. Registro de ausencias'!$A$5:$A$200,$A20,'3. Registro de ausencias'!$F$5:$F$200,"Aprobado",'3. Registro de ausencias'!$C$5:$C$200,"&lt;="&amp;('1. Configuración'!$C$9+(1-1)*7+6),'3. Registro de ausencias'!$D$5:$D$200,"&gt;="&amp;('1. Configuración'!$C$9+(1-1)*7)))</f>
        <v/>
      </c>
      <c r="C20" s="106">
        <f>IF($A20="","",COUNTIFS('3. Registro de ausencias'!$A$5:$A$200,$A20,'3. Registro de ausencias'!$F$5:$F$200,"Aprobado",'3. Registro de ausencias'!$C$5:$C$200,"&lt;="&amp;('1. Configuración'!$C$9+(2-1)*7+6),'3. Registro de ausencias'!$D$5:$D$200,"&gt;="&amp;('1. Configuración'!$C$9+(2-1)*7)))</f>
        <v/>
      </c>
      <c r="D20" s="106">
        <f>IF($A20="","",COUNTIFS('3. Registro de ausencias'!$A$5:$A$200,$A20,'3. Registro de ausencias'!$F$5:$F$200,"Aprobado",'3. Registro de ausencias'!$C$5:$C$200,"&lt;="&amp;('1. Configuración'!$C$9+(3-1)*7+6),'3. Registro de ausencias'!$D$5:$D$200,"&gt;="&amp;('1. Configuración'!$C$9+(3-1)*7)))</f>
        <v/>
      </c>
      <c r="E20" s="106">
        <f>IF($A20="","",COUNTIFS('3. Registro de ausencias'!$A$5:$A$200,$A20,'3. Registro de ausencias'!$F$5:$F$200,"Aprobado",'3. Registro de ausencias'!$C$5:$C$200,"&lt;="&amp;('1. Configuración'!$C$9+(4-1)*7+6),'3. Registro de ausencias'!$D$5:$D$200,"&gt;="&amp;('1. Configuración'!$C$9+(4-1)*7)))</f>
        <v/>
      </c>
      <c r="F20" s="106">
        <f>IF($A20="","",COUNTIFS('3. Registro de ausencias'!$A$5:$A$200,$A20,'3. Registro de ausencias'!$F$5:$F$200,"Aprobado",'3. Registro de ausencias'!$C$5:$C$200,"&lt;="&amp;('1. Configuración'!$C$9+(5-1)*7+6),'3. Registro de ausencias'!$D$5:$D$200,"&gt;="&amp;('1. Configuración'!$C$9+(5-1)*7)))</f>
        <v/>
      </c>
      <c r="G20" s="106">
        <f>IF($A20="","",COUNTIFS('3. Registro de ausencias'!$A$5:$A$200,$A20,'3. Registro de ausencias'!$F$5:$F$200,"Aprobado",'3. Registro de ausencias'!$C$5:$C$200,"&lt;="&amp;('1. Configuración'!$C$9+(6-1)*7+6),'3. Registro de ausencias'!$D$5:$D$200,"&gt;="&amp;('1. Configuración'!$C$9+(6-1)*7)))</f>
        <v/>
      </c>
      <c r="H20" s="106">
        <f>IF($A20="","",COUNTIFS('3. Registro de ausencias'!$A$5:$A$200,$A20,'3. Registro de ausencias'!$F$5:$F$200,"Aprobado",'3. Registro de ausencias'!$C$5:$C$200,"&lt;="&amp;('1. Configuración'!$C$9+(7-1)*7+6),'3. Registro de ausencias'!$D$5:$D$200,"&gt;="&amp;('1. Configuración'!$C$9+(7-1)*7)))</f>
        <v/>
      </c>
      <c r="I20" s="106">
        <f>IF($A20="","",COUNTIFS('3. Registro de ausencias'!$A$5:$A$200,$A20,'3. Registro de ausencias'!$F$5:$F$200,"Aprobado",'3. Registro de ausencias'!$C$5:$C$200,"&lt;="&amp;('1. Configuración'!$C$9+(8-1)*7+6),'3. Registro de ausencias'!$D$5:$D$200,"&gt;="&amp;('1. Configuración'!$C$9+(8-1)*7)))</f>
        <v/>
      </c>
      <c r="J20" s="106">
        <f>IF($A20="","",COUNTIFS('3. Registro de ausencias'!$A$5:$A$200,$A20,'3. Registro de ausencias'!$F$5:$F$200,"Aprobado",'3. Registro de ausencias'!$C$5:$C$200,"&lt;="&amp;('1. Configuración'!$C$9+(9-1)*7+6),'3. Registro de ausencias'!$D$5:$D$200,"&gt;="&amp;('1. Configuración'!$C$9+(9-1)*7)))</f>
        <v/>
      </c>
      <c r="K20" s="106">
        <f>IF($A20="","",COUNTIFS('3. Registro de ausencias'!$A$5:$A$200,$A20,'3. Registro de ausencias'!$F$5:$F$200,"Aprobado",'3. Registro de ausencias'!$C$5:$C$200,"&lt;="&amp;('1. Configuración'!$C$9+(10-1)*7+6),'3. Registro de ausencias'!$D$5:$D$200,"&gt;="&amp;('1. Configuración'!$C$9+(10-1)*7)))</f>
        <v/>
      </c>
      <c r="L20" s="106">
        <f>IF($A20="","",COUNTIFS('3. Registro de ausencias'!$A$5:$A$200,$A20,'3. Registro de ausencias'!$F$5:$F$200,"Aprobado",'3. Registro de ausencias'!$C$5:$C$200,"&lt;="&amp;('1. Configuración'!$C$9+(11-1)*7+6),'3. Registro de ausencias'!$D$5:$D$200,"&gt;="&amp;('1. Configuración'!$C$9+(11-1)*7)))</f>
        <v/>
      </c>
      <c r="M20" s="106">
        <f>IF($A20="","",COUNTIFS('3. Registro de ausencias'!$A$5:$A$200,$A20,'3. Registro de ausencias'!$F$5:$F$200,"Aprobado",'3. Registro de ausencias'!$C$5:$C$200,"&lt;="&amp;('1. Configuración'!$C$9+(12-1)*7+6),'3. Registro de ausencias'!$D$5:$D$200,"&gt;="&amp;('1. Configuración'!$C$9+(12-1)*7)))</f>
        <v/>
      </c>
      <c r="N20" s="106">
        <f>IF($A20="","",COUNTIFS('3. Registro de ausencias'!$A$5:$A$200,$A20,'3. Registro de ausencias'!$F$5:$F$200,"Aprobado",'3. Registro de ausencias'!$C$5:$C$200,"&lt;="&amp;('1. Configuración'!$C$9+(13-1)*7+6),'3. Registro de ausencias'!$D$5:$D$200,"&gt;="&amp;('1. Configuración'!$C$9+(13-1)*7)))</f>
        <v/>
      </c>
      <c r="O20" s="106">
        <f>IF($A20="","",COUNTIFS('3. Registro de ausencias'!$A$5:$A$200,$A20,'3. Registro de ausencias'!$F$5:$F$200,"Aprobado",'3. Registro de ausencias'!$C$5:$C$200,"&lt;="&amp;('1. Configuración'!$C$9+(14-1)*7+6),'3. Registro de ausencias'!$D$5:$D$200,"&gt;="&amp;('1. Configuración'!$C$9+(14-1)*7)))</f>
        <v/>
      </c>
      <c r="P20" s="106">
        <f>IF($A20="","",COUNTIFS('3. Registro de ausencias'!$A$5:$A$200,$A20,'3. Registro de ausencias'!$F$5:$F$200,"Aprobado",'3. Registro de ausencias'!$C$5:$C$200,"&lt;="&amp;('1. Configuración'!$C$9+(15-1)*7+6),'3. Registro de ausencias'!$D$5:$D$200,"&gt;="&amp;('1. Configuración'!$C$9+(15-1)*7)))</f>
        <v/>
      </c>
      <c r="Q20" s="106">
        <f>IF($A20="","",COUNTIFS('3. Registro de ausencias'!$A$5:$A$200,$A20,'3. Registro de ausencias'!$F$5:$F$200,"Aprobado",'3. Registro de ausencias'!$C$5:$C$200,"&lt;="&amp;('1. Configuración'!$C$9+(16-1)*7+6),'3. Registro de ausencias'!$D$5:$D$200,"&gt;="&amp;('1. Configuración'!$C$9+(16-1)*7)))</f>
        <v/>
      </c>
      <c r="R20" s="106">
        <f>IF($A20="","",COUNTIFS('3. Registro de ausencias'!$A$5:$A$200,$A20,'3. Registro de ausencias'!$F$5:$F$200,"Aprobado",'3. Registro de ausencias'!$C$5:$C$200,"&lt;="&amp;('1. Configuración'!$C$9+(17-1)*7+6),'3. Registro de ausencias'!$D$5:$D$200,"&gt;="&amp;('1. Configuración'!$C$9+(17-1)*7)))</f>
        <v/>
      </c>
      <c r="S20" s="106">
        <f>IF($A20="","",COUNTIFS('3. Registro de ausencias'!$A$5:$A$200,$A20,'3. Registro de ausencias'!$F$5:$F$200,"Aprobado",'3. Registro de ausencias'!$C$5:$C$200,"&lt;="&amp;('1. Configuración'!$C$9+(18-1)*7+6),'3. Registro de ausencias'!$D$5:$D$200,"&gt;="&amp;('1. Configuración'!$C$9+(18-1)*7)))</f>
        <v/>
      </c>
      <c r="T20" s="106">
        <f>IF($A20="","",COUNTIFS('3. Registro de ausencias'!$A$5:$A$200,$A20,'3. Registro de ausencias'!$F$5:$F$200,"Aprobado",'3. Registro de ausencias'!$C$5:$C$200,"&lt;="&amp;('1. Configuración'!$C$9+(19-1)*7+6),'3. Registro de ausencias'!$D$5:$D$200,"&gt;="&amp;('1. Configuración'!$C$9+(19-1)*7)))</f>
        <v/>
      </c>
      <c r="U20" s="106">
        <f>IF($A20="","",COUNTIFS('3. Registro de ausencias'!$A$5:$A$200,$A20,'3. Registro de ausencias'!$F$5:$F$200,"Aprobado",'3. Registro de ausencias'!$C$5:$C$200,"&lt;="&amp;('1. Configuración'!$C$9+(20-1)*7+6),'3. Registro de ausencias'!$D$5:$D$200,"&gt;="&amp;('1. Configuración'!$C$9+(20-1)*7)))</f>
        <v/>
      </c>
      <c r="V20" s="106">
        <f>IF($A20="","",COUNTIFS('3. Registro de ausencias'!$A$5:$A$200,$A20,'3. Registro de ausencias'!$F$5:$F$200,"Aprobado",'3. Registro de ausencias'!$C$5:$C$200,"&lt;="&amp;('1. Configuración'!$C$9+(21-1)*7+6),'3. Registro de ausencias'!$D$5:$D$200,"&gt;="&amp;('1. Configuración'!$C$9+(21-1)*7)))</f>
        <v/>
      </c>
      <c r="W20" s="106">
        <f>IF($A20="","",COUNTIFS('3. Registro de ausencias'!$A$5:$A$200,$A20,'3. Registro de ausencias'!$F$5:$F$200,"Aprobado",'3. Registro de ausencias'!$C$5:$C$200,"&lt;="&amp;('1. Configuración'!$C$9+(22-1)*7+6),'3. Registro de ausencias'!$D$5:$D$200,"&gt;="&amp;('1. Configuración'!$C$9+(22-1)*7)))</f>
        <v/>
      </c>
      <c r="X20" s="106">
        <f>IF($A20="","",COUNTIFS('3. Registro de ausencias'!$A$5:$A$200,$A20,'3. Registro de ausencias'!$F$5:$F$200,"Aprobado",'3. Registro de ausencias'!$C$5:$C$200,"&lt;="&amp;('1. Configuración'!$C$9+(23-1)*7+6),'3. Registro de ausencias'!$D$5:$D$200,"&gt;="&amp;('1. Configuración'!$C$9+(23-1)*7)))</f>
        <v/>
      </c>
      <c r="Y20" s="106">
        <f>IF($A20="","",COUNTIFS('3. Registro de ausencias'!$A$5:$A$200,$A20,'3. Registro de ausencias'!$F$5:$F$200,"Aprobado",'3. Registro de ausencias'!$C$5:$C$200,"&lt;="&amp;('1. Configuración'!$C$9+(24-1)*7+6),'3. Registro de ausencias'!$D$5:$D$200,"&gt;="&amp;('1. Configuración'!$C$9+(24-1)*7)))</f>
        <v/>
      </c>
      <c r="Z20" s="106">
        <f>IF($A20="","",COUNTIFS('3. Registro de ausencias'!$A$5:$A$200,$A20,'3. Registro de ausencias'!$F$5:$F$200,"Aprobado",'3. Registro de ausencias'!$C$5:$C$200,"&lt;="&amp;('1. Configuración'!$C$9+(25-1)*7+6),'3. Registro de ausencias'!$D$5:$D$200,"&gt;="&amp;('1. Configuración'!$C$9+(25-1)*7)))</f>
        <v/>
      </c>
      <c r="AA20" s="106">
        <f>IF($A20="","",COUNTIFS('3. Registro de ausencias'!$A$5:$A$200,$A20,'3. Registro de ausencias'!$F$5:$F$200,"Aprobado",'3. Registro de ausencias'!$C$5:$C$200,"&lt;="&amp;('1. Configuración'!$C$9+(26-1)*7+6),'3. Registro de ausencias'!$D$5:$D$200,"&gt;="&amp;('1. Configuración'!$C$9+(26-1)*7)))</f>
        <v/>
      </c>
      <c r="AB20" s="106">
        <f>IF($A20="","",COUNTIFS('3. Registro de ausencias'!$A$5:$A$200,$A20,'3. Registro de ausencias'!$F$5:$F$200,"Aprobado",'3. Registro de ausencias'!$C$5:$C$200,"&lt;="&amp;('1. Configuración'!$C$9+(27-1)*7+6),'3. Registro de ausencias'!$D$5:$D$200,"&gt;="&amp;('1. Configuración'!$C$9+(27-1)*7)))</f>
        <v/>
      </c>
      <c r="AC20" s="106">
        <f>IF($A20="","",COUNTIFS('3. Registro de ausencias'!$A$5:$A$200,$A20,'3. Registro de ausencias'!$F$5:$F$200,"Aprobado",'3. Registro de ausencias'!$C$5:$C$200,"&lt;="&amp;('1. Configuración'!$C$9+(28-1)*7+6),'3. Registro de ausencias'!$D$5:$D$200,"&gt;="&amp;('1. Configuración'!$C$9+(28-1)*7)))</f>
        <v/>
      </c>
      <c r="AD20" s="106">
        <f>IF($A20="","",COUNTIFS('3. Registro de ausencias'!$A$5:$A$200,$A20,'3. Registro de ausencias'!$F$5:$F$200,"Aprobado",'3. Registro de ausencias'!$C$5:$C$200,"&lt;="&amp;('1. Configuración'!$C$9+(29-1)*7+6),'3. Registro de ausencias'!$D$5:$D$200,"&gt;="&amp;('1. Configuración'!$C$9+(29-1)*7)))</f>
        <v/>
      </c>
      <c r="AE20" s="106">
        <f>IF($A20="","",COUNTIFS('3. Registro de ausencias'!$A$5:$A$200,$A20,'3. Registro de ausencias'!$F$5:$F$200,"Aprobado",'3. Registro de ausencias'!$C$5:$C$200,"&lt;="&amp;('1. Configuración'!$C$9+(30-1)*7+6),'3. Registro de ausencias'!$D$5:$D$200,"&gt;="&amp;('1. Configuración'!$C$9+(30-1)*7)))</f>
        <v/>
      </c>
      <c r="AF20" s="106">
        <f>IF($A20="","",COUNTIFS('3. Registro de ausencias'!$A$5:$A$200,$A20,'3. Registro de ausencias'!$F$5:$F$200,"Aprobado",'3. Registro de ausencias'!$C$5:$C$200,"&lt;="&amp;('1. Configuración'!$C$9+(31-1)*7+6),'3. Registro de ausencias'!$D$5:$D$200,"&gt;="&amp;('1. Configuración'!$C$9+(31-1)*7)))</f>
        <v/>
      </c>
      <c r="AG20" s="106">
        <f>IF($A20="","",COUNTIFS('3. Registro de ausencias'!$A$5:$A$200,$A20,'3. Registro de ausencias'!$F$5:$F$200,"Aprobado",'3. Registro de ausencias'!$C$5:$C$200,"&lt;="&amp;('1. Configuración'!$C$9+(32-1)*7+6),'3. Registro de ausencias'!$D$5:$D$200,"&gt;="&amp;('1. Configuración'!$C$9+(32-1)*7)))</f>
        <v/>
      </c>
      <c r="AH20" s="106">
        <f>IF($A20="","",COUNTIFS('3. Registro de ausencias'!$A$5:$A$200,$A20,'3. Registro de ausencias'!$F$5:$F$200,"Aprobado",'3. Registro de ausencias'!$C$5:$C$200,"&lt;="&amp;('1. Configuración'!$C$9+(33-1)*7+6),'3. Registro de ausencias'!$D$5:$D$200,"&gt;="&amp;('1. Configuración'!$C$9+(33-1)*7)))</f>
        <v/>
      </c>
      <c r="AI20" s="106">
        <f>IF($A20="","",COUNTIFS('3. Registro de ausencias'!$A$5:$A$200,$A20,'3. Registro de ausencias'!$F$5:$F$200,"Aprobado",'3. Registro de ausencias'!$C$5:$C$200,"&lt;="&amp;('1. Configuración'!$C$9+(34-1)*7+6),'3. Registro de ausencias'!$D$5:$D$200,"&gt;="&amp;('1. Configuración'!$C$9+(34-1)*7)))</f>
        <v/>
      </c>
      <c r="AJ20" s="106">
        <f>IF($A20="","",COUNTIFS('3. Registro de ausencias'!$A$5:$A$200,$A20,'3. Registro de ausencias'!$F$5:$F$200,"Aprobado",'3. Registro de ausencias'!$C$5:$C$200,"&lt;="&amp;('1. Configuración'!$C$9+(35-1)*7+6),'3. Registro de ausencias'!$D$5:$D$200,"&gt;="&amp;('1. Configuración'!$C$9+(35-1)*7)))</f>
        <v/>
      </c>
      <c r="AK20" s="106">
        <f>IF($A20="","",COUNTIFS('3. Registro de ausencias'!$A$5:$A$200,$A20,'3. Registro de ausencias'!$F$5:$F$200,"Aprobado",'3. Registro de ausencias'!$C$5:$C$200,"&lt;="&amp;('1. Configuración'!$C$9+(36-1)*7+6),'3. Registro de ausencias'!$D$5:$D$200,"&gt;="&amp;('1. Configuración'!$C$9+(36-1)*7)))</f>
        <v/>
      </c>
      <c r="AL20" s="106">
        <f>IF($A20="","",COUNTIFS('3. Registro de ausencias'!$A$5:$A$200,$A20,'3. Registro de ausencias'!$F$5:$F$200,"Aprobado",'3. Registro de ausencias'!$C$5:$C$200,"&lt;="&amp;('1. Configuración'!$C$9+(37-1)*7+6),'3. Registro de ausencias'!$D$5:$D$200,"&gt;="&amp;('1. Configuración'!$C$9+(37-1)*7)))</f>
        <v/>
      </c>
      <c r="AM20" s="106">
        <f>IF($A20="","",COUNTIFS('3. Registro de ausencias'!$A$5:$A$200,$A20,'3. Registro de ausencias'!$F$5:$F$200,"Aprobado",'3. Registro de ausencias'!$C$5:$C$200,"&lt;="&amp;('1. Configuración'!$C$9+(38-1)*7+6),'3. Registro de ausencias'!$D$5:$D$200,"&gt;="&amp;('1. Configuración'!$C$9+(38-1)*7)))</f>
        <v/>
      </c>
      <c r="AN20" s="106">
        <f>IF($A20="","",COUNTIFS('3. Registro de ausencias'!$A$5:$A$200,$A20,'3. Registro de ausencias'!$F$5:$F$200,"Aprobado",'3. Registro de ausencias'!$C$5:$C$200,"&lt;="&amp;('1. Configuración'!$C$9+(39-1)*7+6),'3. Registro de ausencias'!$D$5:$D$200,"&gt;="&amp;('1. Configuración'!$C$9+(39-1)*7)))</f>
        <v/>
      </c>
      <c r="AO20" s="106">
        <f>IF($A20="","",COUNTIFS('3. Registro de ausencias'!$A$5:$A$200,$A20,'3. Registro de ausencias'!$F$5:$F$200,"Aprobado",'3. Registro de ausencias'!$C$5:$C$200,"&lt;="&amp;('1. Configuración'!$C$9+(40-1)*7+6),'3. Registro de ausencias'!$D$5:$D$200,"&gt;="&amp;('1. Configuración'!$C$9+(40-1)*7)))</f>
        <v/>
      </c>
      <c r="AP20" s="106">
        <f>IF($A20="","",COUNTIFS('3. Registro de ausencias'!$A$5:$A$200,$A20,'3. Registro de ausencias'!$F$5:$F$200,"Aprobado",'3. Registro de ausencias'!$C$5:$C$200,"&lt;="&amp;('1. Configuración'!$C$9+(41-1)*7+6),'3. Registro de ausencias'!$D$5:$D$200,"&gt;="&amp;('1. Configuración'!$C$9+(41-1)*7)))</f>
        <v/>
      </c>
      <c r="AQ20" s="106">
        <f>IF($A20="","",COUNTIFS('3. Registro de ausencias'!$A$5:$A$200,$A20,'3. Registro de ausencias'!$F$5:$F$200,"Aprobado",'3. Registro de ausencias'!$C$5:$C$200,"&lt;="&amp;('1. Configuración'!$C$9+(42-1)*7+6),'3. Registro de ausencias'!$D$5:$D$200,"&gt;="&amp;('1. Configuración'!$C$9+(42-1)*7)))</f>
        <v/>
      </c>
      <c r="AR20" s="106">
        <f>IF($A20="","",COUNTIFS('3. Registro de ausencias'!$A$5:$A$200,$A20,'3. Registro de ausencias'!$F$5:$F$200,"Aprobado",'3. Registro de ausencias'!$C$5:$C$200,"&lt;="&amp;('1. Configuración'!$C$9+(43-1)*7+6),'3. Registro de ausencias'!$D$5:$D$200,"&gt;="&amp;('1. Configuración'!$C$9+(43-1)*7)))</f>
        <v/>
      </c>
      <c r="AS20" s="106">
        <f>IF($A20="","",COUNTIFS('3. Registro de ausencias'!$A$5:$A$200,$A20,'3. Registro de ausencias'!$F$5:$F$200,"Aprobado",'3. Registro de ausencias'!$C$5:$C$200,"&lt;="&amp;('1. Configuración'!$C$9+(44-1)*7+6),'3. Registro de ausencias'!$D$5:$D$200,"&gt;="&amp;('1. Configuración'!$C$9+(44-1)*7)))</f>
        <v/>
      </c>
      <c r="AT20" s="106">
        <f>IF($A20="","",COUNTIFS('3. Registro de ausencias'!$A$5:$A$200,$A20,'3. Registro de ausencias'!$F$5:$F$200,"Aprobado",'3. Registro de ausencias'!$C$5:$C$200,"&lt;="&amp;('1. Configuración'!$C$9+(45-1)*7+6),'3. Registro de ausencias'!$D$5:$D$200,"&gt;="&amp;('1. Configuración'!$C$9+(45-1)*7)))</f>
        <v/>
      </c>
      <c r="AU20" s="106">
        <f>IF($A20="","",COUNTIFS('3. Registro de ausencias'!$A$5:$A$200,$A20,'3. Registro de ausencias'!$F$5:$F$200,"Aprobado",'3. Registro de ausencias'!$C$5:$C$200,"&lt;="&amp;('1. Configuración'!$C$9+(46-1)*7+6),'3. Registro de ausencias'!$D$5:$D$200,"&gt;="&amp;('1. Configuración'!$C$9+(46-1)*7)))</f>
        <v/>
      </c>
      <c r="AV20" s="106">
        <f>IF($A20="","",COUNTIFS('3. Registro de ausencias'!$A$5:$A$200,$A20,'3. Registro de ausencias'!$F$5:$F$200,"Aprobado",'3. Registro de ausencias'!$C$5:$C$200,"&lt;="&amp;('1. Configuración'!$C$9+(47-1)*7+6),'3. Registro de ausencias'!$D$5:$D$200,"&gt;="&amp;('1. Configuración'!$C$9+(47-1)*7)))</f>
        <v/>
      </c>
      <c r="AW20" s="106">
        <f>IF($A20="","",COUNTIFS('3. Registro de ausencias'!$A$5:$A$200,$A20,'3. Registro de ausencias'!$F$5:$F$200,"Aprobado",'3. Registro de ausencias'!$C$5:$C$200,"&lt;="&amp;('1. Configuración'!$C$9+(48-1)*7+6),'3. Registro de ausencias'!$D$5:$D$200,"&gt;="&amp;('1. Configuración'!$C$9+(48-1)*7)))</f>
        <v/>
      </c>
      <c r="AX20" s="106">
        <f>IF($A20="","",COUNTIFS('3. Registro de ausencias'!$A$5:$A$200,$A20,'3. Registro de ausencias'!$F$5:$F$200,"Aprobado",'3. Registro de ausencias'!$C$5:$C$200,"&lt;="&amp;('1. Configuración'!$C$9+(49-1)*7+6),'3. Registro de ausencias'!$D$5:$D$200,"&gt;="&amp;('1. Configuración'!$C$9+(49-1)*7)))</f>
        <v/>
      </c>
      <c r="AY20" s="106">
        <f>IF($A20="","",COUNTIFS('3. Registro de ausencias'!$A$5:$A$200,$A20,'3. Registro de ausencias'!$F$5:$F$200,"Aprobado",'3. Registro de ausencias'!$C$5:$C$200,"&lt;="&amp;('1. Configuración'!$C$9+(50-1)*7+6),'3. Registro de ausencias'!$D$5:$D$200,"&gt;="&amp;('1. Configuración'!$C$9+(50-1)*7)))</f>
        <v/>
      </c>
      <c r="AZ20" s="106">
        <f>IF($A20="","",COUNTIFS('3. Registro de ausencias'!$A$5:$A$200,$A20,'3. Registro de ausencias'!$F$5:$F$200,"Aprobado",'3. Registro de ausencias'!$C$5:$C$200,"&lt;="&amp;('1. Configuración'!$C$9+(51-1)*7+6),'3. Registro de ausencias'!$D$5:$D$200,"&gt;="&amp;('1. Configuración'!$C$9+(51-1)*7)))</f>
        <v/>
      </c>
      <c r="BA20" s="106">
        <f>IF($A20="","",COUNTIFS('3. Registro de ausencias'!$A$5:$A$200,$A20,'3. Registro de ausencias'!$F$5:$F$200,"Aprobado",'3. Registro de ausencias'!$C$5:$C$200,"&lt;="&amp;('1. Configuración'!$C$9+(52-1)*7+6),'3. Registro de ausencias'!$D$5:$D$200,"&gt;="&amp;('1. Configuración'!$C$9+(52-1)*7)))</f>
        <v/>
      </c>
    </row>
    <row r="21" ht="18" customHeight="1" s="55">
      <c r="A21" s="105">
        <f>IF('2. Empleados'!A21="","",'2. Empleados'!A21)</f>
        <v/>
      </c>
      <c r="B21" s="106">
        <f>IF($A21="","",COUNTIFS('3. Registro de ausencias'!$A$5:$A$200,$A21,'3. Registro de ausencias'!$F$5:$F$200,"Aprobado",'3. Registro de ausencias'!$C$5:$C$200,"&lt;="&amp;('1. Configuración'!$C$9+(1-1)*7+6),'3. Registro de ausencias'!$D$5:$D$200,"&gt;="&amp;('1. Configuración'!$C$9+(1-1)*7)))</f>
        <v/>
      </c>
      <c r="C21" s="106">
        <f>IF($A21="","",COUNTIFS('3. Registro de ausencias'!$A$5:$A$200,$A21,'3. Registro de ausencias'!$F$5:$F$200,"Aprobado",'3. Registro de ausencias'!$C$5:$C$200,"&lt;="&amp;('1. Configuración'!$C$9+(2-1)*7+6),'3. Registro de ausencias'!$D$5:$D$200,"&gt;="&amp;('1. Configuración'!$C$9+(2-1)*7)))</f>
        <v/>
      </c>
      <c r="D21" s="106">
        <f>IF($A21="","",COUNTIFS('3. Registro de ausencias'!$A$5:$A$200,$A21,'3. Registro de ausencias'!$F$5:$F$200,"Aprobado",'3. Registro de ausencias'!$C$5:$C$200,"&lt;="&amp;('1. Configuración'!$C$9+(3-1)*7+6),'3. Registro de ausencias'!$D$5:$D$200,"&gt;="&amp;('1. Configuración'!$C$9+(3-1)*7)))</f>
        <v/>
      </c>
      <c r="E21" s="106">
        <f>IF($A21="","",COUNTIFS('3. Registro de ausencias'!$A$5:$A$200,$A21,'3. Registro de ausencias'!$F$5:$F$200,"Aprobado",'3. Registro de ausencias'!$C$5:$C$200,"&lt;="&amp;('1. Configuración'!$C$9+(4-1)*7+6),'3. Registro de ausencias'!$D$5:$D$200,"&gt;="&amp;('1. Configuración'!$C$9+(4-1)*7)))</f>
        <v/>
      </c>
      <c r="F21" s="106">
        <f>IF($A21="","",COUNTIFS('3. Registro de ausencias'!$A$5:$A$200,$A21,'3. Registro de ausencias'!$F$5:$F$200,"Aprobado",'3. Registro de ausencias'!$C$5:$C$200,"&lt;="&amp;('1. Configuración'!$C$9+(5-1)*7+6),'3. Registro de ausencias'!$D$5:$D$200,"&gt;="&amp;('1. Configuración'!$C$9+(5-1)*7)))</f>
        <v/>
      </c>
      <c r="G21" s="106">
        <f>IF($A21="","",COUNTIFS('3. Registro de ausencias'!$A$5:$A$200,$A21,'3. Registro de ausencias'!$F$5:$F$200,"Aprobado",'3. Registro de ausencias'!$C$5:$C$200,"&lt;="&amp;('1. Configuración'!$C$9+(6-1)*7+6),'3. Registro de ausencias'!$D$5:$D$200,"&gt;="&amp;('1. Configuración'!$C$9+(6-1)*7)))</f>
        <v/>
      </c>
      <c r="H21" s="106">
        <f>IF($A21="","",COUNTIFS('3. Registro de ausencias'!$A$5:$A$200,$A21,'3. Registro de ausencias'!$F$5:$F$200,"Aprobado",'3. Registro de ausencias'!$C$5:$C$200,"&lt;="&amp;('1. Configuración'!$C$9+(7-1)*7+6),'3. Registro de ausencias'!$D$5:$D$200,"&gt;="&amp;('1. Configuración'!$C$9+(7-1)*7)))</f>
        <v/>
      </c>
      <c r="I21" s="106">
        <f>IF($A21="","",COUNTIFS('3. Registro de ausencias'!$A$5:$A$200,$A21,'3. Registro de ausencias'!$F$5:$F$200,"Aprobado",'3. Registro de ausencias'!$C$5:$C$200,"&lt;="&amp;('1. Configuración'!$C$9+(8-1)*7+6),'3. Registro de ausencias'!$D$5:$D$200,"&gt;="&amp;('1. Configuración'!$C$9+(8-1)*7)))</f>
        <v/>
      </c>
      <c r="J21" s="106">
        <f>IF($A21="","",COUNTIFS('3. Registro de ausencias'!$A$5:$A$200,$A21,'3. Registro de ausencias'!$F$5:$F$200,"Aprobado",'3. Registro de ausencias'!$C$5:$C$200,"&lt;="&amp;('1. Configuración'!$C$9+(9-1)*7+6),'3. Registro de ausencias'!$D$5:$D$200,"&gt;="&amp;('1. Configuración'!$C$9+(9-1)*7)))</f>
        <v/>
      </c>
      <c r="K21" s="106">
        <f>IF($A21="","",COUNTIFS('3. Registro de ausencias'!$A$5:$A$200,$A21,'3. Registro de ausencias'!$F$5:$F$200,"Aprobado",'3. Registro de ausencias'!$C$5:$C$200,"&lt;="&amp;('1. Configuración'!$C$9+(10-1)*7+6),'3. Registro de ausencias'!$D$5:$D$200,"&gt;="&amp;('1. Configuración'!$C$9+(10-1)*7)))</f>
        <v/>
      </c>
      <c r="L21" s="106">
        <f>IF($A21="","",COUNTIFS('3. Registro de ausencias'!$A$5:$A$200,$A21,'3. Registro de ausencias'!$F$5:$F$200,"Aprobado",'3. Registro de ausencias'!$C$5:$C$200,"&lt;="&amp;('1. Configuración'!$C$9+(11-1)*7+6),'3. Registro de ausencias'!$D$5:$D$200,"&gt;="&amp;('1. Configuración'!$C$9+(11-1)*7)))</f>
        <v/>
      </c>
      <c r="M21" s="106">
        <f>IF($A21="","",COUNTIFS('3. Registro de ausencias'!$A$5:$A$200,$A21,'3. Registro de ausencias'!$F$5:$F$200,"Aprobado",'3. Registro de ausencias'!$C$5:$C$200,"&lt;="&amp;('1. Configuración'!$C$9+(12-1)*7+6),'3. Registro de ausencias'!$D$5:$D$200,"&gt;="&amp;('1. Configuración'!$C$9+(12-1)*7)))</f>
        <v/>
      </c>
      <c r="N21" s="106">
        <f>IF($A21="","",COUNTIFS('3. Registro de ausencias'!$A$5:$A$200,$A21,'3. Registro de ausencias'!$F$5:$F$200,"Aprobado",'3. Registro de ausencias'!$C$5:$C$200,"&lt;="&amp;('1. Configuración'!$C$9+(13-1)*7+6),'3. Registro de ausencias'!$D$5:$D$200,"&gt;="&amp;('1. Configuración'!$C$9+(13-1)*7)))</f>
        <v/>
      </c>
      <c r="O21" s="106">
        <f>IF($A21="","",COUNTIFS('3. Registro de ausencias'!$A$5:$A$200,$A21,'3. Registro de ausencias'!$F$5:$F$200,"Aprobado",'3. Registro de ausencias'!$C$5:$C$200,"&lt;="&amp;('1. Configuración'!$C$9+(14-1)*7+6),'3. Registro de ausencias'!$D$5:$D$200,"&gt;="&amp;('1. Configuración'!$C$9+(14-1)*7)))</f>
        <v/>
      </c>
      <c r="P21" s="106">
        <f>IF($A21="","",COUNTIFS('3. Registro de ausencias'!$A$5:$A$200,$A21,'3. Registro de ausencias'!$F$5:$F$200,"Aprobado",'3. Registro de ausencias'!$C$5:$C$200,"&lt;="&amp;('1. Configuración'!$C$9+(15-1)*7+6),'3. Registro de ausencias'!$D$5:$D$200,"&gt;="&amp;('1. Configuración'!$C$9+(15-1)*7)))</f>
        <v/>
      </c>
      <c r="Q21" s="106">
        <f>IF($A21="","",COUNTIFS('3. Registro de ausencias'!$A$5:$A$200,$A21,'3. Registro de ausencias'!$F$5:$F$200,"Aprobado",'3. Registro de ausencias'!$C$5:$C$200,"&lt;="&amp;('1. Configuración'!$C$9+(16-1)*7+6),'3. Registro de ausencias'!$D$5:$D$200,"&gt;="&amp;('1. Configuración'!$C$9+(16-1)*7)))</f>
        <v/>
      </c>
      <c r="R21" s="106">
        <f>IF($A21="","",COUNTIFS('3. Registro de ausencias'!$A$5:$A$200,$A21,'3. Registro de ausencias'!$F$5:$F$200,"Aprobado",'3. Registro de ausencias'!$C$5:$C$200,"&lt;="&amp;('1. Configuración'!$C$9+(17-1)*7+6),'3. Registro de ausencias'!$D$5:$D$200,"&gt;="&amp;('1. Configuración'!$C$9+(17-1)*7)))</f>
        <v/>
      </c>
      <c r="S21" s="106">
        <f>IF($A21="","",COUNTIFS('3. Registro de ausencias'!$A$5:$A$200,$A21,'3. Registro de ausencias'!$F$5:$F$200,"Aprobado",'3. Registro de ausencias'!$C$5:$C$200,"&lt;="&amp;('1. Configuración'!$C$9+(18-1)*7+6),'3. Registro de ausencias'!$D$5:$D$200,"&gt;="&amp;('1. Configuración'!$C$9+(18-1)*7)))</f>
        <v/>
      </c>
      <c r="T21" s="106">
        <f>IF($A21="","",COUNTIFS('3. Registro de ausencias'!$A$5:$A$200,$A21,'3. Registro de ausencias'!$F$5:$F$200,"Aprobado",'3. Registro de ausencias'!$C$5:$C$200,"&lt;="&amp;('1. Configuración'!$C$9+(19-1)*7+6),'3. Registro de ausencias'!$D$5:$D$200,"&gt;="&amp;('1. Configuración'!$C$9+(19-1)*7)))</f>
        <v/>
      </c>
      <c r="U21" s="106">
        <f>IF($A21="","",COUNTIFS('3. Registro de ausencias'!$A$5:$A$200,$A21,'3. Registro de ausencias'!$F$5:$F$200,"Aprobado",'3. Registro de ausencias'!$C$5:$C$200,"&lt;="&amp;('1. Configuración'!$C$9+(20-1)*7+6),'3. Registro de ausencias'!$D$5:$D$200,"&gt;="&amp;('1. Configuración'!$C$9+(20-1)*7)))</f>
        <v/>
      </c>
      <c r="V21" s="106">
        <f>IF($A21="","",COUNTIFS('3. Registro de ausencias'!$A$5:$A$200,$A21,'3. Registro de ausencias'!$F$5:$F$200,"Aprobado",'3. Registro de ausencias'!$C$5:$C$200,"&lt;="&amp;('1. Configuración'!$C$9+(21-1)*7+6),'3. Registro de ausencias'!$D$5:$D$200,"&gt;="&amp;('1. Configuración'!$C$9+(21-1)*7)))</f>
        <v/>
      </c>
      <c r="W21" s="106">
        <f>IF($A21="","",COUNTIFS('3. Registro de ausencias'!$A$5:$A$200,$A21,'3. Registro de ausencias'!$F$5:$F$200,"Aprobado",'3. Registro de ausencias'!$C$5:$C$200,"&lt;="&amp;('1. Configuración'!$C$9+(22-1)*7+6),'3. Registro de ausencias'!$D$5:$D$200,"&gt;="&amp;('1. Configuración'!$C$9+(22-1)*7)))</f>
        <v/>
      </c>
      <c r="X21" s="106">
        <f>IF($A21="","",COUNTIFS('3. Registro de ausencias'!$A$5:$A$200,$A21,'3. Registro de ausencias'!$F$5:$F$200,"Aprobado",'3. Registro de ausencias'!$C$5:$C$200,"&lt;="&amp;('1. Configuración'!$C$9+(23-1)*7+6),'3. Registro de ausencias'!$D$5:$D$200,"&gt;="&amp;('1. Configuración'!$C$9+(23-1)*7)))</f>
        <v/>
      </c>
      <c r="Y21" s="106">
        <f>IF($A21="","",COUNTIFS('3. Registro de ausencias'!$A$5:$A$200,$A21,'3. Registro de ausencias'!$F$5:$F$200,"Aprobado",'3. Registro de ausencias'!$C$5:$C$200,"&lt;="&amp;('1. Configuración'!$C$9+(24-1)*7+6),'3. Registro de ausencias'!$D$5:$D$200,"&gt;="&amp;('1. Configuración'!$C$9+(24-1)*7)))</f>
        <v/>
      </c>
      <c r="Z21" s="106">
        <f>IF($A21="","",COUNTIFS('3. Registro de ausencias'!$A$5:$A$200,$A21,'3. Registro de ausencias'!$F$5:$F$200,"Aprobado",'3. Registro de ausencias'!$C$5:$C$200,"&lt;="&amp;('1. Configuración'!$C$9+(25-1)*7+6),'3. Registro de ausencias'!$D$5:$D$200,"&gt;="&amp;('1. Configuración'!$C$9+(25-1)*7)))</f>
        <v/>
      </c>
      <c r="AA21" s="106">
        <f>IF($A21="","",COUNTIFS('3. Registro de ausencias'!$A$5:$A$200,$A21,'3. Registro de ausencias'!$F$5:$F$200,"Aprobado",'3. Registro de ausencias'!$C$5:$C$200,"&lt;="&amp;('1. Configuración'!$C$9+(26-1)*7+6),'3. Registro de ausencias'!$D$5:$D$200,"&gt;="&amp;('1. Configuración'!$C$9+(26-1)*7)))</f>
        <v/>
      </c>
      <c r="AB21" s="106">
        <f>IF($A21="","",COUNTIFS('3. Registro de ausencias'!$A$5:$A$200,$A21,'3. Registro de ausencias'!$F$5:$F$200,"Aprobado",'3. Registro de ausencias'!$C$5:$C$200,"&lt;="&amp;('1. Configuración'!$C$9+(27-1)*7+6),'3. Registro de ausencias'!$D$5:$D$200,"&gt;="&amp;('1. Configuración'!$C$9+(27-1)*7)))</f>
        <v/>
      </c>
      <c r="AC21" s="106">
        <f>IF($A21="","",COUNTIFS('3. Registro de ausencias'!$A$5:$A$200,$A21,'3. Registro de ausencias'!$F$5:$F$200,"Aprobado",'3. Registro de ausencias'!$C$5:$C$200,"&lt;="&amp;('1. Configuración'!$C$9+(28-1)*7+6),'3. Registro de ausencias'!$D$5:$D$200,"&gt;="&amp;('1. Configuración'!$C$9+(28-1)*7)))</f>
        <v/>
      </c>
      <c r="AD21" s="106">
        <f>IF($A21="","",COUNTIFS('3. Registro de ausencias'!$A$5:$A$200,$A21,'3. Registro de ausencias'!$F$5:$F$200,"Aprobado",'3. Registro de ausencias'!$C$5:$C$200,"&lt;="&amp;('1. Configuración'!$C$9+(29-1)*7+6),'3. Registro de ausencias'!$D$5:$D$200,"&gt;="&amp;('1. Configuración'!$C$9+(29-1)*7)))</f>
        <v/>
      </c>
      <c r="AE21" s="106">
        <f>IF($A21="","",COUNTIFS('3. Registro de ausencias'!$A$5:$A$200,$A21,'3. Registro de ausencias'!$F$5:$F$200,"Aprobado",'3. Registro de ausencias'!$C$5:$C$200,"&lt;="&amp;('1. Configuración'!$C$9+(30-1)*7+6),'3. Registro de ausencias'!$D$5:$D$200,"&gt;="&amp;('1. Configuración'!$C$9+(30-1)*7)))</f>
        <v/>
      </c>
      <c r="AF21" s="106">
        <f>IF($A21="","",COUNTIFS('3. Registro de ausencias'!$A$5:$A$200,$A21,'3. Registro de ausencias'!$F$5:$F$200,"Aprobado",'3. Registro de ausencias'!$C$5:$C$200,"&lt;="&amp;('1. Configuración'!$C$9+(31-1)*7+6),'3. Registro de ausencias'!$D$5:$D$200,"&gt;="&amp;('1. Configuración'!$C$9+(31-1)*7)))</f>
        <v/>
      </c>
      <c r="AG21" s="106">
        <f>IF($A21="","",COUNTIFS('3. Registro de ausencias'!$A$5:$A$200,$A21,'3. Registro de ausencias'!$F$5:$F$200,"Aprobado",'3. Registro de ausencias'!$C$5:$C$200,"&lt;="&amp;('1. Configuración'!$C$9+(32-1)*7+6),'3. Registro de ausencias'!$D$5:$D$200,"&gt;="&amp;('1. Configuración'!$C$9+(32-1)*7)))</f>
        <v/>
      </c>
      <c r="AH21" s="106">
        <f>IF($A21="","",COUNTIFS('3. Registro de ausencias'!$A$5:$A$200,$A21,'3. Registro de ausencias'!$F$5:$F$200,"Aprobado",'3. Registro de ausencias'!$C$5:$C$200,"&lt;="&amp;('1. Configuración'!$C$9+(33-1)*7+6),'3. Registro de ausencias'!$D$5:$D$200,"&gt;="&amp;('1. Configuración'!$C$9+(33-1)*7)))</f>
        <v/>
      </c>
      <c r="AI21" s="106">
        <f>IF($A21="","",COUNTIFS('3. Registro de ausencias'!$A$5:$A$200,$A21,'3. Registro de ausencias'!$F$5:$F$200,"Aprobado",'3. Registro de ausencias'!$C$5:$C$200,"&lt;="&amp;('1. Configuración'!$C$9+(34-1)*7+6),'3. Registro de ausencias'!$D$5:$D$200,"&gt;="&amp;('1. Configuración'!$C$9+(34-1)*7)))</f>
        <v/>
      </c>
      <c r="AJ21" s="106">
        <f>IF($A21="","",COUNTIFS('3. Registro de ausencias'!$A$5:$A$200,$A21,'3. Registro de ausencias'!$F$5:$F$200,"Aprobado",'3. Registro de ausencias'!$C$5:$C$200,"&lt;="&amp;('1. Configuración'!$C$9+(35-1)*7+6),'3. Registro de ausencias'!$D$5:$D$200,"&gt;="&amp;('1. Configuración'!$C$9+(35-1)*7)))</f>
        <v/>
      </c>
      <c r="AK21" s="106">
        <f>IF($A21="","",COUNTIFS('3. Registro de ausencias'!$A$5:$A$200,$A21,'3. Registro de ausencias'!$F$5:$F$200,"Aprobado",'3. Registro de ausencias'!$C$5:$C$200,"&lt;="&amp;('1. Configuración'!$C$9+(36-1)*7+6),'3. Registro de ausencias'!$D$5:$D$200,"&gt;="&amp;('1. Configuración'!$C$9+(36-1)*7)))</f>
        <v/>
      </c>
      <c r="AL21" s="106">
        <f>IF($A21="","",COUNTIFS('3. Registro de ausencias'!$A$5:$A$200,$A21,'3. Registro de ausencias'!$F$5:$F$200,"Aprobado",'3. Registro de ausencias'!$C$5:$C$200,"&lt;="&amp;('1. Configuración'!$C$9+(37-1)*7+6),'3. Registro de ausencias'!$D$5:$D$200,"&gt;="&amp;('1. Configuración'!$C$9+(37-1)*7)))</f>
        <v/>
      </c>
      <c r="AM21" s="106">
        <f>IF($A21="","",COUNTIFS('3. Registro de ausencias'!$A$5:$A$200,$A21,'3. Registro de ausencias'!$F$5:$F$200,"Aprobado",'3. Registro de ausencias'!$C$5:$C$200,"&lt;="&amp;('1. Configuración'!$C$9+(38-1)*7+6),'3. Registro de ausencias'!$D$5:$D$200,"&gt;="&amp;('1. Configuración'!$C$9+(38-1)*7)))</f>
        <v/>
      </c>
      <c r="AN21" s="106">
        <f>IF($A21="","",COUNTIFS('3. Registro de ausencias'!$A$5:$A$200,$A21,'3. Registro de ausencias'!$F$5:$F$200,"Aprobado",'3. Registro de ausencias'!$C$5:$C$200,"&lt;="&amp;('1. Configuración'!$C$9+(39-1)*7+6),'3. Registro de ausencias'!$D$5:$D$200,"&gt;="&amp;('1. Configuración'!$C$9+(39-1)*7)))</f>
        <v/>
      </c>
      <c r="AO21" s="106">
        <f>IF($A21="","",COUNTIFS('3. Registro de ausencias'!$A$5:$A$200,$A21,'3. Registro de ausencias'!$F$5:$F$200,"Aprobado",'3. Registro de ausencias'!$C$5:$C$200,"&lt;="&amp;('1. Configuración'!$C$9+(40-1)*7+6),'3. Registro de ausencias'!$D$5:$D$200,"&gt;="&amp;('1. Configuración'!$C$9+(40-1)*7)))</f>
        <v/>
      </c>
      <c r="AP21" s="106">
        <f>IF($A21="","",COUNTIFS('3. Registro de ausencias'!$A$5:$A$200,$A21,'3. Registro de ausencias'!$F$5:$F$200,"Aprobado",'3. Registro de ausencias'!$C$5:$C$200,"&lt;="&amp;('1. Configuración'!$C$9+(41-1)*7+6),'3. Registro de ausencias'!$D$5:$D$200,"&gt;="&amp;('1. Configuración'!$C$9+(41-1)*7)))</f>
        <v/>
      </c>
      <c r="AQ21" s="106">
        <f>IF($A21="","",COUNTIFS('3. Registro de ausencias'!$A$5:$A$200,$A21,'3. Registro de ausencias'!$F$5:$F$200,"Aprobado",'3. Registro de ausencias'!$C$5:$C$200,"&lt;="&amp;('1. Configuración'!$C$9+(42-1)*7+6),'3. Registro de ausencias'!$D$5:$D$200,"&gt;="&amp;('1. Configuración'!$C$9+(42-1)*7)))</f>
        <v/>
      </c>
      <c r="AR21" s="106">
        <f>IF($A21="","",COUNTIFS('3. Registro de ausencias'!$A$5:$A$200,$A21,'3. Registro de ausencias'!$F$5:$F$200,"Aprobado",'3. Registro de ausencias'!$C$5:$C$200,"&lt;="&amp;('1. Configuración'!$C$9+(43-1)*7+6),'3. Registro de ausencias'!$D$5:$D$200,"&gt;="&amp;('1. Configuración'!$C$9+(43-1)*7)))</f>
        <v/>
      </c>
      <c r="AS21" s="106">
        <f>IF($A21="","",COUNTIFS('3. Registro de ausencias'!$A$5:$A$200,$A21,'3. Registro de ausencias'!$F$5:$F$200,"Aprobado",'3. Registro de ausencias'!$C$5:$C$200,"&lt;="&amp;('1. Configuración'!$C$9+(44-1)*7+6),'3. Registro de ausencias'!$D$5:$D$200,"&gt;="&amp;('1. Configuración'!$C$9+(44-1)*7)))</f>
        <v/>
      </c>
      <c r="AT21" s="106">
        <f>IF($A21="","",COUNTIFS('3. Registro de ausencias'!$A$5:$A$200,$A21,'3. Registro de ausencias'!$F$5:$F$200,"Aprobado",'3. Registro de ausencias'!$C$5:$C$200,"&lt;="&amp;('1. Configuración'!$C$9+(45-1)*7+6),'3. Registro de ausencias'!$D$5:$D$200,"&gt;="&amp;('1. Configuración'!$C$9+(45-1)*7)))</f>
        <v/>
      </c>
      <c r="AU21" s="106">
        <f>IF($A21="","",COUNTIFS('3. Registro de ausencias'!$A$5:$A$200,$A21,'3. Registro de ausencias'!$F$5:$F$200,"Aprobado",'3. Registro de ausencias'!$C$5:$C$200,"&lt;="&amp;('1. Configuración'!$C$9+(46-1)*7+6),'3. Registro de ausencias'!$D$5:$D$200,"&gt;="&amp;('1. Configuración'!$C$9+(46-1)*7)))</f>
        <v/>
      </c>
      <c r="AV21" s="106">
        <f>IF($A21="","",COUNTIFS('3. Registro de ausencias'!$A$5:$A$200,$A21,'3. Registro de ausencias'!$F$5:$F$200,"Aprobado",'3. Registro de ausencias'!$C$5:$C$200,"&lt;="&amp;('1. Configuración'!$C$9+(47-1)*7+6),'3. Registro de ausencias'!$D$5:$D$200,"&gt;="&amp;('1. Configuración'!$C$9+(47-1)*7)))</f>
        <v/>
      </c>
      <c r="AW21" s="106">
        <f>IF($A21="","",COUNTIFS('3. Registro de ausencias'!$A$5:$A$200,$A21,'3. Registro de ausencias'!$F$5:$F$200,"Aprobado",'3. Registro de ausencias'!$C$5:$C$200,"&lt;="&amp;('1. Configuración'!$C$9+(48-1)*7+6),'3. Registro de ausencias'!$D$5:$D$200,"&gt;="&amp;('1. Configuración'!$C$9+(48-1)*7)))</f>
        <v/>
      </c>
      <c r="AX21" s="106">
        <f>IF($A21="","",COUNTIFS('3. Registro de ausencias'!$A$5:$A$200,$A21,'3. Registro de ausencias'!$F$5:$F$200,"Aprobado",'3. Registro de ausencias'!$C$5:$C$200,"&lt;="&amp;('1. Configuración'!$C$9+(49-1)*7+6),'3. Registro de ausencias'!$D$5:$D$200,"&gt;="&amp;('1. Configuración'!$C$9+(49-1)*7)))</f>
        <v/>
      </c>
      <c r="AY21" s="106">
        <f>IF($A21="","",COUNTIFS('3. Registro de ausencias'!$A$5:$A$200,$A21,'3. Registro de ausencias'!$F$5:$F$200,"Aprobado",'3. Registro de ausencias'!$C$5:$C$200,"&lt;="&amp;('1. Configuración'!$C$9+(50-1)*7+6),'3. Registro de ausencias'!$D$5:$D$200,"&gt;="&amp;('1. Configuración'!$C$9+(50-1)*7)))</f>
        <v/>
      </c>
      <c r="AZ21" s="106">
        <f>IF($A21="","",COUNTIFS('3. Registro de ausencias'!$A$5:$A$200,$A21,'3. Registro de ausencias'!$F$5:$F$200,"Aprobado",'3. Registro de ausencias'!$C$5:$C$200,"&lt;="&amp;('1. Configuración'!$C$9+(51-1)*7+6),'3. Registro de ausencias'!$D$5:$D$200,"&gt;="&amp;('1. Configuración'!$C$9+(51-1)*7)))</f>
        <v/>
      </c>
      <c r="BA21" s="106">
        <f>IF($A21="","",COUNTIFS('3. Registro de ausencias'!$A$5:$A$200,$A21,'3. Registro de ausencias'!$F$5:$F$200,"Aprobado",'3. Registro de ausencias'!$C$5:$C$200,"&lt;="&amp;('1. Configuración'!$C$9+(52-1)*7+6),'3. Registro de ausencias'!$D$5:$D$200,"&gt;="&amp;('1. Configuración'!$C$9+(52-1)*7)))</f>
        <v/>
      </c>
    </row>
    <row r="22" ht="18" customHeight="1" s="55">
      <c r="A22" s="105">
        <f>IF('2. Empleados'!A22="","",'2. Empleados'!A22)</f>
        <v/>
      </c>
      <c r="B22" s="106">
        <f>IF($A22="","",COUNTIFS('3. Registro de ausencias'!$A$5:$A$200,$A22,'3. Registro de ausencias'!$F$5:$F$200,"Aprobado",'3. Registro de ausencias'!$C$5:$C$200,"&lt;="&amp;('1. Configuración'!$C$9+(1-1)*7+6),'3. Registro de ausencias'!$D$5:$D$200,"&gt;="&amp;('1. Configuración'!$C$9+(1-1)*7)))</f>
        <v/>
      </c>
      <c r="C22" s="106">
        <f>IF($A22="","",COUNTIFS('3. Registro de ausencias'!$A$5:$A$200,$A22,'3. Registro de ausencias'!$F$5:$F$200,"Aprobado",'3. Registro de ausencias'!$C$5:$C$200,"&lt;="&amp;('1. Configuración'!$C$9+(2-1)*7+6),'3. Registro de ausencias'!$D$5:$D$200,"&gt;="&amp;('1. Configuración'!$C$9+(2-1)*7)))</f>
        <v/>
      </c>
      <c r="D22" s="106">
        <f>IF($A22="","",COUNTIFS('3. Registro de ausencias'!$A$5:$A$200,$A22,'3. Registro de ausencias'!$F$5:$F$200,"Aprobado",'3. Registro de ausencias'!$C$5:$C$200,"&lt;="&amp;('1. Configuración'!$C$9+(3-1)*7+6),'3. Registro de ausencias'!$D$5:$D$200,"&gt;="&amp;('1. Configuración'!$C$9+(3-1)*7)))</f>
        <v/>
      </c>
      <c r="E22" s="106">
        <f>IF($A22="","",COUNTIFS('3. Registro de ausencias'!$A$5:$A$200,$A22,'3. Registro de ausencias'!$F$5:$F$200,"Aprobado",'3. Registro de ausencias'!$C$5:$C$200,"&lt;="&amp;('1. Configuración'!$C$9+(4-1)*7+6),'3. Registro de ausencias'!$D$5:$D$200,"&gt;="&amp;('1. Configuración'!$C$9+(4-1)*7)))</f>
        <v/>
      </c>
      <c r="F22" s="106">
        <f>IF($A22="","",COUNTIFS('3. Registro de ausencias'!$A$5:$A$200,$A22,'3. Registro de ausencias'!$F$5:$F$200,"Aprobado",'3. Registro de ausencias'!$C$5:$C$200,"&lt;="&amp;('1. Configuración'!$C$9+(5-1)*7+6),'3. Registro de ausencias'!$D$5:$D$200,"&gt;="&amp;('1. Configuración'!$C$9+(5-1)*7)))</f>
        <v/>
      </c>
      <c r="G22" s="106">
        <f>IF($A22="","",COUNTIFS('3. Registro de ausencias'!$A$5:$A$200,$A22,'3. Registro de ausencias'!$F$5:$F$200,"Aprobado",'3. Registro de ausencias'!$C$5:$C$200,"&lt;="&amp;('1. Configuración'!$C$9+(6-1)*7+6),'3. Registro de ausencias'!$D$5:$D$200,"&gt;="&amp;('1. Configuración'!$C$9+(6-1)*7)))</f>
        <v/>
      </c>
      <c r="H22" s="106">
        <f>IF($A22="","",COUNTIFS('3. Registro de ausencias'!$A$5:$A$200,$A22,'3. Registro de ausencias'!$F$5:$F$200,"Aprobado",'3. Registro de ausencias'!$C$5:$C$200,"&lt;="&amp;('1. Configuración'!$C$9+(7-1)*7+6),'3. Registro de ausencias'!$D$5:$D$200,"&gt;="&amp;('1. Configuración'!$C$9+(7-1)*7)))</f>
        <v/>
      </c>
      <c r="I22" s="106">
        <f>IF($A22="","",COUNTIFS('3. Registro de ausencias'!$A$5:$A$200,$A22,'3. Registro de ausencias'!$F$5:$F$200,"Aprobado",'3. Registro de ausencias'!$C$5:$C$200,"&lt;="&amp;('1. Configuración'!$C$9+(8-1)*7+6),'3. Registro de ausencias'!$D$5:$D$200,"&gt;="&amp;('1. Configuración'!$C$9+(8-1)*7)))</f>
        <v/>
      </c>
      <c r="J22" s="106">
        <f>IF($A22="","",COUNTIFS('3. Registro de ausencias'!$A$5:$A$200,$A22,'3. Registro de ausencias'!$F$5:$F$200,"Aprobado",'3. Registro de ausencias'!$C$5:$C$200,"&lt;="&amp;('1. Configuración'!$C$9+(9-1)*7+6),'3. Registro de ausencias'!$D$5:$D$200,"&gt;="&amp;('1. Configuración'!$C$9+(9-1)*7)))</f>
        <v/>
      </c>
      <c r="K22" s="106">
        <f>IF($A22="","",COUNTIFS('3. Registro de ausencias'!$A$5:$A$200,$A22,'3. Registro de ausencias'!$F$5:$F$200,"Aprobado",'3. Registro de ausencias'!$C$5:$C$200,"&lt;="&amp;('1. Configuración'!$C$9+(10-1)*7+6),'3. Registro de ausencias'!$D$5:$D$200,"&gt;="&amp;('1. Configuración'!$C$9+(10-1)*7)))</f>
        <v/>
      </c>
      <c r="L22" s="106">
        <f>IF($A22="","",COUNTIFS('3. Registro de ausencias'!$A$5:$A$200,$A22,'3. Registro de ausencias'!$F$5:$F$200,"Aprobado",'3. Registro de ausencias'!$C$5:$C$200,"&lt;="&amp;('1. Configuración'!$C$9+(11-1)*7+6),'3. Registro de ausencias'!$D$5:$D$200,"&gt;="&amp;('1. Configuración'!$C$9+(11-1)*7)))</f>
        <v/>
      </c>
      <c r="M22" s="106">
        <f>IF($A22="","",COUNTIFS('3. Registro de ausencias'!$A$5:$A$200,$A22,'3. Registro de ausencias'!$F$5:$F$200,"Aprobado",'3. Registro de ausencias'!$C$5:$C$200,"&lt;="&amp;('1. Configuración'!$C$9+(12-1)*7+6),'3. Registro de ausencias'!$D$5:$D$200,"&gt;="&amp;('1. Configuración'!$C$9+(12-1)*7)))</f>
        <v/>
      </c>
      <c r="N22" s="106">
        <f>IF($A22="","",COUNTIFS('3. Registro de ausencias'!$A$5:$A$200,$A22,'3. Registro de ausencias'!$F$5:$F$200,"Aprobado",'3. Registro de ausencias'!$C$5:$C$200,"&lt;="&amp;('1. Configuración'!$C$9+(13-1)*7+6),'3. Registro de ausencias'!$D$5:$D$200,"&gt;="&amp;('1. Configuración'!$C$9+(13-1)*7)))</f>
        <v/>
      </c>
      <c r="O22" s="106">
        <f>IF($A22="","",COUNTIFS('3. Registro de ausencias'!$A$5:$A$200,$A22,'3. Registro de ausencias'!$F$5:$F$200,"Aprobado",'3. Registro de ausencias'!$C$5:$C$200,"&lt;="&amp;('1. Configuración'!$C$9+(14-1)*7+6),'3. Registro de ausencias'!$D$5:$D$200,"&gt;="&amp;('1. Configuración'!$C$9+(14-1)*7)))</f>
        <v/>
      </c>
      <c r="P22" s="106">
        <f>IF($A22="","",COUNTIFS('3. Registro de ausencias'!$A$5:$A$200,$A22,'3. Registro de ausencias'!$F$5:$F$200,"Aprobado",'3. Registro de ausencias'!$C$5:$C$200,"&lt;="&amp;('1. Configuración'!$C$9+(15-1)*7+6),'3. Registro de ausencias'!$D$5:$D$200,"&gt;="&amp;('1. Configuración'!$C$9+(15-1)*7)))</f>
        <v/>
      </c>
      <c r="Q22" s="106">
        <f>IF($A22="","",COUNTIFS('3. Registro de ausencias'!$A$5:$A$200,$A22,'3. Registro de ausencias'!$F$5:$F$200,"Aprobado",'3. Registro de ausencias'!$C$5:$C$200,"&lt;="&amp;('1. Configuración'!$C$9+(16-1)*7+6),'3. Registro de ausencias'!$D$5:$D$200,"&gt;="&amp;('1. Configuración'!$C$9+(16-1)*7)))</f>
        <v/>
      </c>
      <c r="R22" s="106">
        <f>IF($A22="","",COUNTIFS('3. Registro de ausencias'!$A$5:$A$200,$A22,'3. Registro de ausencias'!$F$5:$F$200,"Aprobado",'3. Registro de ausencias'!$C$5:$C$200,"&lt;="&amp;('1. Configuración'!$C$9+(17-1)*7+6),'3. Registro de ausencias'!$D$5:$D$200,"&gt;="&amp;('1. Configuración'!$C$9+(17-1)*7)))</f>
        <v/>
      </c>
      <c r="S22" s="106">
        <f>IF($A22="","",COUNTIFS('3. Registro de ausencias'!$A$5:$A$200,$A22,'3. Registro de ausencias'!$F$5:$F$200,"Aprobado",'3. Registro de ausencias'!$C$5:$C$200,"&lt;="&amp;('1. Configuración'!$C$9+(18-1)*7+6),'3. Registro de ausencias'!$D$5:$D$200,"&gt;="&amp;('1. Configuración'!$C$9+(18-1)*7)))</f>
        <v/>
      </c>
      <c r="T22" s="106">
        <f>IF($A22="","",COUNTIFS('3. Registro de ausencias'!$A$5:$A$200,$A22,'3. Registro de ausencias'!$F$5:$F$200,"Aprobado",'3. Registro de ausencias'!$C$5:$C$200,"&lt;="&amp;('1. Configuración'!$C$9+(19-1)*7+6),'3. Registro de ausencias'!$D$5:$D$200,"&gt;="&amp;('1. Configuración'!$C$9+(19-1)*7)))</f>
        <v/>
      </c>
      <c r="U22" s="106">
        <f>IF($A22="","",COUNTIFS('3. Registro de ausencias'!$A$5:$A$200,$A22,'3. Registro de ausencias'!$F$5:$F$200,"Aprobado",'3. Registro de ausencias'!$C$5:$C$200,"&lt;="&amp;('1. Configuración'!$C$9+(20-1)*7+6),'3. Registro de ausencias'!$D$5:$D$200,"&gt;="&amp;('1. Configuración'!$C$9+(20-1)*7)))</f>
        <v/>
      </c>
      <c r="V22" s="106">
        <f>IF($A22="","",COUNTIFS('3. Registro de ausencias'!$A$5:$A$200,$A22,'3. Registro de ausencias'!$F$5:$F$200,"Aprobado",'3. Registro de ausencias'!$C$5:$C$200,"&lt;="&amp;('1. Configuración'!$C$9+(21-1)*7+6),'3. Registro de ausencias'!$D$5:$D$200,"&gt;="&amp;('1. Configuración'!$C$9+(21-1)*7)))</f>
        <v/>
      </c>
      <c r="W22" s="106">
        <f>IF($A22="","",COUNTIFS('3. Registro de ausencias'!$A$5:$A$200,$A22,'3. Registro de ausencias'!$F$5:$F$200,"Aprobado",'3. Registro de ausencias'!$C$5:$C$200,"&lt;="&amp;('1. Configuración'!$C$9+(22-1)*7+6),'3. Registro de ausencias'!$D$5:$D$200,"&gt;="&amp;('1. Configuración'!$C$9+(22-1)*7)))</f>
        <v/>
      </c>
      <c r="X22" s="106">
        <f>IF($A22="","",COUNTIFS('3. Registro de ausencias'!$A$5:$A$200,$A22,'3. Registro de ausencias'!$F$5:$F$200,"Aprobado",'3. Registro de ausencias'!$C$5:$C$200,"&lt;="&amp;('1. Configuración'!$C$9+(23-1)*7+6),'3. Registro de ausencias'!$D$5:$D$200,"&gt;="&amp;('1. Configuración'!$C$9+(23-1)*7)))</f>
        <v/>
      </c>
      <c r="Y22" s="106">
        <f>IF($A22="","",COUNTIFS('3. Registro de ausencias'!$A$5:$A$200,$A22,'3. Registro de ausencias'!$F$5:$F$200,"Aprobado",'3. Registro de ausencias'!$C$5:$C$200,"&lt;="&amp;('1. Configuración'!$C$9+(24-1)*7+6),'3. Registro de ausencias'!$D$5:$D$200,"&gt;="&amp;('1. Configuración'!$C$9+(24-1)*7)))</f>
        <v/>
      </c>
      <c r="Z22" s="106">
        <f>IF($A22="","",COUNTIFS('3. Registro de ausencias'!$A$5:$A$200,$A22,'3. Registro de ausencias'!$F$5:$F$200,"Aprobado",'3. Registro de ausencias'!$C$5:$C$200,"&lt;="&amp;('1. Configuración'!$C$9+(25-1)*7+6),'3. Registro de ausencias'!$D$5:$D$200,"&gt;="&amp;('1. Configuración'!$C$9+(25-1)*7)))</f>
        <v/>
      </c>
      <c r="AA22" s="106">
        <f>IF($A22="","",COUNTIFS('3. Registro de ausencias'!$A$5:$A$200,$A22,'3. Registro de ausencias'!$F$5:$F$200,"Aprobado",'3. Registro de ausencias'!$C$5:$C$200,"&lt;="&amp;('1. Configuración'!$C$9+(26-1)*7+6),'3. Registro de ausencias'!$D$5:$D$200,"&gt;="&amp;('1. Configuración'!$C$9+(26-1)*7)))</f>
        <v/>
      </c>
      <c r="AB22" s="106">
        <f>IF($A22="","",COUNTIFS('3. Registro de ausencias'!$A$5:$A$200,$A22,'3. Registro de ausencias'!$F$5:$F$200,"Aprobado",'3. Registro de ausencias'!$C$5:$C$200,"&lt;="&amp;('1. Configuración'!$C$9+(27-1)*7+6),'3. Registro de ausencias'!$D$5:$D$200,"&gt;="&amp;('1. Configuración'!$C$9+(27-1)*7)))</f>
        <v/>
      </c>
      <c r="AC22" s="106">
        <f>IF($A22="","",COUNTIFS('3. Registro de ausencias'!$A$5:$A$200,$A22,'3. Registro de ausencias'!$F$5:$F$200,"Aprobado",'3. Registro de ausencias'!$C$5:$C$200,"&lt;="&amp;('1. Configuración'!$C$9+(28-1)*7+6),'3. Registro de ausencias'!$D$5:$D$200,"&gt;="&amp;('1. Configuración'!$C$9+(28-1)*7)))</f>
        <v/>
      </c>
      <c r="AD22" s="106">
        <f>IF($A22="","",COUNTIFS('3. Registro de ausencias'!$A$5:$A$200,$A22,'3. Registro de ausencias'!$F$5:$F$200,"Aprobado",'3. Registro de ausencias'!$C$5:$C$200,"&lt;="&amp;('1. Configuración'!$C$9+(29-1)*7+6),'3. Registro de ausencias'!$D$5:$D$200,"&gt;="&amp;('1. Configuración'!$C$9+(29-1)*7)))</f>
        <v/>
      </c>
      <c r="AE22" s="106">
        <f>IF($A22="","",COUNTIFS('3. Registro de ausencias'!$A$5:$A$200,$A22,'3. Registro de ausencias'!$F$5:$F$200,"Aprobado",'3. Registro de ausencias'!$C$5:$C$200,"&lt;="&amp;('1. Configuración'!$C$9+(30-1)*7+6),'3. Registro de ausencias'!$D$5:$D$200,"&gt;="&amp;('1. Configuración'!$C$9+(30-1)*7)))</f>
        <v/>
      </c>
      <c r="AF22" s="106">
        <f>IF($A22="","",COUNTIFS('3. Registro de ausencias'!$A$5:$A$200,$A22,'3. Registro de ausencias'!$F$5:$F$200,"Aprobado",'3. Registro de ausencias'!$C$5:$C$200,"&lt;="&amp;('1. Configuración'!$C$9+(31-1)*7+6),'3. Registro de ausencias'!$D$5:$D$200,"&gt;="&amp;('1. Configuración'!$C$9+(31-1)*7)))</f>
        <v/>
      </c>
      <c r="AG22" s="106">
        <f>IF($A22="","",COUNTIFS('3. Registro de ausencias'!$A$5:$A$200,$A22,'3. Registro de ausencias'!$F$5:$F$200,"Aprobado",'3. Registro de ausencias'!$C$5:$C$200,"&lt;="&amp;('1. Configuración'!$C$9+(32-1)*7+6),'3. Registro de ausencias'!$D$5:$D$200,"&gt;="&amp;('1. Configuración'!$C$9+(32-1)*7)))</f>
        <v/>
      </c>
      <c r="AH22" s="106">
        <f>IF($A22="","",COUNTIFS('3. Registro de ausencias'!$A$5:$A$200,$A22,'3. Registro de ausencias'!$F$5:$F$200,"Aprobado",'3. Registro de ausencias'!$C$5:$C$200,"&lt;="&amp;('1. Configuración'!$C$9+(33-1)*7+6),'3. Registro de ausencias'!$D$5:$D$200,"&gt;="&amp;('1. Configuración'!$C$9+(33-1)*7)))</f>
        <v/>
      </c>
      <c r="AI22" s="106">
        <f>IF($A22="","",COUNTIFS('3. Registro de ausencias'!$A$5:$A$200,$A22,'3. Registro de ausencias'!$F$5:$F$200,"Aprobado",'3. Registro de ausencias'!$C$5:$C$200,"&lt;="&amp;('1. Configuración'!$C$9+(34-1)*7+6),'3. Registro de ausencias'!$D$5:$D$200,"&gt;="&amp;('1. Configuración'!$C$9+(34-1)*7)))</f>
        <v/>
      </c>
      <c r="AJ22" s="106">
        <f>IF($A22="","",COUNTIFS('3. Registro de ausencias'!$A$5:$A$200,$A22,'3. Registro de ausencias'!$F$5:$F$200,"Aprobado",'3. Registro de ausencias'!$C$5:$C$200,"&lt;="&amp;('1. Configuración'!$C$9+(35-1)*7+6),'3. Registro de ausencias'!$D$5:$D$200,"&gt;="&amp;('1. Configuración'!$C$9+(35-1)*7)))</f>
        <v/>
      </c>
      <c r="AK22" s="106">
        <f>IF($A22="","",COUNTIFS('3. Registro de ausencias'!$A$5:$A$200,$A22,'3. Registro de ausencias'!$F$5:$F$200,"Aprobado",'3. Registro de ausencias'!$C$5:$C$200,"&lt;="&amp;('1. Configuración'!$C$9+(36-1)*7+6),'3. Registro de ausencias'!$D$5:$D$200,"&gt;="&amp;('1. Configuración'!$C$9+(36-1)*7)))</f>
        <v/>
      </c>
      <c r="AL22" s="106">
        <f>IF($A22="","",COUNTIFS('3. Registro de ausencias'!$A$5:$A$200,$A22,'3. Registro de ausencias'!$F$5:$F$200,"Aprobado",'3. Registro de ausencias'!$C$5:$C$200,"&lt;="&amp;('1. Configuración'!$C$9+(37-1)*7+6),'3. Registro de ausencias'!$D$5:$D$200,"&gt;="&amp;('1. Configuración'!$C$9+(37-1)*7)))</f>
        <v/>
      </c>
      <c r="AM22" s="106">
        <f>IF($A22="","",COUNTIFS('3. Registro de ausencias'!$A$5:$A$200,$A22,'3. Registro de ausencias'!$F$5:$F$200,"Aprobado",'3. Registro de ausencias'!$C$5:$C$200,"&lt;="&amp;('1. Configuración'!$C$9+(38-1)*7+6),'3. Registro de ausencias'!$D$5:$D$200,"&gt;="&amp;('1. Configuración'!$C$9+(38-1)*7)))</f>
        <v/>
      </c>
      <c r="AN22" s="106">
        <f>IF($A22="","",COUNTIFS('3. Registro de ausencias'!$A$5:$A$200,$A22,'3. Registro de ausencias'!$F$5:$F$200,"Aprobado",'3. Registro de ausencias'!$C$5:$C$200,"&lt;="&amp;('1. Configuración'!$C$9+(39-1)*7+6),'3. Registro de ausencias'!$D$5:$D$200,"&gt;="&amp;('1. Configuración'!$C$9+(39-1)*7)))</f>
        <v/>
      </c>
      <c r="AO22" s="106">
        <f>IF($A22="","",COUNTIFS('3. Registro de ausencias'!$A$5:$A$200,$A22,'3. Registro de ausencias'!$F$5:$F$200,"Aprobado",'3. Registro de ausencias'!$C$5:$C$200,"&lt;="&amp;('1. Configuración'!$C$9+(40-1)*7+6),'3. Registro de ausencias'!$D$5:$D$200,"&gt;="&amp;('1. Configuración'!$C$9+(40-1)*7)))</f>
        <v/>
      </c>
      <c r="AP22" s="106">
        <f>IF($A22="","",COUNTIFS('3. Registro de ausencias'!$A$5:$A$200,$A22,'3. Registro de ausencias'!$F$5:$F$200,"Aprobado",'3. Registro de ausencias'!$C$5:$C$200,"&lt;="&amp;('1. Configuración'!$C$9+(41-1)*7+6),'3. Registro de ausencias'!$D$5:$D$200,"&gt;="&amp;('1. Configuración'!$C$9+(41-1)*7)))</f>
        <v/>
      </c>
      <c r="AQ22" s="106">
        <f>IF($A22="","",COUNTIFS('3. Registro de ausencias'!$A$5:$A$200,$A22,'3. Registro de ausencias'!$F$5:$F$200,"Aprobado",'3. Registro de ausencias'!$C$5:$C$200,"&lt;="&amp;('1. Configuración'!$C$9+(42-1)*7+6),'3. Registro de ausencias'!$D$5:$D$200,"&gt;="&amp;('1. Configuración'!$C$9+(42-1)*7)))</f>
        <v/>
      </c>
      <c r="AR22" s="106">
        <f>IF($A22="","",COUNTIFS('3. Registro de ausencias'!$A$5:$A$200,$A22,'3. Registro de ausencias'!$F$5:$F$200,"Aprobado",'3. Registro de ausencias'!$C$5:$C$200,"&lt;="&amp;('1. Configuración'!$C$9+(43-1)*7+6),'3. Registro de ausencias'!$D$5:$D$200,"&gt;="&amp;('1. Configuración'!$C$9+(43-1)*7)))</f>
        <v/>
      </c>
      <c r="AS22" s="106">
        <f>IF($A22="","",COUNTIFS('3. Registro de ausencias'!$A$5:$A$200,$A22,'3. Registro de ausencias'!$F$5:$F$200,"Aprobado",'3. Registro de ausencias'!$C$5:$C$200,"&lt;="&amp;('1. Configuración'!$C$9+(44-1)*7+6),'3. Registro de ausencias'!$D$5:$D$200,"&gt;="&amp;('1. Configuración'!$C$9+(44-1)*7)))</f>
        <v/>
      </c>
      <c r="AT22" s="106">
        <f>IF($A22="","",COUNTIFS('3. Registro de ausencias'!$A$5:$A$200,$A22,'3. Registro de ausencias'!$F$5:$F$200,"Aprobado",'3. Registro de ausencias'!$C$5:$C$200,"&lt;="&amp;('1. Configuración'!$C$9+(45-1)*7+6),'3. Registro de ausencias'!$D$5:$D$200,"&gt;="&amp;('1. Configuración'!$C$9+(45-1)*7)))</f>
        <v/>
      </c>
      <c r="AU22" s="106">
        <f>IF($A22="","",COUNTIFS('3. Registro de ausencias'!$A$5:$A$200,$A22,'3. Registro de ausencias'!$F$5:$F$200,"Aprobado",'3. Registro de ausencias'!$C$5:$C$200,"&lt;="&amp;('1. Configuración'!$C$9+(46-1)*7+6),'3. Registro de ausencias'!$D$5:$D$200,"&gt;="&amp;('1. Configuración'!$C$9+(46-1)*7)))</f>
        <v/>
      </c>
      <c r="AV22" s="106">
        <f>IF($A22="","",COUNTIFS('3. Registro de ausencias'!$A$5:$A$200,$A22,'3. Registro de ausencias'!$F$5:$F$200,"Aprobado",'3. Registro de ausencias'!$C$5:$C$200,"&lt;="&amp;('1. Configuración'!$C$9+(47-1)*7+6),'3. Registro de ausencias'!$D$5:$D$200,"&gt;="&amp;('1. Configuración'!$C$9+(47-1)*7)))</f>
        <v/>
      </c>
      <c r="AW22" s="106">
        <f>IF($A22="","",COUNTIFS('3. Registro de ausencias'!$A$5:$A$200,$A22,'3. Registro de ausencias'!$F$5:$F$200,"Aprobado",'3. Registro de ausencias'!$C$5:$C$200,"&lt;="&amp;('1. Configuración'!$C$9+(48-1)*7+6),'3. Registro de ausencias'!$D$5:$D$200,"&gt;="&amp;('1. Configuración'!$C$9+(48-1)*7)))</f>
        <v/>
      </c>
      <c r="AX22" s="106">
        <f>IF($A22="","",COUNTIFS('3. Registro de ausencias'!$A$5:$A$200,$A22,'3. Registro de ausencias'!$F$5:$F$200,"Aprobado",'3. Registro de ausencias'!$C$5:$C$200,"&lt;="&amp;('1. Configuración'!$C$9+(49-1)*7+6),'3. Registro de ausencias'!$D$5:$D$200,"&gt;="&amp;('1. Configuración'!$C$9+(49-1)*7)))</f>
        <v/>
      </c>
      <c r="AY22" s="106">
        <f>IF($A22="","",COUNTIFS('3. Registro de ausencias'!$A$5:$A$200,$A22,'3. Registro de ausencias'!$F$5:$F$200,"Aprobado",'3. Registro de ausencias'!$C$5:$C$200,"&lt;="&amp;('1. Configuración'!$C$9+(50-1)*7+6),'3. Registro de ausencias'!$D$5:$D$200,"&gt;="&amp;('1. Configuración'!$C$9+(50-1)*7)))</f>
        <v/>
      </c>
      <c r="AZ22" s="106">
        <f>IF($A22="","",COUNTIFS('3. Registro de ausencias'!$A$5:$A$200,$A22,'3. Registro de ausencias'!$F$5:$F$200,"Aprobado",'3. Registro de ausencias'!$C$5:$C$200,"&lt;="&amp;('1. Configuración'!$C$9+(51-1)*7+6),'3. Registro de ausencias'!$D$5:$D$200,"&gt;="&amp;('1. Configuración'!$C$9+(51-1)*7)))</f>
        <v/>
      </c>
      <c r="BA22" s="106">
        <f>IF($A22="","",COUNTIFS('3. Registro de ausencias'!$A$5:$A$200,$A22,'3. Registro de ausencias'!$F$5:$F$200,"Aprobado",'3. Registro de ausencias'!$C$5:$C$200,"&lt;="&amp;('1. Configuración'!$C$9+(52-1)*7+6),'3. Registro de ausencias'!$D$5:$D$200,"&gt;="&amp;('1. Configuración'!$C$9+(52-1)*7)))</f>
        <v/>
      </c>
    </row>
    <row r="23" ht="18" customHeight="1" s="55">
      <c r="A23" s="105">
        <f>IF('2. Empleados'!A23="","",'2. Empleados'!A23)</f>
        <v/>
      </c>
      <c r="B23" s="106">
        <f>IF($A23="","",COUNTIFS('3. Registro de ausencias'!$A$5:$A$200,$A23,'3. Registro de ausencias'!$F$5:$F$200,"Aprobado",'3. Registro de ausencias'!$C$5:$C$200,"&lt;="&amp;('1. Configuración'!$C$9+(1-1)*7+6),'3. Registro de ausencias'!$D$5:$D$200,"&gt;="&amp;('1. Configuración'!$C$9+(1-1)*7)))</f>
        <v/>
      </c>
      <c r="C23" s="106">
        <f>IF($A23="","",COUNTIFS('3. Registro de ausencias'!$A$5:$A$200,$A23,'3. Registro de ausencias'!$F$5:$F$200,"Aprobado",'3. Registro de ausencias'!$C$5:$C$200,"&lt;="&amp;('1. Configuración'!$C$9+(2-1)*7+6),'3. Registro de ausencias'!$D$5:$D$200,"&gt;="&amp;('1. Configuración'!$C$9+(2-1)*7)))</f>
        <v/>
      </c>
      <c r="D23" s="106">
        <f>IF($A23="","",COUNTIFS('3. Registro de ausencias'!$A$5:$A$200,$A23,'3. Registro de ausencias'!$F$5:$F$200,"Aprobado",'3. Registro de ausencias'!$C$5:$C$200,"&lt;="&amp;('1. Configuración'!$C$9+(3-1)*7+6),'3. Registro de ausencias'!$D$5:$D$200,"&gt;="&amp;('1. Configuración'!$C$9+(3-1)*7)))</f>
        <v/>
      </c>
      <c r="E23" s="106">
        <f>IF($A23="","",COUNTIFS('3. Registro de ausencias'!$A$5:$A$200,$A23,'3. Registro de ausencias'!$F$5:$F$200,"Aprobado",'3. Registro de ausencias'!$C$5:$C$200,"&lt;="&amp;('1. Configuración'!$C$9+(4-1)*7+6),'3. Registro de ausencias'!$D$5:$D$200,"&gt;="&amp;('1. Configuración'!$C$9+(4-1)*7)))</f>
        <v/>
      </c>
      <c r="F23" s="106">
        <f>IF($A23="","",COUNTIFS('3. Registro de ausencias'!$A$5:$A$200,$A23,'3. Registro de ausencias'!$F$5:$F$200,"Aprobado",'3. Registro de ausencias'!$C$5:$C$200,"&lt;="&amp;('1. Configuración'!$C$9+(5-1)*7+6),'3. Registro de ausencias'!$D$5:$D$200,"&gt;="&amp;('1. Configuración'!$C$9+(5-1)*7)))</f>
        <v/>
      </c>
      <c r="G23" s="106">
        <f>IF($A23="","",COUNTIFS('3. Registro de ausencias'!$A$5:$A$200,$A23,'3. Registro de ausencias'!$F$5:$F$200,"Aprobado",'3. Registro de ausencias'!$C$5:$C$200,"&lt;="&amp;('1. Configuración'!$C$9+(6-1)*7+6),'3. Registro de ausencias'!$D$5:$D$200,"&gt;="&amp;('1. Configuración'!$C$9+(6-1)*7)))</f>
        <v/>
      </c>
      <c r="H23" s="106">
        <f>IF($A23="","",COUNTIFS('3. Registro de ausencias'!$A$5:$A$200,$A23,'3. Registro de ausencias'!$F$5:$F$200,"Aprobado",'3. Registro de ausencias'!$C$5:$C$200,"&lt;="&amp;('1. Configuración'!$C$9+(7-1)*7+6),'3. Registro de ausencias'!$D$5:$D$200,"&gt;="&amp;('1. Configuración'!$C$9+(7-1)*7)))</f>
        <v/>
      </c>
      <c r="I23" s="106">
        <f>IF($A23="","",COUNTIFS('3. Registro de ausencias'!$A$5:$A$200,$A23,'3. Registro de ausencias'!$F$5:$F$200,"Aprobado",'3. Registro de ausencias'!$C$5:$C$200,"&lt;="&amp;('1. Configuración'!$C$9+(8-1)*7+6),'3. Registro de ausencias'!$D$5:$D$200,"&gt;="&amp;('1. Configuración'!$C$9+(8-1)*7)))</f>
        <v/>
      </c>
      <c r="J23" s="106">
        <f>IF($A23="","",COUNTIFS('3. Registro de ausencias'!$A$5:$A$200,$A23,'3. Registro de ausencias'!$F$5:$F$200,"Aprobado",'3. Registro de ausencias'!$C$5:$C$200,"&lt;="&amp;('1. Configuración'!$C$9+(9-1)*7+6),'3. Registro de ausencias'!$D$5:$D$200,"&gt;="&amp;('1. Configuración'!$C$9+(9-1)*7)))</f>
        <v/>
      </c>
      <c r="K23" s="106">
        <f>IF($A23="","",COUNTIFS('3. Registro de ausencias'!$A$5:$A$200,$A23,'3. Registro de ausencias'!$F$5:$F$200,"Aprobado",'3. Registro de ausencias'!$C$5:$C$200,"&lt;="&amp;('1. Configuración'!$C$9+(10-1)*7+6),'3. Registro de ausencias'!$D$5:$D$200,"&gt;="&amp;('1. Configuración'!$C$9+(10-1)*7)))</f>
        <v/>
      </c>
      <c r="L23" s="106">
        <f>IF($A23="","",COUNTIFS('3. Registro de ausencias'!$A$5:$A$200,$A23,'3. Registro de ausencias'!$F$5:$F$200,"Aprobado",'3. Registro de ausencias'!$C$5:$C$200,"&lt;="&amp;('1. Configuración'!$C$9+(11-1)*7+6),'3. Registro de ausencias'!$D$5:$D$200,"&gt;="&amp;('1. Configuración'!$C$9+(11-1)*7)))</f>
        <v/>
      </c>
      <c r="M23" s="106">
        <f>IF($A23="","",COUNTIFS('3. Registro de ausencias'!$A$5:$A$200,$A23,'3. Registro de ausencias'!$F$5:$F$200,"Aprobado",'3. Registro de ausencias'!$C$5:$C$200,"&lt;="&amp;('1. Configuración'!$C$9+(12-1)*7+6),'3. Registro de ausencias'!$D$5:$D$200,"&gt;="&amp;('1. Configuración'!$C$9+(12-1)*7)))</f>
        <v/>
      </c>
      <c r="N23" s="106">
        <f>IF($A23="","",COUNTIFS('3. Registro de ausencias'!$A$5:$A$200,$A23,'3. Registro de ausencias'!$F$5:$F$200,"Aprobado",'3. Registro de ausencias'!$C$5:$C$200,"&lt;="&amp;('1. Configuración'!$C$9+(13-1)*7+6),'3. Registro de ausencias'!$D$5:$D$200,"&gt;="&amp;('1. Configuración'!$C$9+(13-1)*7)))</f>
        <v/>
      </c>
      <c r="O23" s="106">
        <f>IF($A23="","",COUNTIFS('3. Registro de ausencias'!$A$5:$A$200,$A23,'3. Registro de ausencias'!$F$5:$F$200,"Aprobado",'3. Registro de ausencias'!$C$5:$C$200,"&lt;="&amp;('1. Configuración'!$C$9+(14-1)*7+6),'3. Registro de ausencias'!$D$5:$D$200,"&gt;="&amp;('1. Configuración'!$C$9+(14-1)*7)))</f>
        <v/>
      </c>
      <c r="P23" s="106">
        <f>IF($A23="","",COUNTIFS('3. Registro de ausencias'!$A$5:$A$200,$A23,'3. Registro de ausencias'!$F$5:$F$200,"Aprobado",'3. Registro de ausencias'!$C$5:$C$200,"&lt;="&amp;('1. Configuración'!$C$9+(15-1)*7+6),'3. Registro de ausencias'!$D$5:$D$200,"&gt;="&amp;('1. Configuración'!$C$9+(15-1)*7)))</f>
        <v/>
      </c>
      <c r="Q23" s="106">
        <f>IF($A23="","",COUNTIFS('3. Registro de ausencias'!$A$5:$A$200,$A23,'3. Registro de ausencias'!$F$5:$F$200,"Aprobado",'3. Registro de ausencias'!$C$5:$C$200,"&lt;="&amp;('1. Configuración'!$C$9+(16-1)*7+6),'3. Registro de ausencias'!$D$5:$D$200,"&gt;="&amp;('1. Configuración'!$C$9+(16-1)*7)))</f>
        <v/>
      </c>
      <c r="R23" s="106">
        <f>IF($A23="","",COUNTIFS('3. Registro de ausencias'!$A$5:$A$200,$A23,'3. Registro de ausencias'!$F$5:$F$200,"Aprobado",'3. Registro de ausencias'!$C$5:$C$200,"&lt;="&amp;('1. Configuración'!$C$9+(17-1)*7+6),'3. Registro de ausencias'!$D$5:$D$200,"&gt;="&amp;('1. Configuración'!$C$9+(17-1)*7)))</f>
        <v/>
      </c>
      <c r="S23" s="106">
        <f>IF($A23="","",COUNTIFS('3. Registro de ausencias'!$A$5:$A$200,$A23,'3. Registro de ausencias'!$F$5:$F$200,"Aprobado",'3. Registro de ausencias'!$C$5:$C$200,"&lt;="&amp;('1. Configuración'!$C$9+(18-1)*7+6),'3. Registro de ausencias'!$D$5:$D$200,"&gt;="&amp;('1. Configuración'!$C$9+(18-1)*7)))</f>
        <v/>
      </c>
      <c r="T23" s="106">
        <f>IF($A23="","",COUNTIFS('3. Registro de ausencias'!$A$5:$A$200,$A23,'3. Registro de ausencias'!$F$5:$F$200,"Aprobado",'3. Registro de ausencias'!$C$5:$C$200,"&lt;="&amp;('1. Configuración'!$C$9+(19-1)*7+6),'3. Registro de ausencias'!$D$5:$D$200,"&gt;="&amp;('1. Configuración'!$C$9+(19-1)*7)))</f>
        <v/>
      </c>
      <c r="U23" s="106">
        <f>IF($A23="","",COUNTIFS('3. Registro de ausencias'!$A$5:$A$200,$A23,'3. Registro de ausencias'!$F$5:$F$200,"Aprobado",'3. Registro de ausencias'!$C$5:$C$200,"&lt;="&amp;('1. Configuración'!$C$9+(20-1)*7+6),'3. Registro de ausencias'!$D$5:$D$200,"&gt;="&amp;('1. Configuración'!$C$9+(20-1)*7)))</f>
        <v/>
      </c>
      <c r="V23" s="106">
        <f>IF($A23="","",COUNTIFS('3. Registro de ausencias'!$A$5:$A$200,$A23,'3. Registro de ausencias'!$F$5:$F$200,"Aprobado",'3. Registro de ausencias'!$C$5:$C$200,"&lt;="&amp;('1. Configuración'!$C$9+(21-1)*7+6),'3. Registro de ausencias'!$D$5:$D$200,"&gt;="&amp;('1. Configuración'!$C$9+(21-1)*7)))</f>
        <v/>
      </c>
      <c r="W23" s="106">
        <f>IF($A23="","",COUNTIFS('3. Registro de ausencias'!$A$5:$A$200,$A23,'3. Registro de ausencias'!$F$5:$F$200,"Aprobado",'3. Registro de ausencias'!$C$5:$C$200,"&lt;="&amp;('1. Configuración'!$C$9+(22-1)*7+6),'3. Registro de ausencias'!$D$5:$D$200,"&gt;="&amp;('1. Configuración'!$C$9+(22-1)*7)))</f>
        <v/>
      </c>
      <c r="X23" s="106">
        <f>IF($A23="","",COUNTIFS('3. Registro de ausencias'!$A$5:$A$200,$A23,'3. Registro de ausencias'!$F$5:$F$200,"Aprobado",'3. Registro de ausencias'!$C$5:$C$200,"&lt;="&amp;('1. Configuración'!$C$9+(23-1)*7+6),'3. Registro de ausencias'!$D$5:$D$200,"&gt;="&amp;('1. Configuración'!$C$9+(23-1)*7)))</f>
        <v/>
      </c>
      <c r="Y23" s="106">
        <f>IF($A23="","",COUNTIFS('3. Registro de ausencias'!$A$5:$A$200,$A23,'3. Registro de ausencias'!$F$5:$F$200,"Aprobado",'3. Registro de ausencias'!$C$5:$C$200,"&lt;="&amp;('1. Configuración'!$C$9+(24-1)*7+6),'3. Registro de ausencias'!$D$5:$D$200,"&gt;="&amp;('1. Configuración'!$C$9+(24-1)*7)))</f>
        <v/>
      </c>
      <c r="Z23" s="106">
        <f>IF($A23="","",COUNTIFS('3. Registro de ausencias'!$A$5:$A$200,$A23,'3. Registro de ausencias'!$F$5:$F$200,"Aprobado",'3. Registro de ausencias'!$C$5:$C$200,"&lt;="&amp;('1. Configuración'!$C$9+(25-1)*7+6),'3. Registro de ausencias'!$D$5:$D$200,"&gt;="&amp;('1. Configuración'!$C$9+(25-1)*7)))</f>
        <v/>
      </c>
      <c r="AA23" s="106">
        <f>IF($A23="","",COUNTIFS('3. Registro de ausencias'!$A$5:$A$200,$A23,'3. Registro de ausencias'!$F$5:$F$200,"Aprobado",'3. Registro de ausencias'!$C$5:$C$200,"&lt;="&amp;('1. Configuración'!$C$9+(26-1)*7+6),'3. Registro de ausencias'!$D$5:$D$200,"&gt;="&amp;('1. Configuración'!$C$9+(26-1)*7)))</f>
        <v/>
      </c>
      <c r="AB23" s="106">
        <f>IF($A23="","",COUNTIFS('3. Registro de ausencias'!$A$5:$A$200,$A23,'3. Registro de ausencias'!$F$5:$F$200,"Aprobado",'3. Registro de ausencias'!$C$5:$C$200,"&lt;="&amp;('1. Configuración'!$C$9+(27-1)*7+6),'3. Registro de ausencias'!$D$5:$D$200,"&gt;="&amp;('1. Configuración'!$C$9+(27-1)*7)))</f>
        <v/>
      </c>
      <c r="AC23" s="106">
        <f>IF($A23="","",COUNTIFS('3. Registro de ausencias'!$A$5:$A$200,$A23,'3. Registro de ausencias'!$F$5:$F$200,"Aprobado",'3. Registro de ausencias'!$C$5:$C$200,"&lt;="&amp;('1. Configuración'!$C$9+(28-1)*7+6),'3. Registro de ausencias'!$D$5:$D$200,"&gt;="&amp;('1. Configuración'!$C$9+(28-1)*7)))</f>
        <v/>
      </c>
      <c r="AD23" s="106">
        <f>IF($A23="","",COUNTIFS('3. Registro de ausencias'!$A$5:$A$200,$A23,'3. Registro de ausencias'!$F$5:$F$200,"Aprobado",'3. Registro de ausencias'!$C$5:$C$200,"&lt;="&amp;('1. Configuración'!$C$9+(29-1)*7+6),'3. Registro de ausencias'!$D$5:$D$200,"&gt;="&amp;('1. Configuración'!$C$9+(29-1)*7)))</f>
        <v/>
      </c>
      <c r="AE23" s="106">
        <f>IF($A23="","",COUNTIFS('3. Registro de ausencias'!$A$5:$A$200,$A23,'3. Registro de ausencias'!$F$5:$F$200,"Aprobado",'3. Registro de ausencias'!$C$5:$C$200,"&lt;="&amp;('1. Configuración'!$C$9+(30-1)*7+6),'3. Registro de ausencias'!$D$5:$D$200,"&gt;="&amp;('1. Configuración'!$C$9+(30-1)*7)))</f>
        <v/>
      </c>
      <c r="AF23" s="106">
        <f>IF($A23="","",COUNTIFS('3. Registro de ausencias'!$A$5:$A$200,$A23,'3. Registro de ausencias'!$F$5:$F$200,"Aprobado",'3. Registro de ausencias'!$C$5:$C$200,"&lt;="&amp;('1. Configuración'!$C$9+(31-1)*7+6),'3. Registro de ausencias'!$D$5:$D$200,"&gt;="&amp;('1. Configuración'!$C$9+(31-1)*7)))</f>
        <v/>
      </c>
      <c r="AG23" s="106">
        <f>IF($A23="","",COUNTIFS('3. Registro de ausencias'!$A$5:$A$200,$A23,'3. Registro de ausencias'!$F$5:$F$200,"Aprobado",'3. Registro de ausencias'!$C$5:$C$200,"&lt;="&amp;('1. Configuración'!$C$9+(32-1)*7+6),'3. Registro de ausencias'!$D$5:$D$200,"&gt;="&amp;('1. Configuración'!$C$9+(32-1)*7)))</f>
        <v/>
      </c>
      <c r="AH23" s="106">
        <f>IF($A23="","",COUNTIFS('3. Registro de ausencias'!$A$5:$A$200,$A23,'3. Registro de ausencias'!$F$5:$F$200,"Aprobado",'3. Registro de ausencias'!$C$5:$C$200,"&lt;="&amp;('1. Configuración'!$C$9+(33-1)*7+6),'3. Registro de ausencias'!$D$5:$D$200,"&gt;="&amp;('1. Configuración'!$C$9+(33-1)*7)))</f>
        <v/>
      </c>
      <c r="AI23" s="106">
        <f>IF($A23="","",COUNTIFS('3. Registro de ausencias'!$A$5:$A$200,$A23,'3. Registro de ausencias'!$F$5:$F$200,"Aprobado",'3. Registro de ausencias'!$C$5:$C$200,"&lt;="&amp;('1. Configuración'!$C$9+(34-1)*7+6),'3. Registro de ausencias'!$D$5:$D$200,"&gt;="&amp;('1. Configuración'!$C$9+(34-1)*7)))</f>
        <v/>
      </c>
      <c r="AJ23" s="106">
        <f>IF($A23="","",COUNTIFS('3. Registro de ausencias'!$A$5:$A$200,$A23,'3. Registro de ausencias'!$F$5:$F$200,"Aprobado",'3. Registro de ausencias'!$C$5:$C$200,"&lt;="&amp;('1. Configuración'!$C$9+(35-1)*7+6),'3. Registro de ausencias'!$D$5:$D$200,"&gt;="&amp;('1. Configuración'!$C$9+(35-1)*7)))</f>
        <v/>
      </c>
      <c r="AK23" s="106">
        <f>IF($A23="","",COUNTIFS('3. Registro de ausencias'!$A$5:$A$200,$A23,'3. Registro de ausencias'!$F$5:$F$200,"Aprobado",'3. Registro de ausencias'!$C$5:$C$200,"&lt;="&amp;('1. Configuración'!$C$9+(36-1)*7+6),'3. Registro de ausencias'!$D$5:$D$200,"&gt;="&amp;('1. Configuración'!$C$9+(36-1)*7)))</f>
        <v/>
      </c>
      <c r="AL23" s="106">
        <f>IF($A23="","",COUNTIFS('3. Registro de ausencias'!$A$5:$A$200,$A23,'3. Registro de ausencias'!$F$5:$F$200,"Aprobado",'3. Registro de ausencias'!$C$5:$C$200,"&lt;="&amp;('1. Configuración'!$C$9+(37-1)*7+6),'3. Registro de ausencias'!$D$5:$D$200,"&gt;="&amp;('1. Configuración'!$C$9+(37-1)*7)))</f>
        <v/>
      </c>
      <c r="AM23" s="106">
        <f>IF($A23="","",COUNTIFS('3. Registro de ausencias'!$A$5:$A$200,$A23,'3. Registro de ausencias'!$F$5:$F$200,"Aprobado",'3. Registro de ausencias'!$C$5:$C$200,"&lt;="&amp;('1. Configuración'!$C$9+(38-1)*7+6),'3. Registro de ausencias'!$D$5:$D$200,"&gt;="&amp;('1. Configuración'!$C$9+(38-1)*7)))</f>
        <v/>
      </c>
      <c r="AN23" s="106">
        <f>IF($A23="","",COUNTIFS('3. Registro de ausencias'!$A$5:$A$200,$A23,'3. Registro de ausencias'!$F$5:$F$200,"Aprobado",'3. Registro de ausencias'!$C$5:$C$200,"&lt;="&amp;('1. Configuración'!$C$9+(39-1)*7+6),'3. Registro de ausencias'!$D$5:$D$200,"&gt;="&amp;('1. Configuración'!$C$9+(39-1)*7)))</f>
        <v/>
      </c>
      <c r="AO23" s="106">
        <f>IF($A23="","",COUNTIFS('3. Registro de ausencias'!$A$5:$A$200,$A23,'3. Registro de ausencias'!$F$5:$F$200,"Aprobado",'3. Registro de ausencias'!$C$5:$C$200,"&lt;="&amp;('1. Configuración'!$C$9+(40-1)*7+6),'3. Registro de ausencias'!$D$5:$D$200,"&gt;="&amp;('1. Configuración'!$C$9+(40-1)*7)))</f>
        <v/>
      </c>
      <c r="AP23" s="106">
        <f>IF($A23="","",COUNTIFS('3. Registro de ausencias'!$A$5:$A$200,$A23,'3. Registro de ausencias'!$F$5:$F$200,"Aprobado",'3. Registro de ausencias'!$C$5:$C$200,"&lt;="&amp;('1. Configuración'!$C$9+(41-1)*7+6),'3. Registro de ausencias'!$D$5:$D$200,"&gt;="&amp;('1. Configuración'!$C$9+(41-1)*7)))</f>
        <v/>
      </c>
      <c r="AQ23" s="106">
        <f>IF($A23="","",COUNTIFS('3. Registro de ausencias'!$A$5:$A$200,$A23,'3. Registro de ausencias'!$F$5:$F$200,"Aprobado",'3. Registro de ausencias'!$C$5:$C$200,"&lt;="&amp;('1. Configuración'!$C$9+(42-1)*7+6),'3. Registro de ausencias'!$D$5:$D$200,"&gt;="&amp;('1. Configuración'!$C$9+(42-1)*7)))</f>
        <v/>
      </c>
      <c r="AR23" s="106">
        <f>IF($A23="","",COUNTIFS('3. Registro de ausencias'!$A$5:$A$200,$A23,'3. Registro de ausencias'!$F$5:$F$200,"Aprobado",'3. Registro de ausencias'!$C$5:$C$200,"&lt;="&amp;('1. Configuración'!$C$9+(43-1)*7+6),'3. Registro de ausencias'!$D$5:$D$200,"&gt;="&amp;('1. Configuración'!$C$9+(43-1)*7)))</f>
        <v/>
      </c>
      <c r="AS23" s="106">
        <f>IF($A23="","",COUNTIFS('3. Registro de ausencias'!$A$5:$A$200,$A23,'3. Registro de ausencias'!$F$5:$F$200,"Aprobado",'3. Registro de ausencias'!$C$5:$C$200,"&lt;="&amp;('1. Configuración'!$C$9+(44-1)*7+6),'3. Registro de ausencias'!$D$5:$D$200,"&gt;="&amp;('1. Configuración'!$C$9+(44-1)*7)))</f>
        <v/>
      </c>
      <c r="AT23" s="106">
        <f>IF($A23="","",COUNTIFS('3. Registro de ausencias'!$A$5:$A$200,$A23,'3. Registro de ausencias'!$F$5:$F$200,"Aprobado",'3. Registro de ausencias'!$C$5:$C$200,"&lt;="&amp;('1. Configuración'!$C$9+(45-1)*7+6),'3. Registro de ausencias'!$D$5:$D$200,"&gt;="&amp;('1. Configuración'!$C$9+(45-1)*7)))</f>
        <v/>
      </c>
      <c r="AU23" s="106">
        <f>IF($A23="","",COUNTIFS('3. Registro de ausencias'!$A$5:$A$200,$A23,'3. Registro de ausencias'!$F$5:$F$200,"Aprobado",'3. Registro de ausencias'!$C$5:$C$200,"&lt;="&amp;('1. Configuración'!$C$9+(46-1)*7+6),'3. Registro de ausencias'!$D$5:$D$200,"&gt;="&amp;('1. Configuración'!$C$9+(46-1)*7)))</f>
        <v/>
      </c>
      <c r="AV23" s="106">
        <f>IF($A23="","",COUNTIFS('3. Registro de ausencias'!$A$5:$A$200,$A23,'3. Registro de ausencias'!$F$5:$F$200,"Aprobado",'3. Registro de ausencias'!$C$5:$C$200,"&lt;="&amp;('1. Configuración'!$C$9+(47-1)*7+6),'3. Registro de ausencias'!$D$5:$D$200,"&gt;="&amp;('1. Configuración'!$C$9+(47-1)*7)))</f>
        <v/>
      </c>
      <c r="AW23" s="106">
        <f>IF($A23="","",COUNTIFS('3. Registro de ausencias'!$A$5:$A$200,$A23,'3. Registro de ausencias'!$F$5:$F$200,"Aprobado",'3. Registro de ausencias'!$C$5:$C$200,"&lt;="&amp;('1. Configuración'!$C$9+(48-1)*7+6),'3. Registro de ausencias'!$D$5:$D$200,"&gt;="&amp;('1. Configuración'!$C$9+(48-1)*7)))</f>
        <v/>
      </c>
      <c r="AX23" s="106">
        <f>IF($A23="","",COUNTIFS('3. Registro de ausencias'!$A$5:$A$200,$A23,'3. Registro de ausencias'!$F$5:$F$200,"Aprobado",'3. Registro de ausencias'!$C$5:$C$200,"&lt;="&amp;('1. Configuración'!$C$9+(49-1)*7+6),'3. Registro de ausencias'!$D$5:$D$200,"&gt;="&amp;('1. Configuración'!$C$9+(49-1)*7)))</f>
        <v/>
      </c>
      <c r="AY23" s="106">
        <f>IF($A23="","",COUNTIFS('3. Registro de ausencias'!$A$5:$A$200,$A23,'3. Registro de ausencias'!$F$5:$F$200,"Aprobado",'3. Registro de ausencias'!$C$5:$C$200,"&lt;="&amp;('1. Configuración'!$C$9+(50-1)*7+6),'3. Registro de ausencias'!$D$5:$D$200,"&gt;="&amp;('1. Configuración'!$C$9+(50-1)*7)))</f>
        <v/>
      </c>
      <c r="AZ23" s="106">
        <f>IF($A23="","",COUNTIFS('3. Registro de ausencias'!$A$5:$A$200,$A23,'3. Registro de ausencias'!$F$5:$F$200,"Aprobado",'3. Registro de ausencias'!$C$5:$C$200,"&lt;="&amp;('1. Configuración'!$C$9+(51-1)*7+6),'3. Registro de ausencias'!$D$5:$D$200,"&gt;="&amp;('1. Configuración'!$C$9+(51-1)*7)))</f>
        <v/>
      </c>
      <c r="BA23" s="106">
        <f>IF($A23="","",COUNTIFS('3. Registro de ausencias'!$A$5:$A$200,$A23,'3. Registro de ausencias'!$F$5:$F$200,"Aprobado",'3. Registro de ausencias'!$C$5:$C$200,"&lt;="&amp;('1. Configuración'!$C$9+(52-1)*7+6),'3. Registro de ausencias'!$D$5:$D$200,"&gt;="&amp;('1. Configuración'!$C$9+(52-1)*7)))</f>
        <v/>
      </c>
    </row>
    <row r="24" ht="18" customHeight="1" s="55">
      <c r="A24" s="105">
        <f>IF('2. Empleados'!A24="","",'2. Empleados'!A24)</f>
        <v/>
      </c>
      <c r="B24" s="106">
        <f>IF($A24="","",COUNTIFS('3. Registro de ausencias'!$A$5:$A$200,$A24,'3. Registro de ausencias'!$F$5:$F$200,"Aprobado",'3. Registro de ausencias'!$C$5:$C$200,"&lt;="&amp;('1. Configuración'!$C$9+(1-1)*7+6),'3. Registro de ausencias'!$D$5:$D$200,"&gt;="&amp;('1. Configuración'!$C$9+(1-1)*7)))</f>
        <v/>
      </c>
      <c r="C24" s="106">
        <f>IF($A24="","",COUNTIFS('3. Registro de ausencias'!$A$5:$A$200,$A24,'3. Registro de ausencias'!$F$5:$F$200,"Aprobado",'3. Registro de ausencias'!$C$5:$C$200,"&lt;="&amp;('1. Configuración'!$C$9+(2-1)*7+6),'3. Registro de ausencias'!$D$5:$D$200,"&gt;="&amp;('1. Configuración'!$C$9+(2-1)*7)))</f>
        <v/>
      </c>
      <c r="D24" s="106">
        <f>IF($A24="","",COUNTIFS('3. Registro de ausencias'!$A$5:$A$200,$A24,'3. Registro de ausencias'!$F$5:$F$200,"Aprobado",'3. Registro de ausencias'!$C$5:$C$200,"&lt;="&amp;('1. Configuración'!$C$9+(3-1)*7+6),'3. Registro de ausencias'!$D$5:$D$200,"&gt;="&amp;('1. Configuración'!$C$9+(3-1)*7)))</f>
        <v/>
      </c>
      <c r="E24" s="106">
        <f>IF($A24="","",COUNTIFS('3. Registro de ausencias'!$A$5:$A$200,$A24,'3. Registro de ausencias'!$F$5:$F$200,"Aprobado",'3. Registro de ausencias'!$C$5:$C$200,"&lt;="&amp;('1. Configuración'!$C$9+(4-1)*7+6),'3. Registro de ausencias'!$D$5:$D$200,"&gt;="&amp;('1. Configuración'!$C$9+(4-1)*7)))</f>
        <v/>
      </c>
      <c r="F24" s="106">
        <f>IF($A24="","",COUNTIFS('3. Registro de ausencias'!$A$5:$A$200,$A24,'3. Registro de ausencias'!$F$5:$F$200,"Aprobado",'3. Registro de ausencias'!$C$5:$C$200,"&lt;="&amp;('1. Configuración'!$C$9+(5-1)*7+6),'3. Registro de ausencias'!$D$5:$D$200,"&gt;="&amp;('1. Configuración'!$C$9+(5-1)*7)))</f>
        <v/>
      </c>
      <c r="G24" s="106">
        <f>IF($A24="","",COUNTIFS('3. Registro de ausencias'!$A$5:$A$200,$A24,'3. Registro de ausencias'!$F$5:$F$200,"Aprobado",'3. Registro de ausencias'!$C$5:$C$200,"&lt;="&amp;('1. Configuración'!$C$9+(6-1)*7+6),'3. Registro de ausencias'!$D$5:$D$200,"&gt;="&amp;('1. Configuración'!$C$9+(6-1)*7)))</f>
        <v/>
      </c>
      <c r="H24" s="106">
        <f>IF($A24="","",COUNTIFS('3. Registro de ausencias'!$A$5:$A$200,$A24,'3. Registro de ausencias'!$F$5:$F$200,"Aprobado",'3. Registro de ausencias'!$C$5:$C$200,"&lt;="&amp;('1. Configuración'!$C$9+(7-1)*7+6),'3. Registro de ausencias'!$D$5:$D$200,"&gt;="&amp;('1. Configuración'!$C$9+(7-1)*7)))</f>
        <v/>
      </c>
      <c r="I24" s="106">
        <f>IF($A24="","",COUNTIFS('3. Registro de ausencias'!$A$5:$A$200,$A24,'3. Registro de ausencias'!$F$5:$F$200,"Aprobado",'3. Registro de ausencias'!$C$5:$C$200,"&lt;="&amp;('1. Configuración'!$C$9+(8-1)*7+6),'3. Registro de ausencias'!$D$5:$D$200,"&gt;="&amp;('1. Configuración'!$C$9+(8-1)*7)))</f>
        <v/>
      </c>
      <c r="J24" s="106">
        <f>IF($A24="","",COUNTIFS('3. Registro de ausencias'!$A$5:$A$200,$A24,'3. Registro de ausencias'!$F$5:$F$200,"Aprobado",'3. Registro de ausencias'!$C$5:$C$200,"&lt;="&amp;('1. Configuración'!$C$9+(9-1)*7+6),'3. Registro de ausencias'!$D$5:$D$200,"&gt;="&amp;('1. Configuración'!$C$9+(9-1)*7)))</f>
        <v/>
      </c>
      <c r="K24" s="106">
        <f>IF($A24="","",COUNTIFS('3. Registro de ausencias'!$A$5:$A$200,$A24,'3. Registro de ausencias'!$F$5:$F$200,"Aprobado",'3. Registro de ausencias'!$C$5:$C$200,"&lt;="&amp;('1. Configuración'!$C$9+(10-1)*7+6),'3. Registro de ausencias'!$D$5:$D$200,"&gt;="&amp;('1. Configuración'!$C$9+(10-1)*7)))</f>
        <v/>
      </c>
      <c r="L24" s="106">
        <f>IF($A24="","",COUNTIFS('3. Registro de ausencias'!$A$5:$A$200,$A24,'3. Registro de ausencias'!$F$5:$F$200,"Aprobado",'3. Registro de ausencias'!$C$5:$C$200,"&lt;="&amp;('1. Configuración'!$C$9+(11-1)*7+6),'3. Registro de ausencias'!$D$5:$D$200,"&gt;="&amp;('1. Configuración'!$C$9+(11-1)*7)))</f>
        <v/>
      </c>
      <c r="M24" s="106">
        <f>IF($A24="","",COUNTIFS('3. Registro de ausencias'!$A$5:$A$200,$A24,'3. Registro de ausencias'!$F$5:$F$200,"Aprobado",'3. Registro de ausencias'!$C$5:$C$200,"&lt;="&amp;('1. Configuración'!$C$9+(12-1)*7+6),'3. Registro de ausencias'!$D$5:$D$200,"&gt;="&amp;('1. Configuración'!$C$9+(12-1)*7)))</f>
        <v/>
      </c>
      <c r="N24" s="106">
        <f>IF($A24="","",COUNTIFS('3. Registro de ausencias'!$A$5:$A$200,$A24,'3. Registro de ausencias'!$F$5:$F$200,"Aprobado",'3. Registro de ausencias'!$C$5:$C$200,"&lt;="&amp;('1. Configuración'!$C$9+(13-1)*7+6),'3. Registro de ausencias'!$D$5:$D$200,"&gt;="&amp;('1. Configuración'!$C$9+(13-1)*7)))</f>
        <v/>
      </c>
      <c r="O24" s="106">
        <f>IF($A24="","",COUNTIFS('3. Registro de ausencias'!$A$5:$A$200,$A24,'3. Registro de ausencias'!$F$5:$F$200,"Aprobado",'3. Registro de ausencias'!$C$5:$C$200,"&lt;="&amp;('1. Configuración'!$C$9+(14-1)*7+6),'3. Registro de ausencias'!$D$5:$D$200,"&gt;="&amp;('1. Configuración'!$C$9+(14-1)*7)))</f>
        <v/>
      </c>
      <c r="P24" s="106">
        <f>IF($A24="","",COUNTIFS('3. Registro de ausencias'!$A$5:$A$200,$A24,'3. Registro de ausencias'!$F$5:$F$200,"Aprobado",'3. Registro de ausencias'!$C$5:$C$200,"&lt;="&amp;('1. Configuración'!$C$9+(15-1)*7+6),'3. Registro de ausencias'!$D$5:$D$200,"&gt;="&amp;('1. Configuración'!$C$9+(15-1)*7)))</f>
        <v/>
      </c>
      <c r="Q24" s="106">
        <f>IF($A24="","",COUNTIFS('3. Registro de ausencias'!$A$5:$A$200,$A24,'3. Registro de ausencias'!$F$5:$F$200,"Aprobado",'3. Registro de ausencias'!$C$5:$C$200,"&lt;="&amp;('1. Configuración'!$C$9+(16-1)*7+6),'3. Registro de ausencias'!$D$5:$D$200,"&gt;="&amp;('1. Configuración'!$C$9+(16-1)*7)))</f>
        <v/>
      </c>
      <c r="R24" s="106">
        <f>IF($A24="","",COUNTIFS('3. Registro de ausencias'!$A$5:$A$200,$A24,'3. Registro de ausencias'!$F$5:$F$200,"Aprobado",'3. Registro de ausencias'!$C$5:$C$200,"&lt;="&amp;('1. Configuración'!$C$9+(17-1)*7+6),'3. Registro de ausencias'!$D$5:$D$200,"&gt;="&amp;('1. Configuración'!$C$9+(17-1)*7)))</f>
        <v/>
      </c>
      <c r="S24" s="106">
        <f>IF($A24="","",COUNTIFS('3. Registro de ausencias'!$A$5:$A$200,$A24,'3. Registro de ausencias'!$F$5:$F$200,"Aprobado",'3. Registro de ausencias'!$C$5:$C$200,"&lt;="&amp;('1. Configuración'!$C$9+(18-1)*7+6),'3. Registro de ausencias'!$D$5:$D$200,"&gt;="&amp;('1. Configuración'!$C$9+(18-1)*7)))</f>
        <v/>
      </c>
      <c r="T24" s="106">
        <f>IF($A24="","",COUNTIFS('3. Registro de ausencias'!$A$5:$A$200,$A24,'3. Registro de ausencias'!$F$5:$F$200,"Aprobado",'3. Registro de ausencias'!$C$5:$C$200,"&lt;="&amp;('1. Configuración'!$C$9+(19-1)*7+6),'3. Registro de ausencias'!$D$5:$D$200,"&gt;="&amp;('1. Configuración'!$C$9+(19-1)*7)))</f>
        <v/>
      </c>
      <c r="U24" s="106">
        <f>IF($A24="","",COUNTIFS('3. Registro de ausencias'!$A$5:$A$200,$A24,'3. Registro de ausencias'!$F$5:$F$200,"Aprobado",'3. Registro de ausencias'!$C$5:$C$200,"&lt;="&amp;('1. Configuración'!$C$9+(20-1)*7+6),'3. Registro de ausencias'!$D$5:$D$200,"&gt;="&amp;('1. Configuración'!$C$9+(20-1)*7)))</f>
        <v/>
      </c>
      <c r="V24" s="106">
        <f>IF($A24="","",COUNTIFS('3. Registro de ausencias'!$A$5:$A$200,$A24,'3. Registro de ausencias'!$F$5:$F$200,"Aprobado",'3. Registro de ausencias'!$C$5:$C$200,"&lt;="&amp;('1. Configuración'!$C$9+(21-1)*7+6),'3. Registro de ausencias'!$D$5:$D$200,"&gt;="&amp;('1. Configuración'!$C$9+(21-1)*7)))</f>
        <v/>
      </c>
      <c r="W24" s="106">
        <f>IF($A24="","",COUNTIFS('3. Registro de ausencias'!$A$5:$A$200,$A24,'3. Registro de ausencias'!$F$5:$F$200,"Aprobado",'3. Registro de ausencias'!$C$5:$C$200,"&lt;="&amp;('1. Configuración'!$C$9+(22-1)*7+6),'3. Registro de ausencias'!$D$5:$D$200,"&gt;="&amp;('1. Configuración'!$C$9+(22-1)*7)))</f>
        <v/>
      </c>
      <c r="X24" s="106">
        <f>IF($A24="","",COUNTIFS('3. Registro de ausencias'!$A$5:$A$200,$A24,'3. Registro de ausencias'!$F$5:$F$200,"Aprobado",'3. Registro de ausencias'!$C$5:$C$200,"&lt;="&amp;('1. Configuración'!$C$9+(23-1)*7+6),'3. Registro de ausencias'!$D$5:$D$200,"&gt;="&amp;('1. Configuración'!$C$9+(23-1)*7)))</f>
        <v/>
      </c>
      <c r="Y24" s="106">
        <f>IF($A24="","",COUNTIFS('3. Registro de ausencias'!$A$5:$A$200,$A24,'3. Registro de ausencias'!$F$5:$F$200,"Aprobado",'3. Registro de ausencias'!$C$5:$C$200,"&lt;="&amp;('1. Configuración'!$C$9+(24-1)*7+6),'3. Registro de ausencias'!$D$5:$D$200,"&gt;="&amp;('1. Configuración'!$C$9+(24-1)*7)))</f>
        <v/>
      </c>
      <c r="Z24" s="106">
        <f>IF($A24="","",COUNTIFS('3. Registro de ausencias'!$A$5:$A$200,$A24,'3. Registro de ausencias'!$F$5:$F$200,"Aprobado",'3. Registro de ausencias'!$C$5:$C$200,"&lt;="&amp;('1. Configuración'!$C$9+(25-1)*7+6),'3. Registro de ausencias'!$D$5:$D$200,"&gt;="&amp;('1. Configuración'!$C$9+(25-1)*7)))</f>
        <v/>
      </c>
      <c r="AA24" s="106">
        <f>IF($A24="","",COUNTIFS('3. Registro de ausencias'!$A$5:$A$200,$A24,'3. Registro de ausencias'!$F$5:$F$200,"Aprobado",'3. Registro de ausencias'!$C$5:$C$200,"&lt;="&amp;('1. Configuración'!$C$9+(26-1)*7+6),'3. Registro de ausencias'!$D$5:$D$200,"&gt;="&amp;('1. Configuración'!$C$9+(26-1)*7)))</f>
        <v/>
      </c>
      <c r="AB24" s="106">
        <f>IF($A24="","",COUNTIFS('3. Registro de ausencias'!$A$5:$A$200,$A24,'3. Registro de ausencias'!$F$5:$F$200,"Aprobado",'3. Registro de ausencias'!$C$5:$C$200,"&lt;="&amp;('1. Configuración'!$C$9+(27-1)*7+6),'3. Registro de ausencias'!$D$5:$D$200,"&gt;="&amp;('1. Configuración'!$C$9+(27-1)*7)))</f>
        <v/>
      </c>
      <c r="AC24" s="106">
        <f>IF($A24="","",COUNTIFS('3. Registro de ausencias'!$A$5:$A$200,$A24,'3. Registro de ausencias'!$F$5:$F$200,"Aprobado",'3. Registro de ausencias'!$C$5:$C$200,"&lt;="&amp;('1. Configuración'!$C$9+(28-1)*7+6),'3. Registro de ausencias'!$D$5:$D$200,"&gt;="&amp;('1. Configuración'!$C$9+(28-1)*7)))</f>
        <v/>
      </c>
      <c r="AD24" s="106">
        <f>IF($A24="","",COUNTIFS('3. Registro de ausencias'!$A$5:$A$200,$A24,'3. Registro de ausencias'!$F$5:$F$200,"Aprobado",'3. Registro de ausencias'!$C$5:$C$200,"&lt;="&amp;('1. Configuración'!$C$9+(29-1)*7+6),'3. Registro de ausencias'!$D$5:$D$200,"&gt;="&amp;('1. Configuración'!$C$9+(29-1)*7)))</f>
        <v/>
      </c>
      <c r="AE24" s="106">
        <f>IF($A24="","",COUNTIFS('3. Registro de ausencias'!$A$5:$A$200,$A24,'3. Registro de ausencias'!$F$5:$F$200,"Aprobado",'3. Registro de ausencias'!$C$5:$C$200,"&lt;="&amp;('1. Configuración'!$C$9+(30-1)*7+6),'3. Registro de ausencias'!$D$5:$D$200,"&gt;="&amp;('1. Configuración'!$C$9+(30-1)*7)))</f>
        <v/>
      </c>
      <c r="AF24" s="106">
        <f>IF($A24="","",COUNTIFS('3. Registro de ausencias'!$A$5:$A$200,$A24,'3. Registro de ausencias'!$F$5:$F$200,"Aprobado",'3. Registro de ausencias'!$C$5:$C$200,"&lt;="&amp;('1. Configuración'!$C$9+(31-1)*7+6),'3. Registro de ausencias'!$D$5:$D$200,"&gt;="&amp;('1. Configuración'!$C$9+(31-1)*7)))</f>
        <v/>
      </c>
      <c r="AG24" s="106">
        <f>IF($A24="","",COUNTIFS('3. Registro de ausencias'!$A$5:$A$200,$A24,'3. Registro de ausencias'!$F$5:$F$200,"Aprobado",'3. Registro de ausencias'!$C$5:$C$200,"&lt;="&amp;('1. Configuración'!$C$9+(32-1)*7+6),'3. Registro de ausencias'!$D$5:$D$200,"&gt;="&amp;('1. Configuración'!$C$9+(32-1)*7)))</f>
        <v/>
      </c>
      <c r="AH24" s="106">
        <f>IF($A24="","",COUNTIFS('3. Registro de ausencias'!$A$5:$A$200,$A24,'3. Registro de ausencias'!$F$5:$F$200,"Aprobado",'3. Registro de ausencias'!$C$5:$C$200,"&lt;="&amp;('1. Configuración'!$C$9+(33-1)*7+6),'3. Registro de ausencias'!$D$5:$D$200,"&gt;="&amp;('1. Configuración'!$C$9+(33-1)*7)))</f>
        <v/>
      </c>
      <c r="AI24" s="106">
        <f>IF($A24="","",COUNTIFS('3. Registro de ausencias'!$A$5:$A$200,$A24,'3. Registro de ausencias'!$F$5:$F$200,"Aprobado",'3. Registro de ausencias'!$C$5:$C$200,"&lt;="&amp;('1. Configuración'!$C$9+(34-1)*7+6),'3. Registro de ausencias'!$D$5:$D$200,"&gt;="&amp;('1. Configuración'!$C$9+(34-1)*7)))</f>
        <v/>
      </c>
      <c r="AJ24" s="106">
        <f>IF($A24="","",COUNTIFS('3. Registro de ausencias'!$A$5:$A$200,$A24,'3. Registro de ausencias'!$F$5:$F$200,"Aprobado",'3. Registro de ausencias'!$C$5:$C$200,"&lt;="&amp;('1. Configuración'!$C$9+(35-1)*7+6),'3. Registro de ausencias'!$D$5:$D$200,"&gt;="&amp;('1. Configuración'!$C$9+(35-1)*7)))</f>
        <v/>
      </c>
      <c r="AK24" s="106">
        <f>IF($A24="","",COUNTIFS('3. Registro de ausencias'!$A$5:$A$200,$A24,'3. Registro de ausencias'!$F$5:$F$200,"Aprobado",'3. Registro de ausencias'!$C$5:$C$200,"&lt;="&amp;('1. Configuración'!$C$9+(36-1)*7+6),'3. Registro de ausencias'!$D$5:$D$200,"&gt;="&amp;('1. Configuración'!$C$9+(36-1)*7)))</f>
        <v/>
      </c>
      <c r="AL24" s="106">
        <f>IF($A24="","",COUNTIFS('3. Registro de ausencias'!$A$5:$A$200,$A24,'3. Registro de ausencias'!$F$5:$F$200,"Aprobado",'3. Registro de ausencias'!$C$5:$C$200,"&lt;="&amp;('1. Configuración'!$C$9+(37-1)*7+6),'3. Registro de ausencias'!$D$5:$D$200,"&gt;="&amp;('1. Configuración'!$C$9+(37-1)*7)))</f>
        <v/>
      </c>
      <c r="AM24" s="106">
        <f>IF($A24="","",COUNTIFS('3. Registro de ausencias'!$A$5:$A$200,$A24,'3. Registro de ausencias'!$F$5:$F$200,"Aprobado",'3. Registro de ausencias'!$C$5:$C$200,"&lt;="&amp;('1. Configuración'!$C$9+(38-1)*7+6),'3. Registro de ausencias'!$D$5:$D$200,"&gt;="&amp;('1. Configuración'!$C$9+(38-1)*7)))</f>
        <v/>
      </c>
      <c r="AN24" s="106">
        <f>IF($A24="","",COUNTIFS('3. Registro de ausencias'!$A$5:$A$200,$A24,'3. Registro de ausencias'!$F$5:$F$200,"Aprobado",'3. Registro de ausencias'!$C$5:$C$200,"&lt;="&amp;('1. Configuración'!$C$9+(39-1)*7+6),'3. Registro de ausencias'!$D$5:$D$200,"&gt;="&amp;('1. Configuración'!$C$9+(39-1)*7)))</f>
        <v/>
      </c>
      <c r="AO24" s="106">
        <f>IF($A24="","",COUNTIFS('3. Registro de ausencias'!$A$5:$A$200,$A24,'3. Registro de ausencias'!$F$5:$F$200,"Aprobado",'3. Registro de ausencias'!$C$5:$C$200,"&lt;="&amp;('1. Configuración'!$C$9+(40-1)*7+6),'3. Registro de ausencias'!$D$5:$D$200,"&gt;="&amp;('1. Configuración'!$C$9+(40-1)*7)))</f>
        <v/>
      </c>
      <c r="AP24" s="106">
        <f>IF($A24="","",COUNTIFS('3. Registro de ausencias'!$A$5:$A$200,$A24,'3. Registro de ausencias'!$F$5:$F$200,"Aprobado",'3. Registro de ausencias'!$C$5:$C$200,"&lt;="&amp;('1. Configuración'!$C$9+(41-1)*7+6),'3. Registro de ausencias'!$D$5:$D$200,"&gt;="&amp;('1. Configuración'!$C$9+(41-1)*7)))</f>
        <v/>
      </c>
      <c r="AQ24" s="106">
        <f>IF($A24="","",COUNTIFS('3. Registro de ausencias'!$A$5:$A$200,$A24,'3. Registro de ausencias'!$F$5:$F$200,"Aprobado",'3. Registro de ausencias'!$C$5:$C$200,"&lt;="&amp;('1. Configuración'!$C$9+(42-1)*7+6),'3. Registro de ausencias'!$D$5:$D$200,"&gt;="&amp;('1. Configuración'!$C$9+(42-1)*7)))</f>
        <v/>
      </c>
      <c r="AR24" s="106">
        <f>IF($A24="","",COUNTIFS('3. Registro de ausencias'!$A$5:$A$200,$A24,'3. Registro de ausencias'!$F$5:$F$200,"Aprobado",'3. Registro de ausencias'!$C$5:$C$200,"&lt;="&amp;('1. Configuración'!$C$9+(43-1)*7+6),'3. Registro de ausencias'!$D$5:$D$200,"&gt;="&amp;('1. Configuración'!$C$9+(43-1)*7)))</f>
        <v/>
      </c>
      <c r="AS24" s="106">
        <f>IF($A24="","",COUNTIFS('3. Registro de ausencias'!$A$5:$A$200,$A24,'3. Registro de ausencias'!$F$5:$F$200,"Aprobado",'3. Registro de ausencias'!$C$5:$C$200,"&lt;="&amp;('1. Configuración'!$C$9+(44-1)*7+6),'3. Registro de ausencias'!$D$5:$D$200,"&gt;="&amp;('1. Configuración'!$C$9+(44-1)*7)))</f>
        <v/>
      </c>
      <c r="AT24" s="106">
        <f>IF($A24="","",COUNTIFS('3. Registro de ausencias'!$A$5:$A$200,$A24,'3. Registro de ausencias'!$F$5:$F$200,"Aprobado",'3. Registro de ausencias'!$C$5:$C$200,"&lt;="&amp;('1. Configuración'!$C$9+(45-1)*7+6),'3. Registro de ausencias'!$D$5:$D$200,"&gt;="&amp;('1. Configuración'!$C$9+(45-1)*7)))</f>
        <v/>
      </c>
      <c r="AU24" s="106">
        <f>IF($A24="","",COUNTIFS('3. Registro de ausencias'!$A$5:$A$200,$A24,'3. Registro de ausencias'!$F$5:$F$200,"Aprobado",'3. Registro de ausencias'!$C$5:$C$200,"&lt;="&amp;('1. Configuración'!$C$9+(46-1)*7+6),'3. Registro de ausencias'!$D$5:$D$200,"&gt;="&amp;('1. Configuración'!$C$9+(46-1)*7)))</f>
        <v/>
      </c>
      <c r="AV24" s="106">
        <f>IF($A24="","",COUNTIFS('3. Registro de ausencias'!$A$5:$A$200,$A24,'3. Registro de ausencias'!$F$5:$F$200,"Aprobado",'3. Registro de ausencias'!$C$5:$C$200,"&lt;="&amp;('1. Configuración'!$C$9+(47-1)*7+6),'3. Registro de ausencias'!$D$5:$D$200,"&gt;="&amp;('1. Configuración'!$C$9+(47-1)*7)))</f>
        <v/>
      </c>
      <c r="AW24" s="106">
        <f>IF($A24="","",COUNTIFS('3. Registro de ausencias'!$A$5:$A$200,$A24,'3. Registro de ausencias'!$F$5:$F$200,"Aprobado",'3. Registro de ausencias'!$C$5:$C$200,"&lt;="&amp;('1. Configuración'!$C$9+(48-1)*7+6),'3. Registro de ausencias'!$D$5:$D$200,"&gt;="&amp;('1. Configuración'!$C$9+(48-1)*7)))</f>
        <v/>
      </c>
      <c r="AX24" s="106">
        <f>IF($A24="","",COUNTIFS('3. Registro de ausencias'!$A$5:$A$200,$A24,'3. Registro de ausencias'!$F$5:$F$200,"Aprobado",'3. Registro de ausencias'!$C$5:$C$200,"&lt;="&amp;('1. Configuración'!$C$9+(49-1)*7+6),'3. Registro de ausencias'!$D$5:$D$200,"&gt;="&amp;('1. Configuración'!$C$9+(49-1)*7)))</f>
        <v/>
      </c>
      <c r="AY24" s="106">
        <f>IF($A24="","",COUNTIFS('3. Registro de ausencias'!$A$5:$A$200,$A24,'3. Registro de ausencias'!$F$5:$F$200,"Aprobado",'3. Registro de ausencias'!$C$5:$C$200,"&lt;="&amp;('1. Configuración'!$C$9+(50-1)*7+6),'3. Registro de ausencias'!$D$5:$D$200,"&gt;="&amp;('1. Configuración'!$C$9+(50-1)*7)))</f>
        <v/>
      </c>
      <c r="AZ24" s="106">
        <f>IF($A24="","",COUNTIFS('3. Registro de ausencias'!$A$5:$A$200,$A24,'3. Registro de ausencias'!$F$5:$F$200,"Aprobado",'3. Registro de ausencias'!$C$5:$C$200,"&lt;="&amp;('1. Configuración'!$C$9+(51-1)*7+6),'3. Registro de ausencias'!$D$5:$D$200,"&gt;="&amp;('1. Configuración'!$C$9+(51-1)*7)))</f>
        <v/>
      </c>
      <c r="BA24" s="106">
        <f>IF($A24="","",COUNTIFS('3. Registro de ausencias'!$A$5:$A$200,$A24,'3. Registro de ausencias'!$F$5:$F$200,"Aprobado",'3. Registro de ausencias'!$C$5:$C$200,"&lt;="&amp;('1. Configuración'!$C$9+(52-1)*7+6),'3. Registro de ausencias'!$D$5:$D$200,"&gt;="&amp;('1. Configuración'!$C$9+(52-1)*7)))</f>
        <v/>
      </c>
    </row>
    <row r="25" ht="18" customHeight="1" s="55">
      <c r="A25" s="105">
        <f>IF('2. Empleados'!A25="","",'2. Empleados'!A25)</f>
        <v/>
      </c>
      <c r="B25" s="106">
        <f>IF($A25="","",COUNTIFS('3. Registro de ausencias'!$A$5:$A$200,$A25,'3. Registro de ausencias'!$F$5:$F$200,"Aprobado",'3. Registro de ausencias'!$C$5:$C$200,"&lt;="&amp;('1. Configuración'!$C$9+(1-1)*7+6),'3. Registro de ausencias'!$D$5:$D$200,"&gt;="&amp;('1. Configuración'!$C$9+(1-1)*7)))</f>
        <v/>
      </c>
      <c r="C25" s="106">
        <f>IF($A25="","",COUNTIFS('3. Registro de ausencias'!$A$5:$A$200,$A25,'3. Registro de ausencias'!$F$5:$F$200,"Aprobado",'3. Registro de ausencias'!$C$5:$C$200,"&lt;="&amp;('1. Configuración'!$C$9+(2-1)*7+6),'3. Registro de ausencias'!$D$5:$D$200,"&gt;="&amp;('1. Configuración'!$C$9+(2-1)*7)))</f>
        <v/>
      </c>
      <c r="D25" s="106">
        <f>IF($A25="","",COUNTIFS('3. Registro de ausencias'!$A$5:$A$200,$A25,'3. Registro de ausencias'!$F$5:$F$200,"Aprobado",'3. Registro de ausencias'!$C$5:$C$200,"&lt;="&amp;('1. Configuración'!$C$9+(3-1)*7+6),'3. Registro de ausencias'!$D$5:$D$200,"&gt;="&amp;('1. Configuración'!$C$9+(3-1)*7)))</f>
        <v/>
      </c>
      <c r="E25" s="106">
        <f>IF($A25="","",COUNTIFS('3. Registro de ausencias'!$A$5:$A$200,$A25,'3. Registro de ausencias'!$F$5:$F$200,"Aprobado",'3. Registro de ausencias'!$C$5:$C$200,"&lt;="&amp;('1. Configuración'!$C$9+(4-1)*7+6),'3. Registro de ausencias'!$D$5:$D$200,"&gt;="&amp;('1. Configuración'!$C$9+(4-1)*7)))</f>
        <v/>
      </c>
      <c r="F25" s="106">
        <f>IF($A25="","",COUNTIFS('3. Registro de ausencias'!$A$5:$A$200,$A25,'3. Registro de ausencias'!$F$5:$F$200,"Aprobado",'3. Registro de ausencias'!$C$5:$C$200,"&lt;="&amp;('1. Configuración'!$C$9+(5-1)*7+6),'3. Registro de ausencias'!$D$5:$D$200,"&gt;="&amp;('1. Configuración'!$C$9+(5-1)*7)))</f>
        <v/>
      </c>
      <c r="G25" s="106">
        <f>IF($A25="","",COUNTIFS('3. Registro de ausencias'!$A$5:$A$200,$A25,'3. Registro de ausencias'!$F$5:$F$200,"Aprobado",'3. Registro de ausencias'!$C$5:$C$200,"&lt;="&amp;('1. Configuración'!$C$9+(6-1)*7+6),'3. Registro de ausencias'!$D$5:$D$200,"&gt;="&amp;('1. Configuración'!$C$9+(6-1)*7)))</f>
        <v/>
      </c>
      <c r="H25" s="106">
        <f>IF($A25="","",COUNTIFS('3. Registro de ausencias'!$A$5:$A$200,$A25,'3. Registro de ausencias'!$F$5:$F$200,"Aprobado",'3. Registro de ausencias'!$C$5:$C$200,"&lt;="&amp;('1. Configuración'!$C$9+(7-1)*7+6),'3. Registro de ausencias'!$D$5:$D$200,"&gt;="&amp;('1. Configuración'!$C$9+(7-1)*7)))</f>
        <v/>
      </c>
      <c r="I25" s="106">
        <f>IF($A25="","",COUNTIFS('3. Registro de ausencias'!$A$5:$A$200,$A25,'3. Registro de ausencias'!$F$5:$F$200,"Aprobado",'3. Registro de ausencias'!$C$5:$C$200,"&lt;="&amp;('1. Configuración'!$C$9+(8-1)*7+6),'3. Registro de ausencias'!$D$5:$D$200,"&gt;="&amp;('1. Configuración'!$C$9+(8-1)*7)))</f>
        <v/>
      </c>
      <c r="J25" s="106">
        <f>IF($A25="","",COUNTIFS('3. Registro de ausencias'!$A$5:$A$200,$A25,'3. Registro de ausencias'!$F$5:$F$200,"Aprobado",'3. Registro de ausencias'!$C$5:$C$200,"&lt;="&amp;('1. Configuración'!$C$9+(9-1)*7+6),'3. Registro de ausencias'!$D$5:$D$200,"&gt;="&amp;('1. Configuración'!$C$9+(9-1)*7)))</f>
        <v/>
      </c>
      <c r="K25" s="106">
        <f>IF($A25="","",COUNTIFS('3. Registro de ausencias'!$A$5:$A$200,$A25,'3. Registro de ausencias'!$F$5:$F$200,"Aprobado",'3. Registro de ausencias'!$C$5:$C$200,"&lt;="&amp;('1. Configuración'!$C$9+(10-1)*7+6),'3. Registro de ausencias'!$D$5:$D$200,"&gt;="&amp;('1. Configuración'!$C$9+(10-1)*7)))</f>
        <v/>
      </c>
      <c r="L25" s="106">
        <f>IF($A25="","",COUNTIFS('3. Registro de ausencias'!$A$5:$A$200,$A25,'3. Registro de ausencias'!$F$5:$F$200,"Aprobado",'3. Registro de ausencias'!$C$5:$C$200,"&lt;="&amp;('1. Configuración'!$C$9+(11-1)*7+6),'3. Registro de ausencias'!$D$5:$D$200,"&gt;="&amp;('1. Configuración'!$C$9+(11-1)*7)))</f>
        <v/>
      </c>
      <c r="M25" s="106">
        <f>IF($A25="","",COUNTIFS('3. Registro de ausencias'!$A$5:$A$200,$A25,'3. Registro de ausencias'!$F$5:$F$200,"Aprobado",'3. Registro de ausencias'!$C$5:$C$200,"&lt;="&amp;('1. Configuración'!$C$9+(12-1)*7+6),'3. Registro de ausencias'!$D$5:$D$200,"&gt;="&amp;('1. Configuración'!$C$9+(12-1)*7)))</f>
        <v/>
      </c>
      <c r="N25" s="106">
        <f>IF($A25="","",COUNTIFS('3. Registro de ausencias'!$A$5:$A$200,$A25,'3. Registro de ausencias'!$F$5:$F$200,"Aprobado",'3. Registro de ausencias'!$C$5:$C$200,"&lt;="&amp;('1. Configuración'!$C$9+(13-1)*7+6),'3. Registro de ausencias'!$D$5:$D$200,"&gt;="&amp;('1. Configuración'!$C$9+(13-1)*7)))</f>
        <v/>
      </c>
      <c r="O25" s="106">
        <f>IF($A25="","",COUNTIFS('3. Registro de ausencias'!$A$5:$A$200,$A25,'3. Registro de ausencias'!$F$5:$F$200,"Aprobado",'3. Registro de ausencias'!$C$5:$C$200,"&lt;="&amp;('1. Configuración'!$C$9+(14-1)*7+6),'3. Registro de ausencias'!$D$5:$D$200,"&gt;="&amp;('1. Configuración'!$C$9+(14-1)*7)))</f>
        <v/>
      </c>
      <c r="P25" s="106">
        <f>IF($A25="","",COUNTIFS('3. Registro de ausencias'!$A$5:$A$200,$A25,'3. Registro de ausencias'!$F$5:$F$200,"Aprobado",'3. Registro de ausencias'!$C$5:$C$200,"&lt;="&amp;('1. Configuración'!$C$9+(15-1)*7+6),'3. Registro de ausencias'!$D$5:$D$200,"&gt;="&amp;('1. Configuración'!$C$9+(15-1)*7)))</f>
        <v/>
      </c>
      <c r="Q25" s="106">
        <f>IF($A25="","",COUNTIFS('3. Registro de ausencias'!$A$5:$A$200,$A25,'3. Registro de ausencias'!$F$5:$F$200,"Aprobado",'3. Registro de ausencias'!$C$5:$C$200,"&lt;="&amp;('1. Configuración'!$C$9+(16-1)*7+6),'3. Registro de ausencias'!$D$5:$D$200,"&gt;="&amp;('1. Configuración'!$C$9+(16-1)*7)))</f>
        <v/>
      </c>
      <c r="R25" s="106">
        <f>IF($A25="","",COUNTIFS('3. Registro de ausencias'!$A$5:$A$200,$A25,'3. Registro de ausencias'!$F$5:$F$200,"Aprobado",'3. Registro de ausencias'!$C$5:$C$200,"&lt;="&amp;('1. Configuración'!$C$9+(17-1)*7+6),'3. Registro de ausencias'!$D$5:$D$200,"&gt;="&amp;('1. Configuración'!$C$9+(17-1)*7)))</f>
        <v/>
      </c>
      <c r="S25" s="106">
        <f>IF($A25="","",COUNTIFS('3. Registro de ausencias'!$A$5:$A$200,$A25,'3. Registro de ausencias'!$F$5:$F$200,"Aprobado",'3. Registro de ausencias'!$C$5:$C$200,"&lt;="&amp;('1. Configuración'!$C$9+(18-1)*7+6),'3. Registro de ausencias'!$D$5:$D$200,"&gt;="&amp;('1. Configuración'!$C$9+(18-1)*7)))</f>
        <v/>
      </c>
      <c r="T25" s="106">
        <f>IF($A25="","",COUNTIFS('3. Registro de ausencias'!$A$5:$A$200,$A25,'3. Registro de ausencias'!$F$5:$F$200,"Aprobado",'3. Registro de ausencias'!$C$5:$C$200,"&lt;="&amp;('1. Configuración'!$C$9+(19-1)*7+6),'3. Registro de ausencias'!$D$5:$D$200,"&gt;="&amp;('1. Configuración'!$C$9+(19-1)*7)))</f>
        <v/>
      </c>
      <c r="U25" s="106">
        <f>IF($A25="","",COUNTIFS('3. Registro de ausencias'!$A$5:$A$200,$A25,'3. Registro de ausencias'!$F$5:$F$200,"Aprobado",'3. Registro de ausencias'!$C$5:$C$200,"&lt;="&amp;('1. Configuración'!$C$9+(20-1)*7+6),'3. Registro de ausencias'!$D$5:$D$200,"&gt;="&amp;('1. Configuración'!$C$9+(20-1)*7)))</f>
        <v/>
      </c>
      <c r="V25" s="106">
        <f>IF($A25="","",COUNTIFS('3. Registro de ausencias'!$A$5:$A$200,$A25,'3. Registro de ausencias'!$F$5:$F$200,"Aprobado",'3. Registro de ausencias'!$C$5:$C$200,"&lt;="&amp;('1. Configuración'!$C$9+(21-1)*7+6),'3. Registro de ausencias'!$D$5:$D$200,"&gt;="&amp;('1. Configuración'!$C$9+(21-1)*7)))</f>
        <v/>
      </c>
      <c r="W25" s="106">
        <f>IF($A25="","",COUNTIFS('3. Registro de ausencias'!$A$5:$A$200,$A25,'3. Registro de ausencias'!$F$5:$F$200,"Aprobado",'3. Registro de ausencias'!$C$5:$C$200,"&lt;="&amp;('1. Configuración'!$C$9+(22-1)*7+6),'3. Registro de ausencias'!$D$5:$D$200,"&gt;="&amp;('1. Configuración'!$C$9+(22-1)*7)))</f>
        <v/>
      </c>
      <c r="X25" s="106">
        <f>IF($A25="","",COUNTIFS('3. Registro de ausencias'!$A$5:$A$200,$A25,'3. Registro de ausencias'!$F$5:$F$200,"Aprobado",'3. Registro de ausencias'!$C$5:$C$200,"&lt;="&amp;('1. Configuración'!$C$9+(23-1)*7+6),'3. Registro de ausencias'!$D$5:$D$200,"&gt;="&amp;('1. Configuración'!$C$9+(23-1)*7)))</f>
        <v/>
      </c>
      <c r="Y25" s="106">
        <f>IF($A25="","",COUNTIFS('3. Registro de ausencias'!$A$5:$A$200,$A25,'3. Registro de ausencias'!$F$5:$F$200,"Aprobado",'3. Registro de ausencias'!$C$5:$C$200,"&lt;="&amp;('1. Configuración'!$C$9+(24-1)*7+6),'3. Registro de ausencias'!$D$5:$D$200,"&gt;="&amp;('1. Configuración'!$C$9+(24-1)*7)))</f>
        <v/>
      </c>
      <c r="Z25" s="106">
        <f>IF($A25="","",COUNTIFS('3. Registro de ausencias'!$A$5:$A$200,$A25,'3. Registro de ausencias'!$F$5:$F$200,"Aprobado",'3. Registro de ausencias'!$C$5:$C$200,"&lt;="&amp;('1. Configuración'!$C$9+(25-1)*7+6),'3. Registro de ausencias'!$D$5:$D$200,"&gt;="&amp;('1. Configuración'!$C$9+(25-1)*7)))</f>
        <v/>
      </c>
      <c r="AA25" s="106">
        <f>IF($A25="","",COUNTIFS('3. Registro de ausencias'!$A$5:$A$200,$A25,'3. Registro de ausencias'!$F$5:$F$200,"Aprobado",'3. Registro de ausencias'!$C$5:$C$200,"&lt;="&amp;('1. Configuración'!$C$9+(26-1)*7+6),'3. Registro de ausencias'!$D$5:$D$200,"&gt;="&amp;('1. Configuración'!$C$9+(26-1)*7)))</f>
        <v/>
      </c>
      <c r="AB25" s="106">
        <f>IF($A25="","",COUNTIFS('3. Registro de ausencias'!$A$5:$A$200,$A25,'3. Registro de ausencias'!$F$5:$F$200,"Aprobado",'3. Registro de ausencias'!$C$5:$C$200,"&lt;="&amp;('1. Configuración'!$C$9+(27-1)*7+6),'3. Registro de ausencias'!$D$5:$D$200,"&gt;="&amp;('1. Configuración'!$C$9+(27-1)*7)))</f>
        <v/>
      </c>
      <c r="AC25" s="106">
        <f>IF($A25="","",COUNTIFS('3. Registro de ausencias'!$A$5:$A$200,$A25,'3. Registro de ausencias'!$F$5:$F$200,"Aprobado",'3. Registro de ausencias'!$C$5:$C$200,"&lt;="&amp;('1. Configuración'!$C$9+(28-1)*7+6),'3. Registro de ausencias'!$D$5:$D$200,"&gt;="&amp;('1. Configuración'!$C$9+(28-1)*7)))</f>
        <v/>
      </c>
      <c r="AD25" s="106">
        <f>IF($A25="","",COUNTIFS('3. Registro de ausencias'!$A$5:$A$200,$A25,'3. Registro de ausencias'!$F$5:$F$200,"Aprobado",'3. Registro de ausencias'!$C$5:$C$200,"&lt;="&amp;('1. Configuración'!$C$9+(29-1)*7+6),'3. Registro de ausencias'!$D$5:$D$200,"&gt;="&amp;('1. Configuración'!$C$9+(29-1)*7)))</f>
        <v/>
      </c>
      <c r="AE25" s="106">
        <f>IF($A25="","",COUNTIFS('3. Registro de ausencias'!$A$5:$A$200,$A25,'3. Registro de ausencias'!$F$5:$F$200,"Aprobado",'3. Registro de ausencias'!$C$5:$C$200,"&lt;="&amp;('1. Configuración'!$C$9+(30-1)*7+6),'3. Registro de ausencias'!$D$5:$D$200,"&gt;="&amp;('1. Configuración'!$C$9+(30-1)*7)))</f>
        <v/>
      </c>
      <c r="AF25" s="106">
        <f>IF($A25="","",COUNTIFS('3. Registro de ausencias'!$A$5:$A$200,$A25,'3. Registro de ausencias'!$F$5:$F$200,"Aprobado",'3. Registro de ausencias'!$C$5:$C$200,"&lt;="&amp;('1. Configuración'!$C$9+(31-1)*7+6),'3. Registro de ausencias'!$D$5:$D$200,"&gt;="&amp;('1. Configuración'!$C$9+(31-1)*7)))</f>
        <v/>
      </c>
      <c r="AG25" s="106">
        <f>IF($A25="","",COUNTIFS('3. Registro de ausencias'!$A$5:$A$200,$A25,'3. Registro de ausencias'!$F$5:$F$200,"Aprobado",'3. Registro de ausencias'!$C$5:$C$200,"&lt;="&amp;('1. Configuración'!$C$9+(32-1)*7+6),'3. Registro de ausencias'!$D$5:$D$200,"&gt;="&amp;('1. Configuración'!$C$9+(32-1)*7)))</f>
        <v/>
      </c>
      <c r="AH25" s="106">
        <f>IF($A25="","",COUNTIFS('3. Registro de ausencias'!$A$5:$A$200,$A25,'3. Registro de ausencias'!$F$5:$F$200,"Aprobado",'3. Registro de ausencias'!$C$5:$C$200,"&lt;="&amp;('1. Configuración'!$C$9+(33-1)*7+6),'3. Registro de ausencias'!$D$5:$D$200,"&gt;="&amp;('1. Configuración'!$C$9+(33-1)*7)))</f>
        <v/>
      </c>
      <c r="AI25" s="106">
        <f>IF($A25="","",COUNTIFS('3. Registro de ausencias'!$A$5:$A$200,$A25,'3. Registro de ausencias'!$F$5:$F$200,"Aprobado",'3. Registro de ausencias'!$C$5:$C$200,"&lt;="&amp;('1. Configuración'!$C$9+(34-1)*7+6),'3. Registro de ausencias'!$D$5:$D$200,"&gt;="&amp;('1. Configuración'!$C$9+(34-1)*7)))</f>
        <v/>
      </c>
      <c r="AJ25" s="106">
        <f>IF($A25="","",COUNTIFS('3. Registro de ausencias'!$A$5:$A$200,$A25,'3. Registro de ausencias'!$F$5:$F$200,"Aprobado",'3. Registro de ausencias'!$C$5:$C$200,"&lt;="&amp;('1. Configuración'!$C$9+(35-1)*7+6),'3. Registro de ausencias'!$D$5:$D$200,"&gt;="&amp;('1. Configuración'!$C$9+(35-1)*7)))</f>
        <v/>
      </c>
      <c r="AK25" s="106">
        <f>IF($A25="","",COUNTIFS('3. Registro de ausencias'!$A$5:$A$200,$A25,'3. Registro de ausencias'!$F$5:$F$200,"Aprobado",'3. Registro de ausencias'!$C$5:$C$200,"&lt;="&amp;('1. Configuración'!$C$9+(36-1)*7+6),'3. Registro de ausencias'!$D$5:$D$200,"&gt;="&amp;('1. Configuración'!$C$9+(36-1)*7)))</f>
        <v/>
      </c>
      <c r="AL25" s="106">
        <f>IF($A25="","",COUNTIFS('3. Registro de ausencias'!$A$5:$A$200,$A25,'3. Registro de ausencias'!$F$5:$F$200,"Aprobado",'3. Registro de ausencias'!$C$5:$C$200,"&lt;="&amp;('1. Configuración'!$C$9+(37-1)*7+6),'3. Registro de ausencias'!$D$5:$D$200,"&gt;="&amp;('1. Configuración'!$C$9+(37-1)*7)))</f>
        <v/>
      </c>
      <c r="AM25" s="106">
        <f>IF($A25="","",COUNTIFS('3. Registro de ausencias'!$A$5:$A$200,$A25,'3. Registro de ausencias'!$F$5:$F$200,"Aprobado",'3. Registro de ausencias'!$C$5:$C$200,"&lt;="&amp;('1. Configuración'!$C$9+(38-1)*7+6),'3. Registro de ausencias'!$D$5:$D$200,"&gt;="&amp;('1. Configuración'!$C$9+(38-1)*7)))</f>
        <v/>
      </c>
      <c r="AN25" s="106">
        <f>IF($A25="","",COUNTIFS('3. Registro de ausencias'!$A$5:$A$200,$A25,'3. Registro de ausencias'!$F$5:$F$200,"Aprobado",'3. Registro de ausencias'!$C$5:$C$200,"&lt;="&amp;('1. Configuración'!$C$9+(39-1)*7+6),'3. Registro de ausencias'!$D$5:$D$200,"&gt;="&amp;('1. Configuración'!$C$9+(39-1)*7)))</f>
        <v/>
      </c>
      <c r="AO25" s="106">
        <f>IF($A25="","",COUNTIFS('3. Registro de ausencias'!$A$5:$A$200,$A25,'3. Registro de ausencias'!$F$5:$F$200,"Aprobado",'3. Registro de ausencias'!$C$5:$C$200,"&lt;="&amp;('1. Configuración'!$C$9+(40-1)*7+6),'3. Registro de ausencias'!$D$5:$D$200,"&gt;="&amp;('1. Configuración'!$C$9+(40-1)*7)))</f>
        <v/>
      </c>
      <c r="AP25" s="106">
        <f>IF($A25="","",COUNTIFS('3. Registro de ausencias'!$A$5:$A$200,$A25,'3. Registro de ausencias'!$F$5:$F$200,"Aprobado",'3. Registro de ausencias'!$C$5:$C$200,"&lt;="&amp;('1. Configuración'!$C$9+(41-1)*7+6),'3. Registro de ausencias'!$D$5:$D$200,"&gt;="&amp;('1. Configuración'!$C$9+(41-1)*7)))</f>
        <v/>
      </c>
      <c r="AQ25" s="106">
        <f>IF($A25="","",COUNTIFS('3. Registro de ausencias'!$A$5:$A$200,$A25,'3. Registro de ausencias'!$F$5:$F$200,"Aprobado",'3. Registro de ausencias'!$C$5:$C$200,"&lt;="&amp;('1. Configuración'!$C$9+(42-1)*7+6),'3. Registro de ausencias'!$D$5:$D$200,"&gt;="&amp;('1. Configuración'!$C$9+(42-1)*7)))</f>
        <v/>
      </c>
      <c r="AR25" s="106">
        <f>IF($A25="","",COUNTIFS('3. Registro de ausencias'!$A$5:$A$200,$A25,'3. Registro de ausencias'!$F$5:$F$200,"Aprobado",'3. Registro de ausencias'!$C$5:$C$200,"&lt;="&amp;('1. Configuración'!$C$9+(43-1)*7+6),'3. Registro de ausencias'!$D$5:$D$200,"&gt;="&amp;('1. Configuración'!$C$9+(43-1)*7)))</f>
        <v/>
      </c>
      <c r="AS25" s="106">
        <f>IF($A25="","",COUNTIFS('3. Registro de ausencias'!$A$5:$A$200,$A25,'3. Registro de ausencias'!$F$5:$F$200,"Aprobado",'3. Registro de ausencias'!$C$5:$C$200,"&lt;="&amp;('1. Configuración'!$C$9+(44-1)*7+6),'3. Registro de ausencias'!$D$5:$D$200,"&gt;="&amp;('1. Configuración'!$C$9+(44-1)*7)))</f>
        <v/>
      </c>
      <c r="AT25" s="106">
        <f>IF($A25="","",COUNTIFS('3. Registro de ausencias'!$A$5:$A$200,$A25,'3. Registro de ausencias'!$F$5:$F$200,"Aprobado",'3. Registro de ausencias'!$C$5:$C$200,"&lt;="&amp;('1. Configuración'!$C$9+(45-1)*7+6),'3. Registro de ausencias'!$D$5:$D$200,"&gt;="&amp;('1. Configuración'!$C$9+(45-1)*7)))</f>
        <v/>
      </c>
      <c r="AU25" s="106">
        <f>IF($A25="","",COUNTIFS('3. Registro de ausencias'!$A$5:$A$200,$A25,'3. Registro de ausencias'!$F$5:$F$200,"Aprobado",'3. Registro de ausencias'!$C$5:$C$200,"&lt;="&amp;('1. Configuración'!$C$9+(46-1)*7+6),'3. Registro de ausencias'!$D$5:$D$200,"&gt;="&amp;('1. Configuración'!$C$9+(46-1)*7)))</f>
        <v/>
      </c>
      <c r="AV25" s="106">
        <f>IF($A25="","",COUNTIFS('3. Registro de ausencias'!$A$5:$A$200,$A25,'3. Registro de ausencias'!$F$5:$F$200,"Aprobado",'3. Registro de ausencias'!$C$5:$C$200,"&lt;="&amp;('1. Configuración'!$C$9+(47-1)*7+6),'3. Registro de ausencias'!$D$5:$D$200,"&gt;="&amp;('1. Configuración'!$C$9+(47-1)*7)))</f>
        <v/>
      </c>
      <c r="AW25" s="106">
        <f>IF($A25="","",COUNTIFS('3. Registro de ausencias'!$A$5:$A$200,$A25,'3. Registro de ausencias'!$F$5:$F$200,"Aprobado",'3. Registro de ausencias'!$C$5:$C$200,"&lt;="&amp;('1. Configuración'!$C$9+(48-1)*7+6),'3. Registro de ausencias'!$D$5:$D$200,"&gt;="&amp;('1. Configuración'!$C$9+(48-1)*7)))</f>
        <v/>
      </c>
      <c r="AX25" s="106">
        <f>IF($A25="","",COUNTIFS('3. Registro de ausencias'!$A$5:$A$200,$A25,'3. Registro de ausencias'!$F$5:$F$200,"Aprobado",'3. Registro de ausencias'!$C$5:$C$200,"&lt;="&amp;('1. Configuración'!$C$9+(49-1)*7+6),'3. Registro de ausencias'!$D$5:$D$200,"&gt;="&amp;('1. Configuración'!$C$9+(49-1)*7)))</f>
        <v/>
      </c>
      <c r="AY25" s="106">
        <f>IF($A25="","",COUNTIFS('3. Registro de ausencias'!$A$5:$A$200,$A25,'3. Registro de ausencias'!$F$5:$F$200,"Aprobado",'3. Registro de ausencias'!$C$5:$C$200,"&lt;="&amp;('1. Configuración'!$C$9+(50-1)*7+6),'3. Registro de ausencias'!$D$5:$D$200,"&gt;="&amp;('1. Configuración'!$C$9+(50-1)*7)))</f>
        <v/>
      </c>
      <c r="AZ25" s="106">
        <f>IF($A25="","",COUNTIFS('3. Registro de ausencias'!$A$5:$A$200,$A25,'3. Registro de ausencias'!$F$5:$F$200,"Aprobado",'3. Registro de ausencias'!$C$5:$C$200,"&lt;="&amp;('1. Configuración'!$C$9+(51-1)*7+6),'3. Registro de ausencias'!$D$5:$D$200,"&gt;="&amp;('1. Configuración'!$C$9+(51-1)*7)))</f>
        <v/>
      </c>
      <c r="BA25" s="106">
        <f>IF($A25="","",COUNTIFS('3. Registro de ausencias'!$A$5:$A$200,$A25,'3. Registro de ausencias'!$F$5:$F$200,"Aprobado",'3. Registro de ausencias'!$C$5:$C$200,"&lt;="&amp;('1. Configuración'!$C$9+(52-1)*7+6),'3. Registro de ausencias'!$D$5:$D$200,"&gt;="&amp;('1. Configuración'!$C$9+(52-1)*7)))</f>
        <v/>
      </c>
    </row>
    <row r="26" ht="18" customHeight="1" s="55">
      <c r="A26" s="105">
        <f>IF('2. Empleados'!A26="","",'2. Empleados'!A26)</f>
        <v/>
      </c>
      <c r="B26" s="106">
        <f>IF($A26="","",COUNTIFS('3. Registro de ausencias'!$A$5:$A$200,$A26,'3. Registro de ausencias'!$F$5:$F$200,"Aprobado",'3. Registro de ausencias'!$C$5:$C$200,"&lt;="&amp;('1. Configuración'!$C$9+(1-1)*7+6),'3. Registro de ausencias'!$D$5:$D$200,"&gt;="&amp;('1. Configuración'!$C$9+(1-1)*7)))</f>
        <v/>
      </c>
      <c r="C26" s="106">
        <f>IF($A26="","",COUNTIFS('3. Registro de ausencias'!$A$5:$A$200,$A26,'3. Registro de ausencias'!$F$5:$F$200,"Aprobado",'3. Registro de ausencias'!$C$5:$C$200,"&lt;="&amp;('1. Configuración'!$C$9+(2-1)*7+6),'3. Registro de ausencias'!$D$5:$D$200,"&gt;="&amp;('1. Configuración'!$C$9+(2-1)*7)))</f>
        <v/>
      </c>
      <c r="D26" s="106">
        <f>IF($A26="","",COUNTIFS('3. Registro de ausencias'!$A$5:$A$200,$A26,'3. Registro de ausencias'!$F$5:$F$200,"Aprobado",'3. Registro de ausencias'!$C$5:$C$200,"&lt;="&amp;('1. Configuración'!$C$9+(3-1)*7+6),'3. Registro de ausencias'!$D$5:$D$200,"&gt;="&amp;('1. Configuración'!$C$9+(3-1)*7)))</f>
        <v/>
      </c>
      <c r="E26" s="106">
        <f>IF($A26="","",COUNTIFS('3. Registro de ausencias'!$A$5:$A$200,$A26,'3. Registro de ausencias'!$F$5:$F$200,"Aprobado",'3. Registro de ausencias'!$C$5:$C$200,"&lt;="&amp;('1. Configuración'!$C$9+(4-1)*7+6),'3. Registro de ausencias'!$D$5:$D$200,"&gt;="&amp;('1. Configuración'!$C$9+(4-1)*7)))</f>
        <v/>
      </c>
      <c r="F26" s="106">
        <f>IF($A26="","",COUNTIFS('3. Registro de ausencias'!$A$5:$A$200,$A26,'3. Registro de ausencias'!$F$5:$F$200,"Aprobado",'3. Registro de ausencias'!$C$5:$C$200,"&lt;="&amp;('1. Configuración'!$C$9+(5-1)*7+6),'3. Registro de ausencias'!$D$5:$D$200,"&gt;="&amp;('1. Configuración'!$C$9+(5-1)*7)))</f>
        <v/>
      </c>
      <c r="G26" s="106">
        <f>IF($A26="","",COUNTIFS('3. Registro de ausencias'!$A$5:$A$200,$A26,'3. Registro de ausencias'!$F$5:$F$200,"Aprobado",'3. Registro de ausencias'!$C$5:$C$200,"&lt;="&amp;('1. Configuración'!$C$9+(6-1)*7+6),'3. Registro de ausencias'!$D$5:$D$200,"&gt;="&amp;('1. Configuración'!$C$9+(6-1)*7)))</f>
        <v/>
      </c>
      <c r="H26" s="106">
        <f>IF($A26="","",COUNTIFS('3. Registro de ausencias'!$A$5:$A$200,$A26,'3. Registro de ausencias'!$F$5:$F$200,"Aprobado",'3. Registro de ausencias'!$C$5:$C$200,"&lt;="&amp;('1. Configuración'!$C$9+(7-1)*7+6),'3. Registro de ausencias'!$D$5:$D$200,"&gt;="&amp;('1. Configuración'!$C$9+(7-1)*7)))</f>
        <v/>
      </c>
      <c r="I26" s="106">
        <f>IF($A26="","",COUNTIFS('3. Registro de ausencias'!$A$5:$A$200,$A26,'3. Registro de ausencias'!$F$5:$F$200,"Aprobado",'3. Registro de ausencias'!$C$5:$C$200,"&lt;="&amp;('1. Configuración'!$C$9+(8-1)*7+6),'3. Registro de ausencias'!$D$5:$D$200,"&gt;="&amp;('1. Configuración'!$C$9+(8-1)*7)))</f>
        <v/>
      </c>
      <c r="J26" s="106">
        <f>IF($A26="","",COUNTIFS('3. Registro de ausencias'!$A$5:$A$200,$A26,'3. Registro de ausencias'!$F$5:$F$200,"Aprobado",'3. Registro de ausencias'!$C$5:$C$200,"&lt;="&amp;('1. Configuración'!$C$9+(9-1)*7+6),'3. Registro de ausencias'!$D$5:$D$200,"&gt;="&amp;('1. Configuración'!$C$9+(9-1)*7)))</f>
        <v/>
      </c>
      <c r="K26" s="106">
        <f>IF($A26="","",COUNTIFS('3. Registro de ausencias'!$A$5:$A$200,$A26,'3. Registro de ausencias'!$F$5:$F$200,"Aprobado",'3. Registro de ausencias'!$C$5:$C$200,"&lt;="&amp;('1. Configuración'!$C$9+(10-1)*7+6),'3. Registro de ausencias'!$D$5:$D$200,"&gt;="&amp;('1. Configuración'!$C$9+(10-1)*7)))</f>
        <v/>
      </c>
      <c r="L26" s="106">
        <f>IF($A26="","",COUNTIFS('3. Registro de ausencias'!$A$5:$A$200,$A26,'3. Registro de ausencias'!$F$5:$F$200,"Aprobado",'3. Registro de ausencias'!$C$5:$C$200,"&lt;="&amp;('1. Configuración'!$C$9+(11-1)*7+6),'3. Registro de ausencias'!$D$5:$D$200,"&gt;="&amp;('1. Configuración'!$C$9+(11-1)*7)))</f>
        <v/>
      </c>
      <c r="M26" s="106">
        <f>IF($A26="","",COUNTIFS('3. Registro de ausencias'!$A$5:$A$200,$A26,'3. Registro de ausencias'!$F$5:$F$200,"Aprobado",'3. Registro de ausencias'!$C$5:$C$200,"&lt;="&amp;('1. Configuración'!$C$9+(12-1)*7+6),'3. Registro de ausencias'!$D$5:$D$200,"&gt;="&amp;('1. Configuración'!$C$9+(12-1)*7)))</f>
        <v/>
      </c>
      <c r="N26" s="106">
        <f>IF($A26="","",COUNTIFS('3. Registro de ausencias'!$A$5:$A$200,$A26,'3. Registro de ausencias'!$F$5:$F$200,"Aprobado",'3. Registro de ausencias'!$C$5:$C$200,"&lt;="&amp;('1. Configuración'!$C$9+(13-1)*7+6),'3. Registro de ausencias'!$D$5:$D$200,"&gt;="&amp;('1. Configuración'!$C$9+(13-1)*7)))</f>
        <v/>
      </c>
      <c r="O26" s="106">
        <f>IF($A26="","",COUNTIFS('3. Registro de ausencias'!$A$5:$A$200,$A26,'3. Registro de ausencias'!$F$5:$F$200,"Aprobado",'3. Registro de ausencias'!$C$5:$C$200,"&lt;="&amp;('1. Configuración'!$C$9+(14-1)*7+6),'3. Registro de ausencias'!$D$5:$D$200,"&gt;="&amp;('1. Configuración'!$C$9+(14-1)*7)))</f>
        <v/>
      </c>
      <c r="P26" s="106">
        <f>IF($A26="","",COUNTIFS('3. Registro de ausencias'!$A$5:$A$200,$A26,'3. Registro de ausencias'!$F$5:$F$200,"Aprobado",'3. Registro de ausencias'!$C$5:$C$200,"&lt;="&amp;('1. Configuración'!$C$9+(15-1)*7+6),'3. Registro de ausencias'!$D$5:$D$200,"&gt;="&amp;('1. Configuración'!$C$9+(15-1)*7)))</f>
        <v/>
      </c>
      <c r="Q26" s="106">
        <f>IF($A26="","",COUNTIFS('3. Registro de ausencias'!$A$5:$A$200,$A26,'3. Registro de ausencias'!$F$5:$F$200,"Aprobado",'3. Registro de ausencias'!$C$5:$C$200,"&lt;="&amp;('1. Configuración'!$C$9+(16-1)*7+6),'3. Registro de ausencias'!$D$5:$D$200,"&gt;="&amp;('1. Configuración'!$C$9+(16-1)*7)))</f>
        <v/>
      </c>
      <c r="R26" s="106">
        <f>IF($A26="","",COUNTIFS('3. Registro de ausencias'!$A$5:$A$200,$A26,'3. Registro de ausencias'!$F$5:$F$200,"Aprobado",'3. Registro de ausencias'!$C$5:$C$200,"&lt;="&amp;('1. Configuración'!$C$9+(17-1)*7+6),'3. Registro de ausencias'!$D$5:$D$200,"&gt;="&amp;('1. Configuración'!$C$9+(17-1)*7)))</f>
        <v/>
      </c>
      <c r="S26" s="106">
        <f>IF($A26="","",COUNTIFS('3. Registro de ausencias'!$A$5:$A$200,$A26,'3. Registro de ausencias'!$F$5:$F$200,"Aprobado",'3. Registro de ausencias'!$C$5:$C$200,"&lt;="&amp;('1. Configuración'!$C$9+(18-1)*7+6),'3. Registro de ausencias'!$D$5:$D$200,"&gt;="&amp;('1. Configuración'!$C$9+(18-1)*7)))</f>
        <v/>
      </c>
      <c r="T26" s="106">
        <f>IF($A26="","",COUNTIFS('3. Registro de ausencias'!$A$5:$A$200,$A26,'3. Registro de ausencias'!$F$5:$F$200,"Aprobado",'3. Registro de ausencias'!$C$5:$C$200,"&lt;="&amp;('1. Configuración'!$C$9+(19-1)*7+6),'3. Registro de ausencias'!$D$5:$D$200,"&gt;="&amp;('1. Configuración'!$C$9+(19-1)*7)))</f>
        <v/>
      </c>
      <c r="U26" s="106">
        <f>IF($A26="","",COUNTIFS('3. Registro de ausencias'!$A$5:$A$200,$A26,'3. Registro de ausencias'!$F$5:$F$200,"Aprobado",'3. Registro de ausencias'!$C$5:$C$200,"&lt;="&amp;('1. Configuración'!$C$9+(20-1)*7+6),'3. Registro de ausencias'!$D$5:$D$200,"&gt;="&amp;('1. Configuración'!$C$9+(20-1)*7)))</f>
        <v/>
      </c>
      <c r="V26" s="106">
        <f>IF($A26="","",COUNTIFS('3. Registro de ausencias'!$A$5:$A$200,$A26,'3. Registro de ausencias'!$F$5:$F$200,"Aprobado",'3. Registro de ausencias'!$C$5:$C$200,"&lt;="&amp;('1. Configuración'!$C$9+(21-1)*7+6),'3. Registro de ausencias'!$D$5:$D$200,"&gt;="&amp;('1. Configuración'!$C$9+(21-1)*7)))</f>
        <v/>
      </c>
      <c r="W26" s="106">
        <f>IF($A26="","",COUNTIFS('3. Registro de ausencias'!$A$5:$A$200,$A26,'3. Registro de ausencias'!$F$5:$F$200,"Aprobado",'3. Registro de ausencias'!$C$5:$C$200,"&lt;="&amp;('1. Configuración'!$C$9+(22-1)*7+6),'3. Registro de ausencias'!$D$5:$D$200,"&gt;="&amp;('1. Configuración'!$C$9+(22-1)*7)))</f>
        <v/>
      </c>
      <c r="X26" s="106">
        <f>IF($A26="","",COUNTIFS('3. Registro de ausencias'!$A$5:$A$200,$A26,'3. Registro de ausencias'!$F$5:$F$200,"Aprobado",'3. Registro de ausencias'!$C$5:$C$200,"&lt;="&amp;('1. Configuración'!$C$9+(23-1)*7+6),'3. Registro de ausencias'!$D$5:$D$200,"&gt;="&amp;('1. Configuración'!$C$9+(23-1)*7)))</f>
        <v/>
      </c>
      <c r="Y26" s="106">
        <f>IF($A26="","",COUNTIFS('3. Registro de ausencias'!$A$5:$A$200,$A26,'3. Registro de ausencias'!$F$5:$F$200,"Aprobado",'3. Registro de ausencias'!$C$5:$C$200,"&lt;="&amp;('1. Configuración'!$C$9+(24-1)*7+6),'3. Registro de ausencias'!$D$5:$D$200,"&gt;="&amp;('1. Configuración'!$C$9+(24-1)*7)))</f>
        <v/>
      </c>
      <c r="Z26" s="106">
        <f>IF($A26="","",COUNTIFS('3. Registro de ausencias'!$A$5:$A$200,$A26,'3. Registro de ausencias'!$F$5:$F$200,"Aprobado",'3. Registro de ausencias'!$C$5:$C$200,"&lt;="&amp;('1. Configuración'!$C$9+(25-1)*7+6),'3. Registro de ausencias'!$D$5:$D$200,"&gt;="&amp;('1. Configuración'!$C$9+(25-1)*7)))</f>
        <v/>
      </c>
      <c r="AA26" s="106">
        <f>IF($A26="","",COUNTIFS('3. Registro de ausencias'!$A$5:$A$200,$A26,'3. Registro de ausencias'!$F$5:$F$200,"Aprobado",'3. Registro de ausencias'!$C$5:$C$200,"&lt;="&amp;('1. Configuración'!$C$9+(26-1)*7+6),'3. Registro de ausencias'!$D$5:$D$200,"&gt;="&amp;('1. Configuración'!$C$9+(26-1)*7)))</f>
        <v/>
      </c>
      <c r="AB26" s="106">
        <f>IF($A26="","",COUNTIFS('3. Registro de ausencias'!$A$5:$A$200,$A26,'3. Registro de ausencias'!$F$5:$F$200,"Aprobado",'3. Registro de ausencias'!$C$5:$C$200,"&lt;="&amp;('1. Configuración'!$C$9+(27-1)*7+6),'3. Registro de ausencias'!$D$5:$D$200,"&gt;="&amp;('1. Configuración'!$C$9+(27-1)*7)))</f>
        <v/>
      </c>
      <c r="AC26" s="106">
        <f>IF($A26="","",COUNTIFS('3. Registro de ausencias'!$A$5:$A$200,$A26,'3. Registro de ausencias'!$F$5:$F$200,"Aprobado",'3. Registro de ausencias'!$C$5:$C$200,"&lt;="&amp;('1. Configuración'!$C$9+(28-1)*7+6),'3. Registro de ausencias'!$D$5:$D$200,"&gt;="&amp;('1. Configuración'!$C$9+(28-1)*7)))</f>
        <v/>
      </c>
      <c r="AD26" s="106">
        <f>IF($A26="","",COUNTIFS('3. Registro de ausencias'!$A$5:$A$200,$A26,'3. Registro de ausencias'!$F$5:$F$200,"Aprobado",'3. Registro de ausencias'!$C$5:$C$200,"&lt;="&amp;('1. Configuración'!$C$9+(29-1)*7+6),'3. Registro de ausencias'!$D$5:$D$200,"&gt;="&amp;('1. Configuración'!$C$9+(29-1)*7)))</f>
        <v/>
      </c>
      <c r="AE26" s="106">
        <f>IF($A26="","",COUNTIFS('3. Registro de ausencias'!$A$5:$A$200,$A26,'3. Registro de ausencias'!$F$5:$F$200,"Aprobado",'3. Registro de ausencias'!$C$5:$C$200,"&lt;="&amp;('1. Configuración'!$C$9+(30-1)*7+6),'3. Registro de ausencias'!$D$5:$D$200,"&gt;="&amp;('1. Configuración'!$C$9+(30-1)*7)))</f>
        <v/>
      </c>
      <c r="AF26" s="106">
        <f>IF($A26="","",COUNTIFS('3. Registro de ausencias'!$A$5:$A$200,$A26,'3. Registro de ausencias'!$F$5:$F$200,"Aprobado",'3. Registro de ausencias'!$C$5:$C$200,"&lt;="&amp;('1. Configuración'!$C$9+(31-1)*7+6),'3. Registro de ausencias'!$D$5:$D$200,"&gt;="&amp;('1. Configuración'!$C$9+(31-1)*7)))</f>
        <v/>
      </c>
      <c r="AG26" s="106">
        <f>IF($A26="","",COUNTIFS('3. Registro de ausencias'!$A$5:$A$200,$A26,'3. Registro de ausencias'!$F$5:$F$200,"Aprobado",'3. Registro de ausencias'!$C$5:$C$200,"&lt;="&amp;('1. Configuración'!$C$9+(32-1)*7+6),'3. Registro de ausencias'!$D$5:$D$200,"&gt;="&amp;('1. Configuración'!$C$9+(32-1)*7)))</f>
        <v/>
      </c>
      <c r="AH26" s="106">
        <f>IF($A26="","",COUNTIFS('3. Registro de ausencias'!$A$5:$A$200,$A26,'3. Registro de ausencias'!$F$5:$F$200,"Aprobado",'3. Registro de ausencias'!$C$5:$C$200,"&lt;="&amp;('1. Configuración'!$C$9+(33-1)*7+6),'3. Registro de ausencias'!$D$5:$D$200,"&gt;="&amp;('1. Configuración'!$C$9+(33-1)*7)))</f>
        <v/>
      </c>
      <c r="AI26" s="106">
        <f>IF($A26="","",COUNTIFS('3. Registro de ausencias'!$A$5:$A$200,$A26,'3. Registro de ausencias'!$F$5:$F$200,"Aprobado",'3. Registro de ausencias'!$C$5:$C$200,"&lt;="&amp;('1. Configuración'!$C$9+(34-1)*7+6),'3. Registro de ausencias'!$D$5:$D$200,"&gt;="&amp;('1. Configuración'!$C$9+(34-1)*7)))</f>
        <v/>
      </c>
      <c r="AJ26" s="106">
        <f>IF($A26="","",COUNTIFS('3. Registro de ausencias'!$A$5:$A$200,$A26,'3. Registro de ausencias'!$F$5:$F$200,"Aprobado",'3. Registro de ausencias'!$C$5:$C$200,"&lt;="&amp;('1. Configuración'!$C$9+(35-1)*7+6),'3. Registro de ausencias'!$D$5:$D$200,"&gt;="&amp;('1. Configuración'!$C$9+(35-1)*7)))</f>
        <v/>
      </c>
      <c r="AK26" s="106">
        <f>IF($A26="","",COUNTIFS('3. Registro de ausencias'!$A$5:$A$200,$A26,'3. Registro de ausencias'!$F$5:$F$200,"Aprobado",'3. Registro de ausencias'!$C$5:$C$200,"&lt;="&amp;('1. Configuración'!$C$9+(36-1)*7+6),'3. Registro de ausencias'!$D$5:$D$200,"&gt;="&amp;('1. Configuración'!$C$9+(36-1)*7)))</f>
        <v/>
      </c>
      <c r="AL26" s="106">
        <f>IF($A26="","",COUNTIFS('3. Registro de ausencias'!$A$5:$A$200,$A26,'3. Registro de ausencias'!$F$5:$F$200,"Aprobado",'3. Registro de ausencias'!$C$5:$C$200,"&lt;="&amp;('1. Configuración'!$C$9+(37-1)*7+6),'3. Registro de ausencias'!$D$5:$D$200,"&gt;="&amp;('1. Configuración'!$C$9+(37-1)*7)))</f>
        <v/>
      </c>
      <c r="AM26" s="106">
        <f>IF($A26="","",COUNTIFS('3. Registro de ausencias'!$A$5:$A$200,$A26,'3. Registro de ausencias'!$F$5:$F$200,"Aprobado",'3. Registro de ausencias'!$C$5:$C$200,"&lt;="&amp;('1. Configuración'!$C$9+(38-1)*7+6),'3. Registro de ausencias'!$D$5:$D$200,"&gt;="&amp;('1. Configuración'!$C$9+(38-1)*7)))</f>
        <v/>
      </c>
      <c r="AN26" s="106">
        <f>IF($A26="","",COUNTIFS('3. Registro de ausencias'!$A$5:$A$200,$A26,'3. Registro de ausencias'!$F$5:$F$200,"Aprobado",'3. Registro de ausencias'!$C$5:$C$200,"&lt;="&amp;('1. Configuración'!$C$9+(39-1)*7+6),'3. Registro de ausencias'!$D$5:$D$200,"&gt;="&amp;('1. Configuración'!$C$9+(39-1)*7)))</f>
        <v/>
      </c>
      <c r="AO26" s="106">
        <f>IF($A26="","",COUNTIFS('3. Registro de ausencias'!$A$5:$A$200,$A26,'3. Registro de ausencias'!$F$5:$F$200,"Aprobado",'3. Registro de ausencias'!$C$5:$C$200,"&lt;="&amp;('1. Configuración'!$C$9+(40-1)*7+6),'3. Registro de ausencias'!$D$5:$D$200,"&gt;="&amp;('1. Configuración'!$C$9+(40-1)*7)))</f>
        <v/>
      </c>
      <c r="AP26" s="106">
        <f>IF($A26="","",COUNTIFS('3. Registro de ausencias'!$A$5:$A$200,$A26,'3. Registro de ausencias'!$F$5:$F$200,"Aprobado",'3. Registro de ausencias'!$C$5:$C$200,"&lt;="&amp;('1. Configuración'!$C$9+(41-1)*7+6),'3. Registro de ausencias'!$D$5:$D$200,"&gt;="&amp;('1. Configuración'!$C$9+(41-1)*7)))</f>
        <v/>
      </c>
      <c r="AQ26" s="106">
        <f>IF($A26="","",COUNTIFS('3. Registro de ausencias'!$A$5:$A$200,$A26,'3. Registro de ausencias'!$F$5:$F$200,"Aprobado",'3. Registro de ausencias'!$C$5:$C$200,"&lt;="&amp;('1. Configuración'!$C$9+(42-1)*7+6),'3. Registro de ausencias'!$D$5:$D$200,"&gt;="&amp;('1. Configuración'!$C$9+(42-1)*7)))</f>
        <v/>
      </c>
      <c r="AR26" s="106">
        <f>IF($A26="","",COUNTIFS('3. Registro de ausencias'!$A$5:$A$200,$A26,'3. Registro de ausencias'!$F$5:$F$200,"Aprobado",'3. Registro de ausencias'!$C$5:$C$200,"&lt;="&amp;('1. Configuración'!$C$9+(43-1)*7+6),'3. Registro de ausencias'!$D$5:$D$200,"&gt;="&amp;('1. Configuración'!$C$9+(43-1)*7)))</f>
        <v/>
      </c>
      <c r="AS26" s="106">
        <f>IF($A26="","",COUNTIFS('3. Registro de ausencias'!$A$5:$A$200,$A26,'3. Registro de ausencias'!$F$5:$F$200,"Aprobado",'3. Registro de ausencias'!$C$5:$C$200,"&lt;="&amp;('1. Configuración'!$C$9+(44-1)*7+6),'3. Registro de ausencias'!$D$5:$D$200,"&gt;="&amp;('1. Configuración'!$C$9+(44-1)*7)))</f>
        <v/>
      </c>
      <c r="AT26" s="106">
        <f>IF($A26="","",COUNTIFS('3. Registro de ausencias'!$A$5:$A$200,$A26,'3. Registro de ausencias'!$F$5:$F$200,"Aprobado",'3. Registro de ausencias'!$C$5:$C$200,"&lt;="&amp;('1. Configuración'!$C$9+(45-1)*7+6),'3. Registro de ausencias'!$D$5:$D$200,"&gt;="&amp;('1. Configuración'!$C$9+(45-1)*7)))</f>
        <v/>
      </c>
      <c r="AU26" s="106">
        <f>IF($A26="","",COUNTIFS('3. Registro de ausencias'!$A$5:$A$200,$A26,'3. Registro de ausencias'!$F$5:$F$200,"Aprobado",'3. Registro de ausencias'!$C$5:$C$200,"&lt;="&amp;('1. Configuración'!$C$9+(46-1)*7+6),'3. Registro de ausencias'!$D$5:$D$200,"&gt;="&amp;('1. Configuración'!$C$9+(46-1)*7)))</f>
        <v/>
      </c>
      <c r="AV26" s="106">
        <f>IF($A26="","",COUNTIFS('3. Registro de ausencias'!$A$5:$A$200,$A26,'3. Registro de ausencias'!$F$5:$F$200,"Aprobado",'3. Registro de ausencias'!$C$5:$C$200,"&lt;="&amp;('1. Configuración'!$C$9+(47-1)*7+6),'3. Registro de ausencias'!$D$5:$D$200,"&gt;="&amp;('1. Configuración'!$C$9+(47-1)*7)))</f>
        <v/>
      </c>
      <c r="AW26" s="106">
        <f>IF($A26="","",COUNTIFS('3. Registro de ausencias'!$A$5:$A$200,$A26,'3. Registro de ausencias'!$F$5:$F$200,"Aprobado",'3. Registro de ausencias'!$C$5:$C$200,"&lt;="&amp;('1. Configuración'!$C$9+(48-1)*7+6),'3. Registro de ausencias'!$D$5:$D$200,"&gt;="&amp;('1. Configuración'!$C$9+(48-1)*7)))</f>
        <v/>
      </c>
      <c r="AX26" s="106">
        <f>IF($A26="","",COUNTIFS('3. Registro de ausencias'!$A$5:$A$200,$A26,'3. Registro de ausencias'!$F$5:$F$200,"Aprobado",'3. Registro de ausencias'!$C$5:$C$200,"&lt;="&amp;('1. Configuración'!$C$9+(49-1)*7+6),'3. Registro de ausencias'!$D$5:$D$200,"&gt;="&amp;('1. Configuración'!$C$9+(49-1)*7)))</f>
        <v/>
      </c>
      <c r="AY26" s="106">
        <f>IF($A26="","",COUNTIFS('3. Registro de ausencias'!$A$5:$A$200,$A26,'3. Registro de ausencias'!$F$5:$F$200,"Aprobado",'3. Registro de ausencias'!$C$5:$C$200,"&lt;="&amp;('1. Configuración'!$C$9+(50-1)*7+6),'3. Registro de ausencias'!$D$5:$D$200,"&gt;="&amp;('1. Configuración'!$C$9+(50-1)*7)))</f>
        <v/>
      </c>
      <c r="AZ26" s="106">
        <f>IF($A26="","",COUNTIFS('3. Registro de ausencias'!$A$5:$A$200,$A26,'3. Registro de ausencias'!$F$5:$F$200,"Aprobado",'3. Registro de ausencias'!$C$5:$C$200,"&lt;="&amp;('1. Configuración'!$C$9+(51-1)*7+6),'3. Registro de ausencias'!$D$5:$D$200,"&gt;="&amp;('1. Configuración'!$C$9+(51-1)*7)))</f>
        <v/>
      </c>
      <c r="BA26" s="106">
        <f>IF($A26="","",COUNTIFS('3. Registro de ausencias'!$A$5:$A$200,$A26,'3. Registro de ausencias'!$F$5:$F$200,"Aprobado",'3. Registro de ausencias'!$C$5:$C$200,"&lt;="&amp;('1. Configuración'!$C$9+(52-1)*7+6),'3. Registro de ausencias'!$D$5:$D$200,"&gt;="&amp;('1. Configuración'!$C$9+(52-1)*7)))</f>
        <v/>
      </c>
    </row>
    <row r="27" ht="18" customHeight="1" s="55">
      <c r="A27" s="105">
        <f>IF('2. Empleados'!A27="","",'2. Empleados'!A27)</f>
        <v/>
      </c>
      <c r="B27" s="106">
        <f>IF($A27="","",COUNTIFS('3. Registro de ausencias'!$A$5:$A$200,$A27,'3. Registro de ausencias'!$F$5:$F$200,"Aprobado",'3. Registro de ausencias'!$C$5:$C$200,"&lt;="&amp;('1. Configuración'!$C$9+(1-1)*7+6),'3. Registro de ausencias'!$D$5:$D$200,"&gt;="&amp;('1. Configuración'!$C$9+(1-1)*7)))</f>
        <v/>
      </c>
      <c r="C27" s="106">
        <f>IF($A27="","",COUNTIFS('3. Registro de ausencias'!$A$5:$A$200,$A27,'3. Registro de ausencias'!$F$5:$F$200,"Aprobado",'3. Registro de ausencias'!$C$5:$C$200,"&lt;="&amp;('1. Configuración'!$C$9+(2-1)*7+6),'3. Registro de ausencias'!$D$5:$D$200,"&gt;="&amp;('1. Configuración'!$C$9+(2-1)*7)))</f>
        <v/>
      </c>
      <c r="D27" s="106">
        <f>IF($A27="","",COUNTIFS('3. Registro de ausencias'!$A$5:$A$200,$A27,'3. Registro de ausencias'!$F$5:$F$200,"Aprobado",'3. Registro de ausencias'!$C$5:$C$200,"&lt;="&amp;('1. Configuración'!$C$9+(3-1)*7+6),'3. Registro de ausencias'!$D$5:$D$200,"&gt;="&amp;('1. Configuración'!$C$9+(3-1)*7)))</f>
        <v/>
      </c>
      <c r="E27" s="106">
        <f>IF($A27="","",COUNTIFS('3. Registro de ausencias'!$A$5:$A$200,$A27,'3. Registro de ausencias'!$F$5:$F$200,"Aprobado",'3. Registro de ausencias'!$C$5:$C$200,"&lt;="&amp;('1. Configuración'!$C$9+(4-1)*7+6),'3. Registro de ausencias'!$D$5:$D$200,"&gt;="&amp;('1. Configuración'!$C$9+(4-1)*7)))</f>
        <v/>
      </c>
      <c r="F27" s="106">
        <f>IF($A27="","",COUNTIFS('3. Registro de ausencias'!$A$5:$A$200,$A27,'3. Registro de ausencias'!$F$5:$F$200,"Aprobado",'3. Registro de ausencias'!$C$5:$C$200,"&lt;="&amp;('1. Configuración'!$C$9+(5-1)*7+6),'3. Registro de ausencias'!$D$5:$D$200,"&gt;="&amp;('1. Configuración'!$C$9+(5-1)*7)))</f>
        <v/>
      </c>
      <c r="G27" s="106">
        <f>IF($A27="","",COUNTIFS('3. Registro de ausencias'!$A$5:$A$200,$A27,'3. Registro de ausencias'!$F$5:$F$200,"Aprobado",'3. Registro de ausencias'!$C$5:$C$200,"&lt;="&amp;('1. Configuración'!$C$9+(6-1)*7+6),'3. Registro de ausencias'!$D$5:$D$200,"&gt;="&amp;('1. Configuración'!$C$9+(6-1)*7)))</f>
        <v/>
      </c>
      <c r="H27" s="106">
        <f>IF($A27="","",COUNTIFS('3. Registro de ausencias'!$A$5:$A$200,$A27,'3. Registro de ausencias'!$F$5:$F$200,"Aprobado",'3. Registro de ausencias'!$C$5:$C$200,"&lt;="&amp;('1. Configuración'!$C$9+(7-1)*7+6),'3. Registro de ausencias'!$D$5:$D$200,"&gt;="&amp;('1. Configuración'!$C$9+(7-1)*7)))</f>
        <v/>
      </c>
      <c r="I27" s="106">
        <f>IF($A27="","",COUNTIFS('3. Registro de ausencias'!$A$5:$A$200,$A27,'3. Registro de ausencias'!$F$5:$F$200,"Aprobado",'3. Registro de ausencias'!$C$5:$C$200,"&lt;="&amp;('1. Configuración'!$C$9+(8-1)*7+6),'3. Registro de ausencias'!$D$5:$D$200,"&gt;="&amp;('1. Configuración'!$C$9+(8-1)*7)))</f>
        <v/>
      </c>
      <c r="J27" s="106">
        <f>IF($A27="","",COUNTIFS('3. Registro de ausencias'!$A$5:$A$200,$A27,'3. Registro de ausencias'!$F$5:$F$200,"Aprobado",'3. Registro de ausencias'!$C$5:$C$200,"&lt;="&amp;('1. Configuración'!$C$9+(9-1)*7+6),'3. Registro de ausencias'!$D$5:$D$200,"&gt;="&amp;('1. Configuración'!$C$9+(9-1)*7)))</f>
        <v/>
      </c>
      <c r="K27" s="106">
        <f>IF($A27="","",COUNTIFS('3. Registro de ausencias'!$A$5:$A$200,$A27,'3. Registro de ausencias'!$F$5:$F$200,"Aprobado",'3. Registro de ausencias'!$C$5:$C$200,"&lt;="&amp;('1. Configuración'!$C$9+(10-1)*7+6),'3. Registro de ausencias'!$D$5:$D$200,"&gt;="&amp;('1. Configuración'!$C$9+(10-1)*7)))</f>
        <v/>
      </c>
      <c r="L27" s="106">
        <f>IF($A27="","",COUNTIFS('3. Registro de ausencias'!$A$5:$A$200,$A27,'3. Registro de ausencias'!$F$5:$F$200,"Aprobado",'3. Registro de ausencias'!$C$5:$C$200,"&lt;="&amp;('1. Configuración'!$C$9+(11-1)*7+6),'3. Registro de ausencias'!$D$5:$D$200,"&gt;="&amp;('1. Configuración'!$C$9+(11-1)*7)))</f>
        <v/>
      </c>
      <c r="M27" s="106">
        <f>IF($A27="","",COUNTIFS('3. Registro de ausencias'!$A$5:$A$200,$A27,'3. Registro de ausencias'!$F$5:$F$200,"Aprobado",'3. Registro de ausencias'!$C$5:$C$200,"&lt;="&amp;('1. Configuración'!$C$9+(12-1)*7+6),'3. Registro de ausencias'!$D$5:$D$200,"&gt;="&amp;('1. Configuración'!$C$9+(12-1)*7)))</f>
        <v/>
      </c>
      <c r="N27" s="106">
        <f>IF($A27="","",COUNTIFS('3. Registro de ausencias'!$A$5:$A$200,$A27,'3. Registro de ausencias'!$F$5:$F$200,"Aprobado",'3. Registro de ausencias'!$C$5:$C$200,"&lt;="&amp;('1. Configuración'!$C$9+(13-1)*7+6),'3. Registro de ausencias'!$D$5:$D$200,"&gt;="&amp;('1. Configuración'!$C$9+(13-1)*7)))</f>
        <v/>
      </c>
      <c r="O27" s="106">
        <f>IF($A27="","",COUNTIFS('3. Registro de ausencias'!$A$5:$A$200,$A27,'3. Registro de ausencias'!$F$5:$F$200,"Aprobado",'3. Registro de ausencias'!$C$5:$C$200,"&lt;="&amp;('1. Configuración'!$C$9+(14-1)*7+6),'3. Registro de ausencias'!$D$5:$D$200,"&gt;="&amp;('1. Configuración'!$C$9+(14-1)*7)))</f>
        <v/>
      </c>
      <c r="P27" s="106">
        <f>IF($A27="","",COUNTIFS('3. Registro de ausencias'!$A$5:$A$200,$A27,'3. Registro de ausencias'!$F$5:$F$200,"Aprobado",'3. Registro de ausencias'!$C$5:$C$200,"&lt;="&amp;('1. Configuración'!$C$9+(15-1)*7+6),'3. Registro de ausencias'!$D$5:$D$200,"&gt;="&amp;('1. Configuración'!$C$9+(15-1)*7)))</f>
        <v/>
      </c>
      <c r="Q27" s="106">
        <f>IF($A27="","",COUNTIFS('3. Registro de ausencias'!$A$5:$A$200,$A27,'3. Registro de ausencias'!$F$5:$F$200,"Aprobado",'3. Registro de ausencias'!$C$5:$C$200,"&lt;="&amp;('1. Configuración'!$C$9+(16-1)*7+6),'3. Registro de ausencias'!$D$5:$D$200,"&gt;="&amp;('1. Configuración'!$C$9+(16-1)*7)))</f>
        <v/>
      </c>
      <c r="R27" s="106">
        <f>IF($A27="","",COUNTIFS('3. Registro de ausencias'!$A$5:$A$200,$A27,'3. Registro de ausencias'!$F$5:$F$200,"Aprobado",'3. Registro de ausencias'!$C$5:$C$200,"&lt;="&amp;('1. Configuración'!$C$9+(17-1)*7+6),'3. Registro de ausencias'!$D$5:$D$200,"&gt;="&amp;('1. Configuración'!$C$9+(17-1)*7)))</f>
        <v/>
      </c>
      <c r="S27" s="106">
        <f>IF($A27="","",COUNTIFS('3. Registro de ausencias'!$A$5:$A$200,$A27,'3. Registro de ausencias'!$F$5:$F$200,"Aprobado",'3. Registro de ausencias'!$C$5:$C$200,"&lt;="&amp;('1. Configuración'!$C$9+(18-1)*7+6),'3. Registro de ausencias'!$D$5:$D$200,"&gt;="&amp;('1. Configuración'!$C$9+(18-1)*7)))</f>
        <v/>
      </c>
      <c r="T27" s="106">
        <f>IF($A27="","",COUNTIFS('3. Registro de ausencias'!$A$5:$A$200,$A27,'3. Registro de ausencias'!$F$5:$F$200,"Aprobado",'3. Registro de ausencias'!$C$5:$C$200,"&lt;="&amp;('1. Configuración'!$C$9+(19-1)*7+6),'3. Registro de ausencias'!$D$5:$D$200,"&gt;="&amp;('1. Configuración'!$C$9+(19-1)*7)))</f>
        <v/>
      </c>
      <c r="U27" s="106">
        <f>IF($A27="","",COUNTIFS('3. Registro de ausencias'!$A$5:$A$200,$A27,'3. Registro de ausencias'!$F$5:$F$200,"Aprobado",'3. Registro de ausencias'!$C$5:$C$200,"&lt;="&amp;('1. Configuración'!$C$9+(20-1)*7+6),'3. Registro de ausencias'!$D$5:$D$200,"&gt;="&amp;('1. Configuración'!$C$9+(20-1)*7)))</f>
        <v/>
      </c>
      <c r="V27" s="106">
        <f>IF($A27="","",COUNTIFS('3. Registro de ausencias'!$A$5:$A$200,$A27,'3. Registro de ausencias'!$F$5:$F$200,"Aprobado",'3. Registro de ausencias'!$C$5:$C$200,"&lt;="&amp;('1. Configuración'!$C$9+(21-1)*7+6),'3. Registro de ausencias'!$D$5:$D$200,"&gt;="&amp;('1. Configuración'!$C$9+(21-1)*7)))</f>
        <v/>
      </c>
      <c r="W27" s="106">
        <f>IF($A27="","",COUNTIFS('3. Registro de ausencias'!$A$5:$A$200,$A27,'3. Registro de ausencias'!$F$5:$F$200,"Aprobado",'3. Registro de ausencias'!$C$5:$C$200,"&lt;="&amp;('1. Configuración'!$C$9+(22-1)*7+6),'3. Registro de ausencias'!$D$5:$D$200,"&gt;="&amp;('1. Configuración'!$C$9+(22-1)*7)))</f>
        <v/>
      </c>
      <c r="X27" s="106">
        <f>IF($A27="","",COUNTIFS('3. Registro de ausencias'!$A$5:$A$200,$A27,'3. Registro de ausencias'!$F$5:$F$200,"Aprobado",'3. Registro de ausencias'!$C$5:$C$200,"&lt;="&amp;('1. Configuración'!$C$9+(23-1)*7+6),'3. Registro de ausencias'!$D$5:$D$200,"&gt;="&amp;('1. Configuración'!$C$9+(23-1)*7)))</f>
        <v/>
      </c>
      <c r="Y27" s="106">
        <f>IF($A27="","",COUNTIFS('3. Registro de ausencias'!$A$5:$A$200,$A27,'3. Registro de ausencias'!$F$5:$F$200,"Aprobado",'3. Registro de ausencias'!$C$5:$C$200,"&lt;="&amp;('1. Configuración'!$C$9+(24-1)*7+6),'3. Registro de ausencias'!$D$5:$D$200,"&gt;="&amp;('1. Configuración'!$C$9+(24-1)*7)))</f>
        <v/>
      </c>
      <c r="Z27" s="106">
        <f>IF($A27="","",COUNTIFS('3. Registro de ausencias'!$A$5:$A$200,$A27,'3. Registro de ausencias'!$F$5:$F$200,"Aprobado",'3. Registro de ausencias'!$C$5:$C$200,"&lt;="&amp;('1. Configuración'!$C$9+(25-1)*7+6),'3. Registro de ausencias'!$D$5:$D$200,"&gt;="&amp;('1. Configuración'!$C$9+(25-1)*7)))</f>
        <v/>
      </c>
      <c r="AA27" s="106">
        <f>IF($A27="","",COUNTIFS('3. Registro de ausencias'!$A$5:$A$200,$A27,'3. Registro de ausencias'!$F$5:$F$200,"Aprobado",'3. Registro de ausencias'!$C$5:$C$200,"&lt;="&amp;('1. Configuración'!$C$9+(26-1)*7+6),'3. Registro de ausencias'!$D$5:$D$200,"&gt;="&amp;('1. Configuración'!$C$9+(26-1)*7)))</f>
        <v/>
      </c>
      <c r="AB27" s="106">
        <f>IF($A27="","",COUNTIFS('3. Registro de ausencias'!$A$5:$A$200,$A27,'3. Registro de ausencias'!$F$5:$F$200,"Aprobado",'3. Registro de ausencias'!$C$5:$C$200,"&lt;="&amp;('1. Configuración'!$C$9+(27-1)*7+6),'3. Registro de ausencias'!$D$5:$D$200,"&gt;="&amp;('1. Configuración'!$C$9+(27-1)*7)))</f>
        <v/>
      </c>
      <c r="AC27" s="106">
        <f>IF($A27="","",COUNTIFS('3. Registro de ausencias'!$A$5:$A$200,$A27,'3. Registro de ausencias'!$F$5:$F$200,"Aprobado",'3. Registro de ausencias'!$C$5:$C$200,"&lt;="&amp;('1. Configuración'!$C$9+(28-1)*7+6),'3. Registro de ausencias'!$D$5:$D$200,"&gt;="&amp;('1. Configuración'!$C$9+(28-1)*7)))</f>
        <v/>
      </c>
      <c r="AD27" s="106">
        <f>IF($A27="","",COUNTIFS('3. Registro de ausencias'!$A$5:$A$200,$A27,'3. Registro de ausencias'!$F$5:$F$200,"Aprobado",'3. Registro de ausencias'!$C$5:$C$200,"&lt;="&amp;('1. Configuración'!$C$9+(29-1)*7+6),'3. Registro de ausencias'!$D$5:$D$200,"&gt;="&amp;('1. Configuración'!$C$9+(29-1)*7)))</f>
        <v/>
      </c>
      <c r="AE27" s="106">
        <f>IF($A27="","",COUNTIFS('3. Registro de ausencias'!$A$5:$A$200,$A27,'3. Registro de ausencias'!$F$5:$F$200,"Aprobado",'3. Registro de ausencias'!$C$5:$C$200,"&lt;="&amp;('1. Configuración'!$C$9+(30-1)*7+6),'3. Registro de ausencias'!$D$5:$D$200,"&gt;="&amp;('1. Configuración'!$C$9+(30-1)*7)))</f>
        <v/>
      </c>
      <c r="AF27" s="106">
        <f>IF($A27="","",COUNTIFS('3. Registro de ausencias'!$A$5:$A$200,$A27,'3. Registro de ausencias'!$F$5:$F$200,"Aprobado",'3. Registro de ausencias'!$C$5:$C$200,"&lt;="&amp;('1. Configuración'!$C$9+(31-1)*7+6),'3. Registro de ausencias'!$D$5:$D$200,"&gt;="&amp;('1. Configuración'!$C$9+(31-1)*7)))</f>
        <v/>
      </c>
      <c r="AG27" s="106">
        <f>IF($A27="","",COUNTIFS('3. Registro de ausencias'!$A$5:$A$200,$A27,'3. Registro de ausencias'!$F$5:$F$200,"Aprobado",'3. Registro de ausencias'!$C$5:$C$200,"&lt;="&amp;('1. Configuración'!$C$9+(32-1)*7+6),'3. Registro de ausencias'!$D$5:$D$200,"&gt;="&amp;('1. Configuración'!$C$9+(32-1)*7)))</f>
        <v/>
      </c>
      <c r="AH27" s="106">
        <f>IF($A27="","",COUNTIFS('3. Registro de ausencias'!$A$5:$A$200,$A27,'3. Registro de ausencias'!$F$5:$F$200,"Aprobado",'3. Registro de ausencias'!$C$5:$C$200,"&lt;="&amp;('1. Configuración'!$C$9+(33-1)*7+6),'3. Registro de ausencias'!$D$5:$D$200,"&gt;="&amp;('1. Configuración'!$C$9+(33-1)*7)))</f>
        <v/>
      </c>
      <c r="AI27" s="106">
        <f>IF($A27="","",COUNTIFS('3. Registro de ausencias'!$A$5:$A$200,$A27,'3. Registro de ausencias'!$F$5:$F$200,"Aprobado",'3. Registro de ausencias'!$C$5:$C$200,"&lt;="&amp;('1. Configuración'!$C$9+(34-1)*7+6),'3. Registro de ausencias'!$D$5:$D$200,"&gt;="&amp;('1. Configuración'!$C$9+(34-1)*7)))</f>
        <v/>
      </c>
      <c r="AJ27" s="106">
        <f>IF($A27="","",COUNTIFS('3. Registro de ausencias'!$A$5:$A$200,$A27,'3. Registro de ausencias'!$F$5:$F$200,"Aprobado",'3. Registro de ausencias'!$C$5:$C$200,"&lt;="&amp;('1. Configuración'!$C$9+(35-1)*7+6),'3. Registro de ausencias'!$D$5:$D$200,"&gt;="&amp;('1. Configuración'!$C$9+(35-1)*7)))</f>
        <v/>
      </c>
      <c r="AK27" s="106">
        <f>IF($A27="","",COUNTIFS('3. Registro de ausencias'!$A$5:$A$200,$A27,'3. Registro de ausencias'!$F$5:$F$200,"Aprobado",'3. Registro de ausencias'!$C$5:$C$200,"&lt;="&amp;('1. Configuración'!$C$9+(36-1)*7+6),'3. Registro de ausencias'!$D$5:$D$200,"&gt;="&amp;('1. Configuración'!$C$9+(36-1)*7)))</f>
        <v/>
      </c>
      <c r="AL27" s="106">
        <f>IF($A27="","",COUNTIFS('3. Registro de ausencias'!$A$5:$A$200,$A27,'3. Registro de ausencias'!$F$5:$F$200,"Aprobado",'3. Registro de ausencias'!$C$5:$C$200,"&lt;="&amp;('1. Configuración'!$C$9+(37-1)*7+6),'3. Registro de ausencias'!$D$5:$D$200,"&gt;="&amp;('1. Configuración'!$C$9+(37-1)*7)))</f>
        <v/>
      </c>
      <c r="AM27" s="106">
        <f>IF($A27="","",COUNTIFS('3. Registro de ausencias'!$A$5:$A$200,$A27,'3. Registro de ausencias'!$F$5:$F$200,"Aprobado",'3. Registro de ausencias'!$C$5:$C$200,"&lt;="&amp;('1. Configuración'!$C$9+(38-1)*7+6),'3. Registro de ausencias'!$D$5:$D$200,"&gt;="&amp;('1. Configuración'!$C$9+(38-1)*7)))</f>
        <v/>
      </c>
      <c r="AN27" s="106">
        <f>IF($A27="","",COUNTIFS('3. Registro de ausencias'!$A$5:$A$200,$A27,'3. Registro de ausencias'!$F$5:$F$200,"Aprobado",'3. Registro de ausencias'!$C$5:$C$200,"&lt;="&amp;('1. Configuración'!$C$9+(39-1)*7+6),'3. Registro de ausencias'!$D$5:$D$200,"&gt;="&amp;('1. Configuración'!$C$9+(39-1)*7)))</f>
        <v/>
      </c>
      <c r="AO27" s="106">
        <f>IF($A27="","",COUNTIFS('3. Registro de ausencias'!$A$5:$A$200,$A27,'3. Registro de ausencias'!$F$5:$F$200,"Aprobado",'3. Registro de ausencias'!$C$5:$C$200,"&lt;="&amp;('1. Configuración'!$C$9+(40-1)*7+6),'3. Registro de ausencias'!$D$5:$D$200,"&gt;="&amp;('1. Configuración'!$C$9+(40-1)*7)))</f>
        <v/>
      </c>
      <c r="AP27" s="106">
        <f>IF($A27="","",COUNTIFS('3. Registro de ausencias'!$A$5:$A$200,$A27,'3. Registro de ausencias'!$F$5:$F$200,"Aprobado",'3. Registro de ausencias'!$C$5:$C$200,"&lt;="&amp;('1. Configuración'!$C$9+(41-1)*7+6),'3. Registro de ausencias'!$D$5:$D$200,"&gt;="&amp;('1. Configuración'!$C$9+(41-1)*7)))</f>
        <v/>
      </c>
      <c r="AQ27" s="106">
        <f>IF($A27="","",COUNTIFS('3. Registro de ausencias'!$A$5:$A$200,$A27,'3. Registro de ausencias'!$F$5:$F$200,"Aprobado",'3. Registro de ausencias'!$C$5:$C$200,"&lt;="&amp;('1. Configuración'!$C$9+(42-1)*7+6),'3. Registro de ausencias'!$D$5:$D$200,"&gt;="&amp;('1. Configuración'!$C$9+(42-1)*7)))</f>
        <v/>
      </c>
      <c r="AR27" s="106">
        <f>IF($A27="","",COUNTIFS('3. Registro de ausencias'!$A$5:$A$200,$A27,'3. Registro de ausencias'!$F$5:$F$200,"Aprobado",'3. Registro de ausencias'!$C$5:$C$200,"&lt;="&amp;('1. Configuración'!$C$9+(43-1)*7+6),'3. Registro de ausencias'!$D$5:$D$200,"&gt;="&amp;('1. Configuración'!$C$9+(43-1)*7)))</f>
        <v/>
      </c>
      <c r="AS27" s="106">
        <f>IF($A27="","",COUNTIFS('3. Registro de ausencias'!$A$5:$A$200,$A27,'3. Registro de ausencias'!$F$5:$F$200,"Aprobado",'3. Registro de ausencias'!$C$5:$C$200,"&lt;="&amp;('1. Configuración'!$C$9+(44-1)*7+6),'3. Registro de ausencias'!$D$5:$D$200,"&gt;="&amp;('1. Configuración'!$C$9+(44-1)*7)))</f>
        <v/>
      </c>
      <c r="AT27" s="106">
        <f>IF($A27="","",COUNTIFS('3. Registro de ausencias'!$A$5:$A$200,$A27,'3. Registro de ausencias'!$F$5:$F$200,"Aprobado",'3. Registro de ausencias'!$C$5:$C$200,"&lt;="&amp;('1. Configuración'!$C$9+(45-1)*7+6),'3. Registro de ausencias'!$D$5:$D$200,"&gt;="&amp;('1. Configuración'!$C$9+(45-1)*7)))</f>
        <v/>
      </c>
      <c r="AU27" s="106">
        <f>IF($A27="","",COUNTIFS('3. Registro de ausencias'!$A$5:$A$200,$A27,'3. Registro de ausencias'!$F$5:$F$200,"Aprobado",'3. Registro de ausencias'!$C$5:$C$200,"&lt;="&amp;('1. Configuración'!$C$9+(46-1)*7+6),'3. Registro de ausencias'!$D$5:$D$200,"&gt;="&amp;('1. Configuración'!$C$9+(46-1)*7)))</f>
        <v/>
      </c>
      <c r="AV27" s="106">
        <f>IF($A27="","",COUNTIFS('3. Registro de ausencias'!$A$5:$A$200,$A27,'3. Registro de ausencias'!$F$5:$F$200,"Aprobado",'3. Registro de ausencias'!$C$5:$C$200,"&lt;="&amp;('1. Configuración'!$C$9+(47-1)*7+6),'3. Registro de ausencias'!$D$5:$D$200,"&gt;="&amp;('1. Configuración'!$C$9+(47-1)*7)))</f>
        <v/>
      </c>
      <c r="AW27" s="106">
        <f>IF($A27="","",COUNTIFS('3. Registro de ausencias'!$A$5:$A$200,$A27,'3. Registro de ausencias'!$F$5:$F$200,"Aprobado",'3. Registro de ausencias'!$C$5:$C$200,"&lt;="&amp;('1. Configuración'!$C$9+(48-1)*7+6),'3. Registro de ausencias'!$D$5:$D$200,"&gt;="&amp;('1. Configuración'!$C$9+(48-1)*7)))</f>
        <v/>
      </c>
      <c r="AX27" s="106">
        <f>IF($A27="","",COUNTIFS('3. Registro de ausencias'!$A$5:$A$200,$A27,'3. Registro de ausencias'!$F$5:$F$200,"Aprobado",'3. Registro de ausencias'!$C$5:$C$200,"&lt;="&amp;('1. Configuración'!$C$9+(49-1)*7+6),'3. Registro de ausencias'!$D$5:$D$200,"&gt;="&amp;('1. Configuración'!$C$9+(49-1)*7)))</f>
        <v/>
      </c>
      <c r="AY27" s="106">
        <f>IF($A27="","",COUNTIFS('3. Registro de ausencias'!$A$5:$A$200,$A27,'3. Registro de ausencias'!$F$5:$F$200,"Aprobado",'3. Registro de ausencias'!$C$5:$C$200,"&lt;="&amp;('1. Configuración'!$C$9+(50-1)*7+6),'3. Registro de ausencias'!$D$5:$D$200,"&gt;="&amp;('1. Configuración'!$C$9+(50-1)*7)))</f>
        <v/>
      </c>
      <c r="AZ27" s="106">
        <f>IF($A27="","",COUNTIFS('3. Registro de ausencias'!$A$5:$A$200,$A27,'3. Registro de ausencias'!$F$5:$F$200,"Aprobado",'3. Registro de ausencias'!$C$5:$C$200,"&lt;="&amp;('1. Configuración'!$C$9+(51-1)*7+6),'3. Registro de ausencias'!$D$5:$D$200,"&gt;="&amp;('1. Configuración'!$C$9+(51-1)*7)))</f>
        <v/>
      </c>
      <c r="BA27" s="106">
        <f>IF($A27="","",COUNTIFS('3. Registro de ausencias'!$A$5:$A$200,$A27,'3. Registro de ausencias'!$F$5:$F$200,"Aprobado",'3. Registro de ausencias'!$C$5:$C$200,"&lt;="&amp;('1. Configuración'!$C$9+(52-1)*7+6),'3. Registro de ausencias'!$D$5:$D$200,"&gt;="&amp;('1. Configuración'!$C$9+(52-1)*7)))</f>
        <v/>
      </c>
    </row>
    <row r="28" ht="18" customHeight="1" s="55">
      <c r="A28" s="105">
        <f>IF('2. Empleados'!A28="","",'2. Empleados'!A28)</f>
        <v/>
      </c>
      <c r="B28" s="106">
        <f>IF($A28="","",COUNTIFS('3. Registro de ausencias'!$A$5:$A$200,$A28,'3. Registro de ausencias'!$F$5:$F$200,"Aprobado",'3. Registro de ausencias'!$C$5:$C$200,"&lt;="&amp;('1. Configuración'!$C$9+(1-1)*7+6),'3. Registro de ausencias'!$D$5:$D$200,"&gt;="&amp;('1. Configuración'!$C$9+(1-1)*7)))</f>
        <v/>
      </c>
      <c r="C28" s="106">
        <f>IF($A28="","",COUNTIFS('3. Registro de ausencias'!$A$5:$A$200,$A28,'3. Registro de ausencias'!$F$5:$F$200,"Aprobado",'3. Registro de ausencias'!$C$5:$C$200,"&lt;="&amp;('1. Configuración'!$C$9+(2-1)*7+6),'3. Registro de ausencias'!$D$5:$D$200,"&gt;="&amp;('1. Configuración'!$C$9+(2-1)*7)))</f>
        <v/>
      </c>
      <c r="D28" s="106">
        <f>IF($A28="","",COUNTIFS('3. Registro de ausencias'!$A$5:$A$200,$A28,'3. Registro de ausencias'!$F$5:$F$200,"Aprobado",'3. Registro de ausencias'!$C$5:$C$200,"&lt;="&amp;('1. Configuración'!$C$9+(3-1)*7+6),'3. Registro de ausencias'!$D$5:$D$200,"&gt;="&amp;('1. Configuración'!$C$9+(3-1)*7)))</f>
        <v/>
      </c>
      <c r="E28" s="106">
        <f>IF($A28="","",COUNTIFS('3. Registro de ausencias'!$A$5:$A$200,$A28,'3. Registro de ausencias'!$F$5:$F$200,"Aprobado",'3. Registro de ausencias'!$C$5:$C$200,"&lt;="&amp;('1. Configuración'!$C$9+(4-1)*7+6),'3. Registro de ausencias'!$D$5:$D$200,"&gt;="&amp;('1. Configuración'!$C$9+(4-1)*7)))</f>
        <v/>
      </c>
      <c r="F28" s="106">
        <f>IF($A28="","",COUNTIFS('3. Registro de ausencias'!$A$5:$A$200,$A28,'3. Registro de ausencias'!$F$5:$F$200,"Aprobado",'3. Registro de ausencias'!$C$5:$C$200,"&lt;="&amp;('1. Configuración'!$C$9+(5-1)*7+6),'3. Registro de ausencias'!$D$5:$D$200,"&gt;="&amp;('1. Configuración'!$C$9+(5-1)*7)))</f>
        <v/>
      </c>
      <c r="G28" s="106">
        <f>IF($A28="","",COUNTIFS('3. Registro de ausencias'!$A$5:$A$200,$A28,'3. Registro de ausencias'!$F$5:$F$200,"Aprobado",'3. Registro de ausencias'!$C$5:$C$200,"&lt;="&amp;('1. Configuración'!$C$9+(6-1)*7+6),'3. Registro de ausencias'!$D$5:$D$200,"&gt;="&amp;('1. Configuración'!$C$9+(6-1)*7)))</f>
        <v/>
      </c>
      <c r="H28" s="106">
        <f>IF($A28="","",COUNTIFS('3. Registro de ausencias'!$A$5:$A$200,$A28,'3. Registro de ausencias'!$F$5:$F$200,"Aprobado",'3. Registro de ausencias'!$C$5:$C$200,"&lt;="&amp;('1. Configuración'!$C$9+(7-1)*7+6),'3. Registro de ausencias'!$D$5:$D$200,"&gt;="&amp;('1. Configuración'!$C$9+(7-1)*7)))</f>
        <v/>
      </c>
      <c r="I28" s="106">
        <f>IF($A28="","",COUNTIFS('3. Registro de ausencias'!$A$5:$A$200,$A28,'3. Registro de ausencias'!$F$5:$F$200,"Aprobado",'3. Registro de ausencias'!$C$5:$C$200,"&lt;="&amp;('1. Configuración'!$C$9+(8-1)*7+6),'3. Registro de ausencias'!$D$5:$D$200,"&gt;="&amp;('1. Configuración'!$C$9+(8-1)*7)))</f>
        <v/>
      </c>
      <c r="J28" s="106">
        <f>IF($A28="","",COUNTIFS('3. Registro de ausencias'!$A$5:$A$200,$A28,'3. Registro de ausencias'!$F$5:$F$200,"Aprobado",'3. Registro de ausencias'!$C$5:$C$200,"&lt;="&amp;('1. Configuración'!$C$9+(9-1)*7+6),'3. Registro de ausencias'!$D$5:$D$200,"&gt;="&amp;('1. Configuración'!$C$9+(9-1)*7)))</f>
        <v/>
      </c>
      <c r="K28" s="106">
        <f>IF($A28="","",COUNTIFS('3. Registro de ausencias'!$A$5:$A$200,$A28,'3. Registro de ausencias'!$F$5:$F$200,"Aprobado",'3. Registro de ausencias'!$C$5:$C$200,"&lt;="&amp;('1. Configuración'!$C$9+(10-1)*7+6),'3. Registro de ausencias'!$D$5:$D$200,"&gt;="&amp;('1. Configuración'!$C$9+(10-1)*7)))</f>
        <v/>
      </c>
      <c r="L28" s="106">
        <f>IF($A28="","",COUNTIFS('3. Registro de ausencias'!$A$5:$A$200,$A28,'3. Registro de ausencias'!$F$5:$F$200,"Aprobado",'3. Registro de ausencias'!$C$5:$C$200,"&lt;="&amp;('1. Configuración'!$C$9+(11-1)*7+6),'3. Registro de ausencias'!$D$5:$D$200,"&gt;="&amp;('1. Configuración'!$C$9+(11-1)*7)))</f>
        <v/>
      </c>
      <c r="M28" s="106">
        <f>IF($A28="","",COUNTIFS('3. Registro de ausencias'!$A$5:$A$200,$A28,'3. Registro de ausencias'!$F$5:$F$200,"Aprobado",'3. Registro de ausencias'!$C$5:$C$200,"&lt;="&amp;('1. Configuración'!$C$9+(12-1)*7+6),'3. Registro de ausencias'!$D$5:$D$200,"&gt;="&amp;('1. Configuración'!$C$9+(12-1)*7)))</f>
        <v/>
      </c>
      <c r="N28" s="106">
        <f>IF($A28="","",COUNTIFS('3. Registro de ausencias'!$A$5:$A$200,$A28,'3. Registro de ausencias'!$F$5:$F$200,"Aprobado",'3. Registro de ausencias'!$C$5:$C$200,"&lt;="&amp;('1. Configuración'!$C$9+(13-1)*7+6),'3. Registro de ausencias'!$D$5:$D$200,"&gt;="&amp;('1. Configuración'!$C$9+(13-1)*7)))</f>
        <v/>
      </c>
      <c r="O28" s="106">
        <f>IF($A28="","",COUNTIFS('3. Registro de ausencias'!$A$5:$A$200,$A28,'3. Registro de ausencias'!$F$5:$F$200,"Aprobado",'3. Registro de ausencias'!$C$5:$C$200,"&lt;="&amp;('1. Configuración'!$C$9+(14-1)*7+6),'3. Registro de ausencias'!$D$5:$D$200,"&gt;="&amp;('1. Configuración'!$C$9+(14-1)*7)))</f>
        <v/>
      </c>
      <c r="P28" s="106">
        <f>IF($A28="","",COUNTIFS('3. Registro de ausencias'!$A$5:$A$200,$A28,'3. Registro de ausencias'!$F$5:$F$200,"Aprobado",'3. Registro de ausencias'!$C$5:$C$200,"&lt;="&amp;('1. Configuración'!$C$9+(15-1)*7+6),'3. Registro de ausencias'!$D$5:$D$200,"&gt;="&amp;('1. Configuración'!$C$9+(15-1)*7)))</f>
        <v/>
      </c>
      <c r="Q28" s="106">
        <f>IF($A28="","",COUNTIFS('3. Registro de ausencias'!$A$5:$A$200,$A28,'3. Registro de ausencias'!$F$5:$F$200,"Aprobado",'3. Registro de ausencias'!$C$5:$C$200,"&lt;="&amp;('1. Configuración'!$C$9+(16-1)*7+6),'3. Registro de ausencias'!$D$5:$D$200,"&gt;="&amp;('1. Configuración'!$C$9+(16-1)*7)))</f>
        <v/>
      </c>
      <c r="R28" s="106">
        <f>IF($A28="","",COUNTIFS('3. Registro de ausencias'!$A$5:$A$200,$A28,'3. Registro de ausencias'!$F$5:$F$200,"Aprobado",'3. Registro de ausencias'!$C$5:$C$200,"&lt;="&amp;('1. Configuración'!$C$9+(17-1)*7+6),'3. Registro de ausencias'!$D$5:$D$200,"&gt;="&amp;('1. Configuración'!$C$9+(17-1)*7)))</f>
        <v/>
      </c>
      <c r="S28" s="106">
        <f>IF($A28="","",COUNTIFS('3. Registro de ausencias'!$A$5:$A$200,$A28,'3. Registro de ausencias'!$F$5:$F$200,"Aprobado",'3. Registro de ausencias'!$C$5:$C$200,"&lt;="&amp;('1. Configuración'!$C$9+(18-1)*7+6),'3. Registro de ausencias'!$D$5:$D$200,"&gt;="&amp;('1. Configuración'!$C$9+(18-1)*7)))</f>
        <v/>
      </c>
      <c r="T28" s="106">
        <f>IF($A28="","",COUNTIFS('3. Registro de ausencias'!$A$5:$A$200,$A28,'3. Registro de ausencias'!$F$5:$F$200,"Aprobado",'3. Registro de ausencias'!$C$5:$C$200,"&lt;="&amp;('1. Configuración'!$C$9+(19-1)*7+6),'3. Registro de ausencias'!$D$5:$D$200,"&gt;="&amp;('1. Configuración'!$C$9+(19-1)*7)))</f>
        <v/>
      </c>
      <c r="U28" s="106">
        <f>IF($A28="","",COUNTIFS('3. Registro de ausencias'!$A$5:$A$200,$A28,'3. Registro de ausencias'!$F$5:$F$200,"Aprobado",'3. Registro de ausencias'!$C$5:$C$200,"&lt;="&amp;('1. Configuración'!$C$9+(20-1)*7+6),'3. Registro de ausencias'!$D$5:$D$200,"&gt;="&amp;('1. Configuración'!$C$9+(20-1)*7)))</f>
        <v/>
      </c>
      <c r="V28" s="106">
        <f>IF($A28="","",COUNTIFS('3. Registro de ausencias'!$A$5:$A$200,$A28,'3. Registro de ausencias'!$F$5:$F$200,"Aprobado",'3. Registro de ausencias'!$C$5:$C$200,"&lt;="&amp;('1. Configuración'!$C$9+(21-1)*7+6),'3. Registro de ausencias'!$D$5:$D$200,"&gt;="&amp;('1. Configuración'!$C$9+(21-1)*7)))</f>
        <v/>
      </c>
      <c r="W28" s="106">
        <f>IF($A28="","",COUNTIFS('3. Registro de ausencias'!$A$5:$A$200,$A28,'3. Registro de ausencias'!$F$5:$F$200,"Aprobado",'3. Registro de ausencias'!$C$5:$C$200,"&lt;="&amp;('1. Configuración'!$C$9+(22-1)*7+6),'3. Registro de ausencias'!$D$5:$D$200,"&gt;="&amp;('1. Configuración'!$C$9+(22-1)*7)))</f>
        <v/>
      </c>
      <c r="X28" s="106">
        <f>IF($A28="","",COUNTIFS('3. Registro de ausencias'!$A$5:$A$200,$A28,'3. Registro de ausencias'!$F$5:$F$200,"Aprobado",'3. Registro de ausencias'!$C$5:$C$200,"&lt;="&amp;('1. Configuración'!$C$9+(23-1)*7+6),'3. Registro de ausencias'!$D$5:$D$200,"&gt;="&amp;('1. Configuración'!$C$9+(23-1)*7)))</f>
        <v/>
      </c>
      <c r="Y28" s="106">
        <f>IF($A28="","",COUNTIFS('3. Registro de ausencias'!$A$5:$A$200,$A28,'3. Registro de ausencias'!$F$5:$F$200,"Aprobado",'3. Registro de ausencias'!$C$5:$C$200,"&lt;="&amp;('1. Configuración'!$C$9+(24-1)*7+6),'3. Registro de ausencias'!$D$5:$D$200,"&gt;="&amp;('1. Configuración'!$C$9+(24-1)*7)))</f>
        <v/>
      </c>
      <c r="Z28" s="106">
        <f>IF($A28="","",COUNTIFS('3. Registro de ausencias'!$A$5:$A$200,$A28,'3. Registro de ausencias'!$F$5:$F$200,"Aprobado",'3. Registro de ausencias'!$C$5:$C$200,"&lt;="&amp;('1. Configuración'!$C$9+(25-1)*7+6),'3. Registro de ausencias'!$D$5:$D$200,"&gt;="&amp;('1. Configuración'!$C$9+(25-1)*7)))</f>
        <v/>
      </c>
      <c r="AA28" s="106">
        <f>IF($A28="","",COUNTIFS('3. Registro de ausencias'!$A$5:$A$200,$A28,'3. Registro de ausencias'!$F$5:$F$200,"Aprobado",'3. Registro de ausencias'!$C$5:$C$200,"&lt;="&amp;('1. Configuración'!$C$9+(26-1)*7+6),'3. Registro de ausencias'!$D$5:$D$200,"&gt;="&amp;('1. Configuración'!$C$9+(26-1)*7)))</f>
        <v/>
      </c>
      <c r="AB28" s="106">
        <f>IF($A28="","",COUNTIFS('3. Registro de ausencias'!$A$5:$A$200,$A28,'3. Registro de ausencias'!$F$5:$F$200,"Aprobado",'3. Registro de ausencias'!$C$5:$C$200,"&lt;="&amp;('1. Configuración'!$C$9+(27-1)*7+6),'3. Registro de ausencias'!$D$5:$D$200,"&gt;="&amp;('1. Configuración'!$C$9+(27-1)*7)))</f>
        <v/>
      </c>
      <c r="AC28" s="106">
        <f>IF($A28="","",COUNTIFS('3. Registro de ausencias'!$A$5:$A$200,$A28,'3. Registro de ausencias'!$F$5:$F$200,"Aprobado",'3. Registro de ausencias'!$C$5:$C$200,"&lt;="&amp;('1. Configuración'!$C$9+(28-1)*7+6),'3. Registro de ausencias'!$D$5:$D$200,"&gt;="&amp;('1. Configuración'!$C$9+(28-1)*7)))</f>
        <v/>
      </c>
      <c r="AD28" s="106">
        <f>IF($A28="","",COUNTIFS('3. Registro de ausencias'!$A$5:$A$200,$A28,'3. Registro de ausencias'!$F$5:$F$200,"Aprobado",'3. Registro de ausencias'!$C$5:$C$200,"&lt;="&amp;('1. Configuración'!$C$9+(29-1)*7+6),'3. Registro de ausencias'!$D$5:$D$200,"&gt;="&amp;('1. Configuración'!$C$9+(29-1)*7)))</f>
        <v/>
      </c>
      <c r="AE28" s="106">
        <f>IF($A28="","",COUNTIFS('3. Registro de ausencias'!$A$5:$A$200,$A28,'3. Registro de ausencias'!$F$5:$F$200,"Aprobado",'3. Registro de ausencias'!$C$5:$C$200,"&lt;="&amp;('1. Configuración'!$C$9+(30-1)*7+6),'3. Registro de ausencias'!$D$5:$D$200,"&gt;="&amp;('1. Configuración'!$C$9+(30-1)*7)))</f>
        <v/>
      </c>
      <c r="AF28" s="106">
        <f>IF($A28="","",COUNTIFS('3. Registro de ausencias'!$A$5:$A$200,$A28,'3. Registro de ausencias'!$F$5:$F$200,"Aprobado",'3. Registro de ausencias'!$C$5:$C$200,"&lt;="&amp;('1. Configuración'!$C$9+(31-1)*7+6),'3. Registro de ausencias'!$D$5:$D$200,"&gt;="&amp;('1. Configuración'!$C$9+(31-1)*7)))</f>
        <v/>
      </c>
      <c r="AG28" s="106">
        <f>IF($A28="","",COUNTIFS('3. Registro de ausencias'!$A$5:$A$200,$A28,'3. Registro de ausencias'!$F$5:$F$200,"Aprobado",'3. Registro de ausencias'!$C$5:$C$200,"&lt;="&amp;('1. Configuración'!$C$9+(32-1)*7+6),'3. Registro de ausencias'!$D$5:$D$200,"&gt;="&amp;('1. Configuración'!$C$9+(32-1)*7)))</f>
        <v/>
      </c>
      <c r="AH28" s="106">
        <f>IF($A28="","",COUNTIFS('3. Registro de ausencias'!$A$5:$A$200,$A28,'3. Registro de ausencias'!$F$5:$F$200,"Aprobado",'3. Registro de ausencias'!$C$5:$C$200,"&lt;="&amp;('1. Configuración'!$C$9+(33-1)*7+6),'3. Registro de ausencias'!$D$5:$D$200,"&gt;="&amp;('1. Configuración'!$C$9+(33-1)*7)))</f>
        <v/>
      </c>
      <c r="AI28" s="106">
        <f>IF($A28="","",COUNTIFS('3. Registro de ausencias'!$A$5:$A$200,$A28,'3. Registro de ausencias'!$F$5:$F$200,"Aprobado",'3. Registro de ausencias'!$C$5:$C$200,"&lt;="&amp;('1. Configuración'!$C$9+(34-1)*7+6),'3. Registro de ausencias'!$D$5:$D$200,"&gt;="&amp;('1. Configuración'!$C$9+(34-1)*7)))</f>
        <v/>
      </c>
      <c r="AJ28" s="106">
        <f>IF($A28="","",COUNTIFS('3. Registro de ausencias'!$A$5:$A$200,$A28,'3. Registro de ausencias'!$F$5:$F$200,"Aprobado",'3. Registro de ausencias'!$C$5:$C$200,"&lt;="&amp;('1. Configuración'!$C$9+(35-1)*7+6),'3. Registro de ausencias'!$D$5:$D$200,"&gt;="&amp;('1. Configuración'!$C$9+(35-1)*7)))</f>
        <v/>
      </c>
      <c r="AK28" s="106">
        <f>IF($A28="","",COUNTIFS('3. Registro de ausencias'!$A$5:$A$200,$A28,'3. Registro de ausencias'!$F$5:$F$200,"Aprobado",'3. Registro de ausencias'!$C$5:$C$200,"&lt;="&amp;('1. Configuración'!$C$9+(36-1)*7+6),'3. Registro de ausencias'!$D$5:$D$200,"&gt;="&amp;('1. Configuración'!$C$9+(36-1)*7)))</f>
        <v/>
      </c>
      <c r="AL28" s="106">
        <f>IF($A28="","",COUNTIFS('3. Registro de ausencias'!$A$5:$A$200,$A28,'3. Registro de ausencias'!$F$5:$F$200,"Aprobado",'3. Registro de ausencias'!$C$5:$C$200,"&lt;="&amp;('1. Configuración'!$C$9+(37-1)*7+6),'3. Registro de ausencias'!$D$5:$D$200,"&gt;="&amp;('1. Configuración'!$C$9+(37-1)*7)))</f>
        <v/>
      </c>
      <c r="AM28" s="106">
        <f>IF($A28="","",COUNTIFS('3. Registro de ausencias'!$A$5:$A$200,$A28,'3. Registro de ausencias'!$F$5:$F$200,"Aprobado",'3. Registro de ausencias'!$C$5:$C$200,"&lt;="&amp;('1. Configuración'!$C$9+(38-1)*7+6),'3. Registro de ausencias'!$D$5:$D$200,"&gt;="&amp;('1. Configuración'!$C$9+(38-1)*7)))</f>
        <v/>
      </c>
      <c r="AN28" s="106">
        <f>IF($A28="","",COUNTIFS('3. Registro de ausencias'!$A$5:$A$200,$A28,'3. Registro de ausencias'!$F$5:$F$200,"Aprobado",'3. Registro de ausencias'!$C$5:$C$200,"&lt;="&amp;('1. Configuración'!$C$9+(39-1)*7+6),'3. Registro de ausencias'!$D$5:$D$200,"&gt;="&amp;('1. Configuración'!$C$9+(39-1)*7)))</f>
        <v/>
      </c>
      <c r="AO28" s="106">
        <f>IF($A28="","",COUNTIFS('3. Registro de ausencias'!$A$5:$A$200,$A28,'3. Registro de ausencias'!$F$5:$F$200,"Aprobado",'3. Registro de ausencias'!$C$5:$C$200,"&lt;="&amp;('1. Configuración'!$C$9+(40-1)*7+6),'3. Registro de ausencias'!$D$5:$D$200,"&gt;="&amp;('1. Configuración'!$C$9+(40-1)*7)))</f>
        <v/>
      </c>
      <c r="AP28" s="106">
        <f>IF($A28="","",COUNTIFS('3. Registro de ausencias'!$A$5:$A$200,$A28,'3. Registro de ausencias'!$F$5:$F$200,"Aprobado",'3. Registro de ausencias'!$C$5:$C$200,"&lt;="&amp;('1. Configuración'!$C$9+(41-1)*7+6),'3. Registro de ausencias'!$D$5:$D$200,"&gt;="&amp;('1. Configuración'!$C$9+(41-1)*7)))</f>
        <v/>
      </c>
      <c r="AQ28" s="106">
        <f>IF($A28="","",COUNTIFS('3. Registro de ausencias'!$A$5:$A$200,$A28,'3. Registro de ausencias'!$F$5:$F$200,"Aprobado",'3. Registro de ausencias'!$C$5:$C$200,"&lt;="&amp;('1. Configuración'!$C$9+(42-1)*7+6),'3. Registro de ausencias'!$D$5:$D$200,"&gt;="&amp;('1. Configuración'!$C$9+(42-1)*7)))</f>
        <v/>
      </c>
      <c r="AR28" s="106">
        <f>IF($A28="","",COUNTIFS('3. Registro de ausencias'!$A$5:$A$200,$A28,'3. Registro de ausencias'!$F$5:$F$200,"Aprobado",'3. Registro de ausencias'!$C$5:$C$200,"&lt;="&amp;('1. Configuración'!$C$9+(43-1)*7+6),'3. Registro de ausencias'!$D$5:$D$200,"&gt;="&amp;('1. Configuración'!$C$9+(43-1)*7)))</f>
        <v/>
      </c>
      <c r="AS28" s="106">
        <f>IF($A28="","",COUNTIFS('3. Registro de ausencias'!$A$5:$A$200,$A28,'3. Registro de ausencias'!$F$5:$F$200,"Aprobado",'3. Registro de ausencias'!$C$5:$C$200,"&lt;="&amp;('1. Configuración'!$C$9+(44-1)*7+6),'3. Registro de ausencias'!$D$5:$D$200,"&gt;="&amp;('1. Configuración'!$C$9+(44-1)*7)))</f>
        <v/>
      </c>
      <c r="AT28" s="106">
        <f>IF($A28="","",COUNTIFS('3. Registro de ausencias'!$A$5:$A$200,$A28,'3. Registro de ausencias'!$F$5:$F$200,"Aprobado",'3. Registro de ausencias'!$C$5:$C$200,"&lt;="&amp;('1. Configuración'!$C$9+(45-1)*7+6),'3. Registro de ausencias'!$D$5:$D$200,"&gt;="&amp;('1. Configuración'!$C$9+(45-1)*7)))</f>
        <v/>
      </c>
      <c r="AU28" s="106">
        <f>IF($A28="","",COUNTIFS('3. Registro de ausencias'!$A$5:$A$200,$A28,'3. Registro de ausencias'!$F$5:$F$200,"Aprobado",'3. Registro de ausencias'!$C$5:$C$200,"&lt;="&amp;('1. Configuración'!$C$9+(46-1)*7+6),'3. Registro de ausencias'!$D$5:$D$200,"&gt;="&amp;('1. Configuración'!$C$9+(46-1)*7)))</f>
        <v/>
      </c>
      <c r="AV28" s="106">
        <f>IF($A28="","",COUNTIFS('3. Registro de ausencias'!$A$5:$A$200,$A28,'3. Registro de ausencias'!$F$5:$F$200,"Aprobado",'3. Registro de ausencias'!$C$5:$C$200,"&lt;="&amp;('1. Configuración'!$C$9+(47-1)*7+6),'3. Registro de ausencias'!$D$5:$D$200,"&gt;="&amp;('1. Configuración'!$C$9+(47-1)*7)))</f>
        <v/>
      </c>
      <c r="AW28" s="106">
        <f>IF($A28="","",COUNTIFS('3. Registro de ausencias'!$A$5:$A$200,$A28,'3. Registro de ausencias'!$F$5:$F$200,"Aprobado",'3. Registro de ausencias'!$C$5:$C$200,"&lt;="&amp;('1. Configuración'!$C$9+(48-1)*7+6),'3. Registro de ausencias'!$D$5:$D$200,"&gt;="&amp;('1. Configuración'!$C$9+(48-1)*7)))</f>
        <v/>
      </c>
      <c r="AX28" s="106">
        <f>IF($A28="","",COUNTIFS('3. Registro de ausencias'!$A$5:$A$200,$A28,'3. Registro de ausencias'!$F$5:$F$200,"Aprobado",'3. Registro de ausencias'!$C$5:$C$200,"&lt;="&amp;('1. Configuración'!$C$9+(49-1)*7+6),'3. Registro de ausencias'!$D$5:$D$200,"&gt;="&amp;('1. Configuración'!$C$9+(49-1)*7)))</f>
        <v/>
      </c>
      <c r="AY28" s="106">
        <f>IF($A28="","",COUNTIFS('3. Registro de ausencias'!$A$5:$A$200,$A28,'3. Registro de ausencias'!$F$5:$F$200,"Aprobado",'3. Registro de ausencias'!$C$5:$C$200,"&lt;="&amp;('1. Configuración'!$C$9+(50-1)*7+6),'3. Registro de ausencias'!$D$5:$D$200,"&gt;="&amp;('1. Configuración'!$C$9+(50-1)*7)))</f>
        <v/>
      </c>
      <c r="AZ28" s="106">
        <f>IF($A28="","",COUNTIFS('3. Registro de ausencias'!$A$5:$A$200,$A28,'3. Registro de ausencias'!$F$5:$F$200,"Aprobado",'3. Registro de ausencias'!$C$5:$C$200,"&lt;="&amp;('1. Configuración'!$C$9+(51-1)*7+6),'3. Registro de ausencias'!$D$5:$D$200,"&gt;="&amp;('1. Configuración'!$C$9+(51-1)*7)))</f>
        <v/>
      </c>
      <c r="BA28" s="106">
        <f>IF($A28="","",COUNTIFS('3. Registro de ausencias'!$A$5:$A$200,$A28,'3. Registro de ausencias'!$F$5:$F$200,"Aprobado",'3. Registro de ausencias'!$C$5:$C$200,"&lt;="&amp;('1. Configuración'!$C$9+(52-1)*7+6),'3. Registro de ausencias'!$D$5:$D$200,"&gt;="&amp;('1. Configuración'!$C$9+(52-1)*7)))</f>
        <v/>
      </c>
    </row>
    <row r="29" ht="18" customHeight="1" s="55">
      <c r="A29" s="105">
        <f>IF('2. Empleados'!A29="","",'2. Empleados'!A29)</f>
        <v/>
      </c>
      <c r="B29" s="106">
        <f>IF($A29="","",COUNTIFS('3. Registro de ausencias'!$A$5:$A$200,$A29,'3. Registro de ausencias'!$F$5:$F$200,"Aprobado",'3. Registro de ausencias'!$C$5:$C$200,"&lt;="&amp;('1. Configuración'!$C$9+(1-1)*7+6),'3. Registro de ausencias'!$D$5:$D$200,"&gt;="&amp;('1. Configuración'!$C$9+(1-1)*7)))</f>
        <v/>
      </c>
      <c r="C29" s="106">
        <f>IF($A29="","",COUNTIFS('3. Registro de ausencias'!$A$5:$A$200,$A29,'3. Registro de ausencias'!$F$5:$F$200,"Aprobado",'3. Registro de ausencias'!$C$5:$C$200,"&lt;="&amp;('1. Configuración'!$C$9+(2-1)*7+6),'3. Registro de ausencias'!$D$5:$D$200,"&gt;="&amp;('1. Configuración'!$C$9+(2-1)*7)))</f>
        <v/>
      </c>
      <c r="D29" s="106">
        <f>IF($A29="","",COUNTIFS('3. Registro de ausencias'!$A$5:$A$200,$A29,'3. Registro de ausencias'!$F$5:$F$200,"Aprobado",'3. Registro de ausencias'!$C$5:$C$200,"&lt;="&amp;('1. Configuración'!$C$9+(3-1)*7+6),'3. Registro de ausencias'!$D$5:$D$200,"&gt;="&amp;('1. Configuración'!$C$9+(3-1)*7)))</f>
        <v/>
      </c>
      <c r="E29" s="106">
        <f>IF($A29="","",COUNTIFS('3. Registro de ausencias'!$A$5:$A$200,$A29,'3. Registro de ausencias'!$F$5:$F$200,"Aprobado",'3. Registro de ausencias'!$C$5:$C$200,"&lt;="&amp;('1. Configuración'!$C$9+(4-1)*7+6),'3. Registro de ausencias'!$D$5:$D$200,"&gt;="&amp;('1. Configuración'!$C$9+(4-1)*7)))</f>
        <v/>
      </c>
      <c r="F29" s="106">
        <f>IF($A29="","",COUNTIFS('3. Registro de ausencias'!$A$5:$A$200,$A29,'3. Registro de ausencias'!$F$5:$F$200,"Aprobado",'3. Registro de ausencias'!$C$5:$C$200,"&lt;="&amp;('1. Configuración'!$C$9+(5-1)*7+6),'3. Registro de ausencias'!$D$5:$D$200,"&gt;="&amp;('1. Configuración'!$C$9+(5-1)*7)))</f>
        <v/>
      </c>
      <c r="G29" s="106">
        <f>IF($A29="","",COUNTIFS('3. Registro de ausencias'!$A$5:$A$200,$A29,'3. Registro de ausencias'!$F$5:$F$200,"Aprobado",'3. Registro de ausencias'!$C$5:$C$200,"&lt;="&amp;('1. Configuración'!$C$9+(6-1)*7+6),'3. Registro de ausencias'!$D$5:$D$200,"&gt;="&amp;('1. Configuración'!$C$9+(6-1)*7)))</f>
        <v/>
      </c>
      <c r="H29" s="106">
        <f>IF($A29="","",COUNTIFS('3. Registro de ausencias'!$A$5:$A$200,$A29,'3. Registro de ausencias'!$F$5:$F$200,"Aprobado",'3. Registro de ausencias'!$C$5:$C$200,"&lt;="&amp;('1. Configuración'!$C$9+(7-1)*7+6),'3. Registro de ausencias'!$D$5:$D$200,"&gt;="&amp;('1. Configuración'!$C$9+(7-1)*7)))</f>
        <v/>
      </c>
      <c r="I29" s="106">
        <f>IF($A29="","",COUNTIFS('3. Registro de ausencias'!$A$5:$A$200,$A29,'3. Registro de ausencias'!$F$5:$F$200,"Aprobado",'3. Registro de ausencias'!$C$5:$C$200,"&lt;="&amp;('1. Configuración'!$C$9+(8-1)*7+6),'3. Registro de ausencias'!$D$5:$D$200,"&gt;="&amp;('1. Configuración'!$C$9+(8-1)*7)))</f>
        <v/>
      </c>
      <c r="J29" s="106">
        <f>IF($A29="","",COUNTIFS('3. Registro de ausencias'!$A$5:$A$200,$A29,'3. Registro de ausencias'!$F$5:$F$200,"Aprobado",'3. Registro de ausencias'!$C$5:$C$200,"&lt;="&amp;('1. Configuración'!$C$9+(9-1)*7+6),'3. Registro de ausencias'!$D$5:$D$200,"&gt;="&amp;('1. Configuración'!$C$9+(9-1)*7)))</f>
        <v/>
      </c>
      <c r="K29" s="106">
        <f>IF($A29="","",COUNTIFS('3. Registro de ausencias'!$A$5:$A$200,$A29,'3. Registro de ausencias'!$F$5:$F$200,"Aprobado",'3. Registro de ausencias'!$C$5:$C$200,"&lt;="&amp;('1. Configuración'!$C$9+(10-1)*7+6),'3. Registro de ausencias'!$D$5:$D$200,"&gt;="&amp;('1. Configuración'!$C$9+(10-1)*7)))</f>
        <v/>
      </c>
      <c r="L29" s="106">
        <f>IF($A29="","",COUNTIFS('3. Registro de ausencias'!$A$5:$A$200,$A29,'3. Registro de ausencias'!$F$5:$F$200,"Aprobado",'3. Registro de ausencias'!$C$5:$C$200,"&lt;="&amp;('1. Configuración'!$C$9+(11-1)*7+6),'3. Registro de ausencias'!$D$5:$D$200,"&gt;="&amp;('1. Configuración'!$C$9+(11-1)*7)))</f>
        <v/>
      </c>
      <c r="M29" s="106">
        <f>IF($A29="","",COUNTIFS('3. Registro de ausencias'!$A$5:$A$200,$A29,'3. Registro de ausencias'!$F$5:$F$200,"Aprobado",'3. Registro de ausencias'!$C$5:$C$200,"&lt;="&amp;('1. Configuración'!$C$9+(12-1)*7+6),'3. Registro de ausencias'!$D$5:$D$200,"&gt;="&amp;('1. Configuración'!$C$9+(12-1)*7)))</f>
        <v/>
      </c>
      <c r="N29" s="106">
        <f>IF($A29="","",COUNTIFS('3. Registro de ausencias'!$A$5:$A$200,$A29,'3. Registro de ausencias'!$F$5:$F$200,"Aprobado",'3. Registro de ausencias'!$C$5:$C$200,"&lt;="&amp;('1. Configuración'!$C$9+(13-1)*7+6),'3. Registro de ausencias'!$D$5:$D$200,"&gt;="&amp;('1. Configuración'!$C$9+(13-1)*7)))</f>
        <v/>
      </c>
      <c r="O29" s="106">
        <f>IF($A29="","",COUNTIFS('3. Registro de ausencias'!$A$5:$A$200,$A29,'3. Registro de ausencias'!$F$5:$F$200,"Aprobado",'3. Registro de ausencias'!$C$5:$C$200,"&lt;="&amp;('1. Configuración'!$C$9+(14-1)*7+6),'3. Registro de ausencias'!$D$5:$D$200,"&gt;="&amp;('1. Configuración'!$C$9+(14-1)*7)))</f>
        <v/>
      </c>
      <c r="P29" s="106">
        <f>IF($A29="","",COUNTIFS('3. Registro de ausencias'!$A$5:$A$200,$A29,'3. Registro de ausencias'!$F$5:$F$200,"Aprobado",'3. Registro de ausencias'!$C$5:$C$200,"&lt;="&amp;('1. Configuración'!$C$9+(15-1)*7+6),'3. Registro de ausencias'!$D$5:$D$200,"&gt;="&amp;('1. Configuración'!$C$9+(15-1)*7)))</f>
        <v/>
      </c>
      <c r="Q29" s="106">
        <f>IF($A29="","",COUNTIFS('3. Registro de ausencias'!$A$5:$A$200,$A29,'3. Registro de ausencias'!$F$5:$F$200,"Aprobado",'3. Registro de ausencias'!$C$5:$C$200,"&lt;="&amp;('1. Configuración'!$C$9+(16-1)*7+6),'3. Registro de ausencias'!$D$5:$D$200,"&gt;="&amp;('1. Configuración'!$C$9+(16-1)*7)))</f>
        <v/>
      </c>
      <c r="R29" s="106">
        <f>IF($A29="","",COUNTIFS('3. Registro de ausencias'!$A$5:$A$200,$A29,'3. Registro de ausencias'!$F$5:$F$200,"Aprobado",'3. Registro de ausencias'!$C$5:$C$200,"&lt;="&amp;('1. Configuración'!$C$9+(17-1)*7+6),'3. Registro de ausencias'!$D$5:$D$200,"&gt;="&amp;('1. Configuración'!$C$9+(17-1)*7)))</f>
        <v/>
      </c>
      <c r="S29" s="106">
        <f>IF($A29="","",COUNTIFS('3. Registro de ausencias'!$A$5:$A$200,$A29,'3. Registro de ausencias'!$F$5:$F$200,"Aprobado",'3. Registro de ausencias'!$C$5:$C$200,"&lt;="&amp;('1. Configuración'!$C$9+(18-1)*7+6),'3. Registro de ausencias'!$D$5:$D$200,"&gt;="&amp;('1. Configuración'!$C$9+(18-1)*7)))</f>
        <v/>
      </c>
      <c r="T29" s="106">
        <f>IF($A29="","",COUNTIFS('3. Registro de ausencias'!$A$5:$A$200,$A29,'3. Registro de ausencias'!$F$5:$F$200,"Aprobado",'3. Registro de ausencias'!$C$5:$C$200,"&lt;="&amp;('1. Configuración'!$C$9+(19-1)*7+6),'3. Registro de ausencias'!$D$5:$D$200,"&gt;="&amp;('1. Configuración'!$C$9+(19-1)*7)))</f>
        <v/>
      </c>
      <c r="U29" s="106">
        <f>IF($A29="","",COUNTIFS('3. Registro de ausencias'!$A$5:$A$200,$A29,'3. Registro de ausencias'!$F$5:$F$200,"Aprobado",'3. Registro de ausencias'!$C$5:$C$200,"&lt;="&amp;('1. Configuración'!$C$9+(20-1)*7+6),'3. Registro de ausencias'!$D$5:$D$200,"&gt;="&amp;('1. Configuración'!$C$9+(20-1)*7)))</f>
        <v/>
      </c>
      <c r="V29" s="106">
        <f>IF($A29="","",COUNTIFS('3. Registro de ausencias'!$A$5:$A$200,$A29,'3. Registro de ausencias'!$F$5:$F$200,"Aprobado",'3. Registro de ausencias'!$C$5:$C$200,"&lt;="&amp;('1. Configuración'!$C$9+(21-1)*7+6),'3. Registro de ausencias'!$D$5:$D$200,"&gt;="&amp;('1. Configuración'!$C$9+(21-1)*7)))</f>
        <v/>
      </c>
      <c r="W29" s="106">
        <f>IF($A29="","",COUNTIFS('3. Registro de ausencias'!$A$5:$A$200,$A29,'3. Registro de ausencias'!$F$5:$F$200,"Aprobado",'3. Registro de ausencias'!$C$5:$C$200,"&lt;="&amp;('1. Configuración'!$C$9+(22-1)*7+6),'3. Registro de ausencias'!$D$5:$D$200,"&gt;="&amp;('1. Configuración'!$C$9+(22-1)*7)))</f>
        <v/>
      </c>
      <c r="X29" s="106">
        <f>IF($A29="","",COUNTIFS('3. Registro de ausencias'!$A$5:$A$200,$A29,'3. Registro de ausencias'!$F$5:$F$200,"Aprobado",'3. Registro de ausencias'!$C$5:$C$200,"&lt;="&amp;('1. Configuración'!$C$9+(23-1)*7+6),'3. Registro de ausencias'!$D$5:$D$200,"&gt;="&amp;('1. Configuración'!$C$9+(23-1)*7)))</f>
        <v/>
      </c>
      <c r="Y29" s="106">
        <f>IF($A29="","",COUNTIFS('3. Registro de ausencias'!$A$5:$A$200,$A29,'3. Registro de ausencias'!$F$5:$F$200,"Aprobado",'3. Registro de ausencias'!$C$5:$C$200,"&lt;="&amp;('1. Configuración'!$C$9+(24-1)*7+6),'3. Registro de ausencias'!$D$5:$D$200,"&gt;="&amp;('1. Configuración'!$C$9+(24-1)*7)))</f>
        <v/>
      </c>
      <c r="Z29" s="106">
        <f>IF($A29="","",COUNTIFS('3. Registro de ausencias'!$A$5:$A$200,$A29,'3. Registro de ausencias'!$F$5:$F$200,"Aprobado",'3. Registro de ausencias'!$C$5:$C$200,"&lt;="&amp;('1. Configuración'!$C$9+(25-1)*7+6),'3. Registro de ausencias'!$D$5:$D$200,"&gt;="&amp;('1. Configuración'!$C$9+(25-1)*7)))</f>
        <v/>
      </c>
      <c r="AA29" s="106">
        <f>IF($A29="","",COUNTIFS('3. Registro de ausencias'!$A$5:$A$200,$A29,'3. Registro de ausencias'!$F$5:$F$200,"Aprobado",'3. Registro de ausencias'!$C$5:$C$200,"&lt;="&amp;('1. Configuración'!$C$9+(26-1)*7+6),'3. Registro de ausencias'!$D$5:$D$200,"&gt;="&amp;('1. Configuración'!$C$9+(26-1)*7)))</f>
        <v/>
      </c>
      <c r="AB29" s="106">
        <f>IF($A29="","",COUNTIFS('3. Registro de ausencias'!$A$5:$A$200,$A29,'3. Registro de ausencias'!$F$5:$F$200,"Aprobado",'3. Registro de ausencias'!$C$5:$C$200,"&lt;="&amp;('1. Configuración'!$C$9+(27-1)*7+6),'3. Registro de ausencias'!$D$5:$D$200,"&gt;="&amp;('1. Configuración'!$C$9+(27-1)*7)))</f>
        <v/>
      </c>
      <c r="AC29" s="106">
        <f>IF($A29="","",COUNTIFS('3. Registro de ausencias'!$A$5:$A$200,$A29,'3. Registro de ausencias'!$F$5:$F$200,"Aprobado",'3. Registro de ausencias'!$C$5:$C$200,"&lt;="&amp;('1. Configuración'!$C$9+(28-1)*7+6),'3. Registro de ausencias'!$D$5:$D$200,"&gt;="&amp;('1. Configuración'!$C$9+(28-1)*7)))</f>
        <v/>
      </c>
      <c r="AD29" s="106">
        <f>IF($A29="","",COUNTIFS('3. Registro de ausencias'!$A$5:$A$200,$A29,'3. Registro de ausencias'!$F$5:$F$200,"Aprobado",'3. Registro de ausencias'!$C$5:$C$200,"&lt;="&amp;('1. Configuración'!$C$9+(29-1)*7+6),'3. Registro de ausencias'!$D$5:$D$200,"&gt;="&amp;('1. Configuración'!$C$9+(29-1)*7)))</f>
        <v/>
      </c>
      <c r="AE29" s="106">
        <f>IF($A29="","",COUNTIFS('3. Registro de ausencias'!$A$5:$A$200,$A29,'3. Registro de ausencias'!$F$5:$F$200,"Aprobado",'3. Registro de ausencias'!$C$5:$C$200,"&lt;="&amp;('1. Configuración'!$C$9+(30-1)*7+6),'3. Registro de ausencias'!$D$5:$D$200,"&gt;="&amp;('1. Configuración'!$C$9+(30-1)*7)))</f>
        <v/>
      </c>
      <c r="AF29" s="106">
        <f>IF($A29="","",COUNTIFS('3. Registro de ausencias'!$A$5:$A$200,$A29,'3. Registro de ausencias'!$F$5:$F$200,"Aprobado",'3. Registro de ausencias'!$C$5:$C$200,"&lt;="&amp;('1. Configuración'!$C$9+(31-1)*7+6),'3. Registro de ausencias'!$D$5:$D$200,"&gt;="&amp;('1. Configuración'!$C$9+(31-1)*7)))</f>
        <v/>
      </c>
      <c r="AG29" s="106">
        <f>IF($A29="","",COUNTIFS('3. Registro de ausencias'!$A$5:$A$200,$A29,'3. Registro de ausencias'!$F$5:$F$200,"Aprobado",'3. Registro de ausencias'!$C$5:$C$200,"&lt;="&amp;('1. Configuración'!$C$9+(32-1)*7+6),'3. Registro de ausencias'!$D$5:$D$200,"&gt;="&amp;('1. Configuración'!$C$9+(32-1)*7)))</f>
        <v/>
      </c>
      <c r="AH29" s="106">
        <f>IF($A29="","",COUNTIFS('3. Registro de ausencias'!$A$5:$A$200,$A29,'3. Registro de ausencias'!$F$5:$F$200,"Aprobado",'3. Registro de ausencias'!$C$5:$C$200,"&lt;="&amp;('1. Configuración'!$C$9+(33-1)*7+6),'3. Registro de ausencias'!$D$5:$D$200,"&gt;="&amp;('1. Configuración'!$C$9+(33-1)*7)))</f>
        <v/>
      </c>
      <c r="AI29" s="106">
        <f>IF($A29="","",COUNTIFS('3. Registro de ausencias'!$A$5:$A$200,$A29,'3. Registro de ausencias'!$F$5:$F$200,"Aprobado",'3. Registro de ausencias'!$C$5:$C$200,"&lt;="&amp;('1. Configuración'!$C$9+(34-1)*7+6),'3. Registro de ausencias'!$D$5:$D$200,"&gt;="&amp;('1. Configuración'!$C$9+(34-1)*7)))</f>
        <v/>
      </c>
      <c r="AJ29" s="106">
        <f>IF($A29="","",COUNTIFS('3. Registro de ausencias'!$A$5:$A$200,$A29,'3. Registro de ausencias'!$F$5:$F$200,"Aprobado",'3. Registro de ausencias'!$C$5:$C$200,"&lt;="&amp;('1. Configuración'!$C$9+(35-1)*7+6),'3. Registro de ausencias'!$D$5:$D$200,"&gt;="&amp;('1. Configuración'!$C$9+(35-1)*7)))</f>
        <v/>
      </c>
      <c r="AK29" s="106">
        <f>IF($A29="","",COUNTIFS('3. Registro de ausencias'!$A$5:$A$200,$A29,'3. Registro de ausencias'!$F$5:$F$200,"Aprobado",'3. Registro de ausencias'!$C$5:$C$200,"&lt;="&amp;('1. Configuración'!$C$9+(36-1)*7+6),'3. Registro de ausencias'!$D$5:$D$200,"&gt;="&amp;('1. Configuración'!$C$9+(36-1)*7)))</f>
        <v/>
      </c>
      <c r="AL29" s="106">
        <f>IF($A29="","",COUNTIFS('3. Registro de ausencias'!$A$5:$A$200,$A29,'3. Registro de ausencias'!$F$5:$F$200,"Aprobado",'3. Registro de ausencias'!$C$5:$C$200,"&lt;="&amp;('1. Configuración'!$C$9+(37-1)*7+6),'3. Registro de ausencias'!$D$5:$D$200,"&gt;="&amp;('1. Configuración'!$C$9+(37-1)*7)))</f>
        <v/>
      </c>
      <c r="AM29" s="106">
        <f>IF($A29="","",COUNTIFS('3. Registro de ausencias'!$A$5:$A$200,$A29,'3. Registro de ausencias'!$F$5:$F$200,"Aprobado",'3. Registro de ausencias'!$C$5:$C$200,"&lt;="&amp;('1. Configuración'!$C$9+(38-1)*7+6),'3. Registro de ausencias'!$D$5:$D$200,"&gt;="&amp;('1. Configuración'!$C$9+(38-1)*7)))</f>
        <v/>
      </c>
      <c r="AN29" s="106">
        <f>IF($A29="","",COUNTIFS('3. Registro de ausencias'!$A$5:$A$200,$A29,'3. Registro de ausencias'!$F$5:$F$200,"Aprobado",'3. Registro de ausencias'!$C$5:$C$200,"&lt;="&amp;('1. Configuración'!$C$9+(39-1)*7+6),'3. Registro de ausencias'!$D$5:$D$200,"&gt;="&amp;('1. Configuración'!$C$9+(39-1)*7)))</f>
        <v/>
      </c>
      <c r="AO29" s="106">
        <f>IF($A29="","",COUNTIFS('3. Registro de ausencias'!$A$5:$A$200,$A29,'3. Registro de ausencias'!$F$5:$F$200,"Aprobado",'3. Registro de ausencias'!$C$5:$C$200,"&lt;="&amp;('1. Configuración'!$C$9+(40-1)*7+6),'3. Registro de ausencias'!$D$5:$D$200,"&gt;="&amp;('1. Configuración'!$C$9+(40-1)*7)))</f>
        <v/>
      </c>
      <c r="AP29" s="106">
        <f>IF($A29="","",COUNTIFS('3. Registro de ausencias'!$A$5:$A$200,$A29,'3. Registro de ausencias'!$F$5:$F$200,"Aprobado",'3. Registro de ausencias'!$C$5:$C$200,"&lt;="&amp;('1. Configuración'!$C$9+(41-1)*7+6),'3. Registro de ausencias'!$D$5:$D$200,"&gt;="&amp;('1. Configuración'!$C$9+(41-1)*7)))</f>
        <v/>
      </c>
      <c r="AQ29" s="106">
        <f>IF($A29="","",COUNTIFS('3. Registro de ausencias'!$A$5:$A$200,$A29,'3. Registro de ausencias'!$F$5:$F$200,"Aprobado",'3. Registro de ausencias'!$C$5:$C$200,"&lt;="&amp;('1. Configuración'!$C$9+(42-1)*7+6),'3. Registro de ausencias'!$D$5:$D$200,"&gt;="&amp;('1. Configuración'!$C$9+(42-1)*7)))</f>
        <v/>
      </c>
      <c r="AR29" s="106">
        <f>IF($A29="","",COUNTIFS('3. Registro de ausencias'!$A$5:$A$200,$A29,'3. Registro de ausencias'!$F$5:$F$200,"Aprobado",'3. Registro de ausencias'!$C$5:$C$200,"&lt;="&amp;('1. Configuración'!$C$9+(43-1)*7+6),'3. Registro de ausencias'!$D$5:$D$200,"&gt;="&amp;('1. Configuración'!$C$9+(43-1)*7)))</f>
        <v/>
      </c>
      <c r="AS29" s="106">
        <f>IF($A29="","",COUNTIFS('3. Registro de ausencias'!$A$5:$A$200,$A29,'3. Registro de ausencias'!$F$5:$F$200,"Aprobado",'3. Registro de ausencias'!$C$5:$C$200,"&lt;="&amp;('1. Configuración'!$C$9+(44-1)*7+6),'3. Registro de ausencias'!$D$5:$D$200,"&gt;="&amp;('1. Configuración'!$C$9+(44-1)*7)))</f>
        <v/>
      </c>
      <c r="AT29" s="106">
        <f>IF($A29="","",COUNTIFS('3. Registro de ausencias'!$A$5:$A$200,$A29,'3. Registro de ausencias'!$F$5:$F$200,"Aprobado",'3. Registro de ausencias'!$C$5:$C$200,"&lt;="&amp;('1. Configuración'!$C$9+(45-1)*7+6),'3. Registro de ausencias'!$D$5:$D$200,"&gt;="&amp;('1. Configuración'!$C$9+(45-1)*7)))</f>
        <v/>
      </c>
      <c r="AU29" s="106">
        <f>IF($A29="","",COUNTIFS('3. Registro de ausencias'!$A$5:$A$200,$A29,'3. Registro de ausencias'!$F$5:$F$200,"Aprobado",'3. Registro de ausencias'!$C$5:$C$200,"&lt;="&amp;('1. Configuración'!$C$9+(46-1)*7+6),'3. Registro de ausencias'!$D$5:$D$200,"&gt;="&amp;('1. Configuración'!$C$9+(46-1)*7)))</f>
        <v/>
      </c>
      <c r="AV29" s="106">
        <f>IF($A29="","",COUNTIFS('3. Registro de ausencias'!$A$5:$A$200,$A29,'3. Registro de ausencias'!$F$5:$F$200,"Aprobado",'3. Registro de ausencias'!$C$5:$C$200,"&lt;="&amp;('1. Configuración'!$C$9+(47-1)*7+6),'3. Registro de ausencias'!$D$5:$D$200,"&gt;="&amp;('1. Configuración'!$C$9+(47-1)*7)))</f>
        <v/>
      </c>
      <c r="AW29" s="106">
        <f>IF($A29="","",COUNTIFS('3. Registro de ausencias'!$A$5:$A$200,$A29,'3. Registro de ausencias'!$F$5:$F$200,"Aprobado",'3. Registro de ausencias'!$C$5:$C$200,"&lt;="&amp;('1. Configuración'!$C$9+(48-1)*7+6),'3. Registro de ausencias'!$D$5:$D$200,"&gt;="&amp;('1. Configuración'!$C$9+(48-1)*7)))</f>
        <v/>
      </c>
      <c r="AX29" s="106">
        <f>IF($A29="","",COUNTIFS('3. Registro de ausencias'!$A$5:$A$200,$A29,'3. Registro de ausencias'!$F$5:$F$200,"Aprobado",'3. Registro de ausencias'!$C$5:$C$200,"&lt;="&amp;('1. Configuración'!$C$9+(49-1)*7+6),'3. Registro de ausencias'!$D$5:$D$200,"&gt;="&amp;('1. Configuración'!$C$9+(49-1)*7)))</f>
        <v/>
      </c>
      <c r="AY29" s="106">
        <f>IF($A29="","",COUNTIFS('3. Registro de ausencias'!$A$5:$A$200,$A29,'3. Registro de ausencias'!$F$5:$F$200,"Aprobado",'3. Registro de ausencias'!$C$5:$C$200,"&lt;="&amp;('1. Configuración'!$C$9+(50-1)*7+6),'3. Registro de ausencias'!$D$5:$D$200,"&gt;="&amp;('1. Configuración'!$C$9+(50-1)*7)))</f>
        <v/>
      </c>
      <c r="AZ29" s="106">
        <f>IF($A29="","",COUNTIFS('3. Registro de ausencias'!$A$5:$A$200,$A29,'3. Registro de ausencias'!$F$5:$F$200,"Aprobado",'3. Registro de ausencias'!$C$5:$C$200,"&lt;="&amp;('1. Configuración'!$C$9+(51-1)*7+6),'3. Registro de ausencias'!$D$5:$D$200,"&gt;="&amp;('1. Configuración'!$C$9+(51-1)*7)))</f>
        <v/>
      </c>
      <c r="BA29" s="106">
        <f>IF($A29="","",COUNTIFS('3. Registro de ausencias'!$A$5:$A$200,$A29,'3. Registro de ausencias'!$F$5:$F$200,"Aprobado",'3. Registro de ausencias'!$C$5:$C$200,"&lt;="&amp;('1. Configuración'!$C$9+(52-1)*7+6),'3. Registro de ausencias'!$D$5:$D$200,"&gt;="&amp;('1. Configuración'!$C$9+(52-1)*7)))</f>
        <v/>
      </c>
    </row>
    <row r="30" ht="18" customHeight="1" s="55">
      <c r="A30" s="105">
        <f>IF('2. Empleados'!A30="","",'2. Empleados'!A30)</f>
        <v/>
      </c>
      <c r="B30" s="106">
        <f>IF($A30="","",COUNTIFS('3. Registro de ausencias'!$A$5:$A$200,$A30,'3. Registro de ausencias'!$F$5:$F$200,"Aprobado",'3. Registro de ausencias'!$C$5:$C$200,"&lt;="&amp;('1. Configuración'!$C$9+(1-1)*7+6),'3. Registro de ausencias'!$D$5:$D$200,"&gt;="&amp;('1. Configuración'!$C$9+(1-1)*7)))</f>
        <v/>
      </c>
      <c r="C30" s="106">
        <f>IF($A30="","",COUNTIFS('3. Registro de ausencias'!$A$5:$A$200,$A30,'3. Registro de ausencias'!$F$5:$F$200,"Aprobado",'3. Registro de ausencias'!$C$5:$C$200,"&lt;="&amp;('1. Configuración'!$C$9+(2-1)*7+6),'3. Registro de ausencias'!$D$5:$D$200,"&gt;="&amp;('1. Configuración'!$C$9+(2-1)*7)))</f>
        <v/>
      </c>
      <c r="D30" s="106">
        <f>IF($A30="","",COUNTIFS('3. Registro de ausencias'!$A$5:$A$200,$A30,'3. Registro de ausencias'!$F$5:$F$200,"Aprobado",'3. Registro de ausencias'!$C$5:$C$200,"&lt;="&amp;('1. Configuración'!$C$9+(3-1)*7+6),'3. Registro de ausencias'!$D$5:$D$200,"&gt;="&amp;('1. Configuración'!$C$9+(3-1)*7)))</f>
        <v/>
      </c>
      <c r="E30" s="106">
        <f>IF($A30="","",COUNTIFS('3. Registro de ausencias'!$A$5:$A$200,$A30,'3. Registro de ausencias'!$F$5:$F$200,"Aprobado",'3. Registro de ausencias'!$C$5:$C$200,"&lt;="&amp;('1. Configuración'!$C$9+(4-1)*7+6),'3. Registro de ausencias'!$D$5:$D$200,"&gt;="&amp;('1. Configuración'!$C$9+(4-1)*7)))</f>
        <v/>
      </c>
      <c r="F30" s="106">
        <f>IF($A30="","",COUNTIFS('3. Registro de ausencias'!$A$5:$A$200,$A30,'3. Registro de ausencias'!$F$5:$F$200,"Aprobado",'3. Registro de ausencias'!$C$5:$C$200,"&lt;="&amp;('1. Configuración'!$C$9+(5-1)*7+6),'3. Registro de ausencias'!$D$5:$D$200,"&gt;="&amp;('1. Configuración'!$C$9+(5-1)*7)))</f>
        <v/>
      </c>
      <c r="G30" s="106">
        <f>IF($A30="","",COUNTIFS('3. Registro de ausencias'!$A$5:$A$200,$A30,'3. Registro de ausencias'!$F$5:$F$200,"Aprobado",'3. Registro de ausencias'!$C$5:$C$200,"&lt;="&amp;('1. Configuración'!$C$9+(6-1)*7+6),'3. Registro de ausencias'!$D$5:$D$200,"&gt;="&amp;('1. Configuración'!$C$9+(6-1)*7)))</f>
        <v/>
      </c>
      <c r="H30" s="106">
        <f>IF($A30="","",COUNTIFS('3. Registro de ausencias'!$A$5:$A$200,$A30,'3. Registro de ausencias'!$F$5:$F$200,"Aprobado",'3. Registro de ausencias'!$C$5:$C$200,"&lt;="&amp;('1. Configuración'!$C$9+(7-1)*7+6),'3. Registro de ausencias'!$D$5:$D$200,"&gt;="&amp;('1. Configuración'!$C$9+(7-1)*7)))</f>
        <v/>
      </c>
      <c r="I30" s="106">
        <f>IF($A30="","",COUNTIFS('3. Registro de ausencias'!$A$5:$A$200,$A30,'3. Registro de ausencias'!$F$5:$F$200,"Aprobado",'3. Registro de ausencias'!$C$5:$C$200,"&lt;="&amp;('1. Configuración'!$C$9+(8-1)*7+6),'3. Registro de ausencias'!$D$5:$D$200,"&gt;="&amp;('1. Configuración'!$C$9+(8-1)*7)))</f>
        <v/>
      </c>
      <c r="J30" s="106">
        <f>IF($A30="","",COUNTIFS('3. Registro de ausencias'!$A$5:$A$200,$A30,'3. Registro de ausencias'!$F$5:$F$200,"Aprobado",'3. Registro de ausencias'!$C$5:$C$200,"&lt;="&amp;('1. Configuración'!$C$9+(9-1)*7+6),'3. Registro de ausencias'!$D$5:$D$200,"&gt;="&amp;('1. Configuración'!$C$9+(9-1)*7)))</f>
        <v/>
      </c>
      <c r="K30" s="106">
        <f>IF($A30="","",COUNTIFS('3. Registro de ausencias'!$A$5:$A$200,$A30,'3. Registro de ausencias'!$F$5:$F$200,"Aprobado",'3. Registro de ausencias'!$C$5:$C$200,"&lt;="&amp;('1. Configuración'!$C$9+(10-1)*7+6),'3. Registro de ausencias'!$D$5:$D$200,"&gt;="&amp;('1. Configuración'!$C$9+(10-1)*7)))</f>
        <v/>
      </c>
      <c r="L30" s="106">
        <f>IF($A30="","",COUNTIFS('3. Registro de ausencias'!$A$5:$A$200,$A30,'3. Registro de ausencias'!$F$5:$F$200,"Aprobado",'3. Registro de ausencias'!$C$5:$C$200,"&lt;="&amp;('1. Configuración'!$C$9+(11-1)*7+6),'3. Registro de ausencias'!$D$5:$D$200,"&gt;="&amp;('1. Configuración'!$C$9+(11-1)*7)))</f>
        <v/>
      </c>
      <c r="M30" s="106">
        <f>IF($A30="","",COUNTIFS('3. Registro de ausencias'!$A$5:$A$200,$A30,'3. Registro de ausencias'!$F$5:$F$200,"Aprobado",'3. Registro de ausencias'!$C$5:$C$200,"&lt;="&amp;('1. Configuración'!$C$9+(12-1)*7+6),'3. Registro de ausencias'!$D$5:$D$200,"&gt;="&amp;('1. Configuración'!$C$9+(12-1)*7)))</f>
        <v/>
      </c>
      <c r="N30" s="106">
        <f>IF($A30="","",COUNTIFS('3. Registro de ausencias'!$A$5:$A$200,$A30,'3. Registro de ausencias'!$F$5:$F$200,"Aprobado",'3. Registro de ausencias'!$C$5:$C$200,"&lt;="&amp;('1. Configuración'!$C$9+(13-1)*7+6),'3. Registro de ausencias'!$D$5:$D$200,"&gt;="&amp;('1. Configuración'!$C$9+(13-1)*7)))</f>
        <v/>
      </c>
      <c r="O30" s="106">
        <f>IF($A30="","",COUNTIFS('3. Registro de ausencias'!$A$5:$A$200,$A30,'3. Registro de ausencias'!$F$5:$F$200,"Aprobado",'3. Registro de ausencias'!$C$5:$C$200,"&lt;="&amp;('1. Configuración'!$C$9+(14-1)*7+6),'3. Registro de ausencias'!$D$5:$D$200,"&gt;="&amp;('1. Configuración'!$C$9+(14-1)*7)))</f>
        <v/>
      </c>
      <c r="P30" s="106">
        <f>IF($A30="","",COUNTIFS('3. Registro de ausencias'!$A$5:$A$200,$A30,'3. Registro de ausencias'!$F$5:$F$200,"Aprobado",'3. Registro de ausencias'!$C$5:$C$200,"&lt;="&amp;('1. Configuración'!$C$9+(15-1)*7+6),'3. Registro de ausencias'!$D$5:$D$200,"&gt;="&amp;('1. Configuración'!$C$9+(15-1)*7)))</f>
        <v/>
      </c>
      <c r="Q30" s="106">
        <f>IF($A30="","",COUNTIFS('3. Registro de ausencias'!$A$5:$A$200,$A30,'3. Registro de ausencias'!$F$5:$F$200,"Aprobado",'3. Registro de ausencias'!$C$5:$C$200,"&lt;="&amp;('1. Configuración'!$C$9+(16-1)*7+6),'3. Registro de ausencias'!$D$5:$D$200,"&gt;="&amp;('1. Configuración'!$C$9+(16-1)*7)))</f>
        <v/>
      </c>
      <c r="R30" s="106">
        <f>IF($A30="","",COUNTIFS('3. Registro de ausencias'!$A$5:$A$200,$A30,'3. Registro de ausencias'!$F$5:$F$200,"Aprobado",'3. Registro de ausencias'!$C$5:$C$200,"&lt;="&amp;('1. Configuración'!$C$9+(17-1)*7+6),'3. Registro de ausencias'!$D$5:$D$200,"&gt;="&amp;('1. Configuración'!$C$9+(17-1)*7)))</f>
        <v/>
      </c>
      <c r="S30" s="106">
        <f>IF($A30="","",COUNTIFS('3. Registro de ausencias'!$A$5:$A$200,$A30,'3. Registro de ausencias'!$F$5:$F$200,"Aprobado",'3. Registro de ausencias'!$C$5:$C$200,"&lt;="&amp;('1. Configuración'!$C$9+(18-1)*7+6),'3. Registro de ausencias'!$D$5:$D$200,"&gt;="&amp;('1. Configuración'!$C$9+(18-1)*7)))</f>
        <v/>
      </c>
      <c r="T30" s="106">
        <f>IF($A30="","",COUNTIFS('3. Registro de ausencias'!$A$5:$A$200,$A30,'3. Registro de ausencias'!$F$5:$F$200,"Aprobado",'3. Registro de ausencias'!$C$5:$C$200,"&lt;="&amp;('1. Configuración'!$C$9+(19-1)*7+6),'3. Registro de ausencias'!$D$5:$D$200,"&gt;="&amp;('1. Configuración'!$C$9+(19-1)*7)))</f>
        <v/>
      </c>
      <c r="U30" s="106">
        <f>IF($A30="","",COUNTIFS('3. Registro de ausencias'!$A$5:$A$200,$A30,'3. Registro de ausencias'!$F$5:$F$200,"Aprobado",'3. Registro de ausencias'!$C$5:$C$200,"&lt;="&amp;('1. Configuración'!$C$9+(20-1)*7+6),'3. Registro de ausencias'!$D$5:$D$200,"&gt;="&amp;('1. Configuración'!$C$9+(20-1)*7)))</f>
        <v/>
      </c>
      <c r="V30" s="106">
        <f>IF($A30="","",COUNTIFS('3. Registro de ausencias'!$A$5:$A$200,$A30,'3. Registro de ausencias'!$F$5:$F$200,"Aprobado",'3. Registro de ausencias'!$C$5:$C$200,"&lt;="&amp;('1. Configuración'!$C$9+(21-1)*7+6),'3. Registro de ausencias'!$D$5:$D$200,"&gt;="&amp;('1. Configuración'!$C$9+(21-1)*7)))</f>
        <v/>
      </c>
      <c r="W30" s="106">
        <f>IF($A30="","",COUNTIFS('3. Registro de ausencias'!$A$5:$A$200,$A30,'3. Registro de ausencias'!$F$5:$F$200,"Aprobado",'3. Registro de ausencias'!$C$5:$C$200,"&lt;="&amp;('1. Configuración'!$C$9+(22-1)*7+6),'3. Registro de ausencias'!$D$5:$D$200,"&gt;="&amp;('1. Configuración'!$C$9+(22-1)*7)))</f>
        <v/>
      </c>
      <c r="X30" s="106">
        <f>IF($A30="","",COUNTIFS('3. Registro de ausencias'!$A$5:$A$200,$A30,'3. Registro de ausencias'!$F$5:$F$200,"Aprobado",'3. Registro de ausencias'!$C$5:$C$200,"&lt;="&amp;('1. Configuración'!$C$9+(23-1)*7+6),'3. Registro de ausencias'!$D$5:$D$200,"&gt;="&amp;('1. Configuración'!$C$9+(23-1)*7)))</f>
        <v/>
      </c>
      <c r="Y30" s="106">
        <f>IF($A30="","",COUNTIFS('3. Registro de ausencias'!$A$5:$A$200,$A30,'3. Registro de ausencias'!$F$5:$F$200,"Aprobado",'3. Registro de ausencias'!$C$5:$C$200,"&lt;="&amp;('1. Configuración'!$C$9+(24-1)*7+6),'3. Registro de ausencias'!$D$5:$D$200,"&gt;="&amp;('1. Configuración'!$C$9+(24-1)*7)))</f>
        <v/>
      </c>
      <c r="Z30" s="106">
        <f>IF($A30="","",COUNTIFS('3. Registro de ausencias'!$A$5:$A$200,$A30,'3. Registro de ausencias'!$F$5:$F$200,"Aprobado",'3. Registro de ausencias'!$C$5:$C$200,"&lt;="&amp;('1. Configuración'!$C$9+(25-1)*7+6),'3. Registro de ausencias'!$D$5:$D$200,"&gt;="&amp;('1. Configuración'!$C$9+(25-1)*7)))</f>
        <v/>
      </c>
      <c r="AA30" s="106">
        <f>IF($A30="","",COUNTIFS('3. Registro de ausencias'!$A$5:$A$200,$A30,'3. Registro de ausencias'!$F$5:$F$200,"Aprobado",'3. Registro de ausencias'!$C$5:$C$200,"&lt;="&amp;('1. Configuración'!$C$9+(26-1)*7+6),'3. Registro de ausencias'!$D$5:$D$200,"&gt;="&amp;('1. Configuración'!$C$9+(26-1)*7)))</f>
        <v/>
      </c>
      <c r="AB30" s="106">
        <f>IF($A30="","",COUNTIFS('3. Registro de ausencias'!$A$5:$A$200,$A30,'3. Registro de ausencias'!$F$5:$F$200,"Aprobado",'3. Registro de ausencias'!$C$5:$C$200,"&lt;="&amp;('1. Configuración'!$C$9+(27-1)*7+6),'3. Registro de ausencias'!$D$5:$D$200,"&gt;="&amp;('1. Configuración'!$C$9+(27-1)*7)))</f>
        <v/>
      </c>
      <c r="AC30" s="106">
        <f>IF($A30="","",COUNTIFS('3. Registro de ausencias'!$A$5:$A$200,$A30,'3. Registro de ausencias'!$F$5:$F$200,"Aprobado",'3. Registro de ausencias'!$C$5:$C$200,"&lt;="&amp;('1. Configuración'!$C$9+(28-1)*7+6),'3. Registro de ausencias'!$D$5:$D$200,"&gt;="&amp;('1. Configuración'!$C$9+(28-1)*7)))</f>
        <v/>
      </c>
      <c r="AD30" s="106">
        <f>IF($A30="","",COUNTIFS('3. Registro de ausencias'!$A$5:$A$200,$A30,'3. Registro de ausencias'!$F$5:$F$200,"Aprobado",'3. Registro de ausencias'!$C$5:$C$200,"&lt;="&amp;('1. Configuración'!$C$9+(29-1)*7+6),'3. Registro de ausencias'!$D$5:$D$200,"&gt;="&amp;('1. Configuración'!$C$9+(29-1)*7)))</f>
        <v/>
      </c>
      <c r="AE30" s="106">
        <f>IF($A30="","",COUNTIFS('3. Registro de ausencias'!$A$5:$A$200,$A30,'3. Registro de ausencias'!$F$5:$F$200,"Aprobado",'3. Registro de ausencias'!$C$5:$C$200,"&lt;="&amp;('1. Configuración'!$C$9+(30-1)*7+6),'3. Registro de ausencias'!$D$5:$D$200,"&gt;="&amp;('1. Configuración'!$C$9+(30-1)*7)))</f>
        <v/>
      </c>
      <c r="AF30" s="106">
        <f>IF($A30="","",COUNTIFS('3. Registro de ausencias'!$A$5:$A$200,$A30,'3. Registro de ausencias'!$F$5:$F$200,"Aprobado",'3. Registro de ausencias'!$C$5:$C$200,"&lt;="&amp;('1. Configuración'!$C$9+(31-1)*7+6),'3. Registro de ausencias'!$D$5:$D$200,"&gt;="&amp;('1. Configuración'!$C$9+(31-1)*7)))</f>
        <v/>
      </c>
      <c r="AG30" s="106">
        <f>IF($A30="","",COUNTIFS('3. Registro de ausencias'!$A$5:$A$200,$A30,'3. Registro de ausencias'!$F$5:$F$200,"Aprobado",'3. Registro de ausencias'!$C$5:$C$200,"&lt;="&amp;('1. Configuración'!$C$9+(32-1)*7+6),'3. Registro de ausencias'!$D$5:$D$200,"&gt;="&amp;('1. Configuración'!$C$9+(32-1)*7)))</f>
        <v/>
      </c>
      <c r="AH30" s="106">
        <f>IF($A30="","",COUNTIFS('3. Registro de ausencias'!$A$5:$A$200,$A30,'3. Registro de ausencias'!$F$5:$F$200,"Aprobado",'3. Registro de ausencias'!$C$5:$C$200,"&lt;="&amp;('1. Configuración'!$C$9+(33-1)*7+6),'3. Registro de ausencias'!$D$5:$D$200,"&gt;="&amp;('1. Configuración'!$C$9+(33-1)*7)))</f>
        <v/>
      </c>
      <c r="AI30" s="106">
        <f>IF($A30="","",COUNTIFS('3. Registro de ausencias'!$A$5:$A$200,$A30,'3. Registro de ausencias'!$F$5:$F$200,"Aprobado",'3. Registro de ausencias'!$C$5:$C$200,"&lt;="&amp;('1. Configuración'!$C$9+(34-1)*7+6),'3. Registro de ausencias'!$D$5:$D$200,"&gt;="&amp;('1. Configuración'!$C$9+(34-1)*7)))</f>
        <v/>
      </c>
      <c r="AJ30" s="106">
        <f>IF($A30="","",COUNTIFS('3. Registro de ausencias'!$A$5:$A$200,$A30,'3. Registro de ausencias'!$F$5:$F$200,"Aprobado",'3. Registro de ausencias'!$C$5:$C$200,"&lt;="&amp;('1. Configuración'!$C$9+(35-1)*7+6),'3. Registro de ausencias'!$D$5:$D$200,"&gt;="&amp;('1. Configuración'!$C$9+(35-1)*7)))</f>
        <v/>
      </c>
      <c r="AK30" s="106">
        <f>IF($A30="","",COUNTIFS('3. Registro de ausencias'!$A$5:$A$200,$A30,'3. Registro de ausencias'!$F$5:$F$200,"Aprobado",'3. Registro de ausencias'!$C$5:$C$200,"&lt;="&amp;('1. Configuración'!$C$9+(36-1)*7+6),'3. Registro de ausencias'!$D$5:$D$200,"&gt;="&amp;('1. Configuración'!$C$9+(36-1)*7)))</f>
        <v/>
      </c>
      <c r="AL30" s="106">
        <f>IF($A30="","",COUNTIFS('3. Registro de ausencias'!$A$5:$A$200,$A30,'3. Registro de ausencias'!$F$5:$F$200,"Aprobado",'3. Registro de ausencias'!$C$5:$C$200,"&lt;="&amp;('1. Configuración'!$C$9+(37-1)*7+6),'3. Registro de ausencias'!$D$5:$D$200,"&gt;="&amp;('1. Configuración'!$C$9+(37-1)*7)))</f>
        <v/>
      </c>
      <c r="AM30" s="106">
        <f>IF($A30="","",COUNTIFS('3. Registro de ausencias'!$A$5:$A$200,$A30,'3. Registro de ausencias'!$F$5:$F$200,"Aprobado",'3. Registro de ausencias'!$C$5:$C$200,"&lt;="&amp;('1. Configuración'!$C$9+(38-1)*7+6),'3. Registro de ausencias'!$D$5:$D$200,"&gt;="&amp;('1. Configuración'!$C$9+(38-1)*7)))</f>
        <v/>
      </c>
      <c r="AN30" s="106">
        <f>IF($A30="","",COUNTIFS('3. Registro de ausencias'!$A$5:$A$200,$A30,'3. Registro de ausencias'!$F$5:$F$200,"Aprobado",'3. Registro de ausencias'!$C$5:$C$200,"&lt;="&amp;('1. Configuración'!$C$9+(39-1)*7+6),'3. Registro de ausencias'!$D$5:$D$200,"&gt;="&amp;('1. Configuración'!$C$9+(39-1)*7)))</f>
        <v/>
      </c>
      <c r="AO30" s="106">
        <f>IF($A30="","",COUNTIFS('3. Registro de ausencias'!$A$5:$A$200,$A30,'3. Registro de ausencias'!$F$5:$F$200,"Aprobado",'3. Registro de ausencias'!$C$5:$C$200,"&lt;="&amp;('1. Configuración'!$C$9+(40-1)*7+6),'3. Registro de ausencias'!$D$5:$D$200,"&gt;="&amp;('1. Configuración'!$C$9+(40-1)*7)))</f>
        <v/>
      </c>
      <c r="AP30" s="106">
        <f>IF($A30="","",COUNTIFS('3. Registro de ausencias'!$A$5:$A$200,$A30,'3. Registro de ausencias'!$F$5:$F$200,"Aprobado",'3. Registro de ausencias'!$C$5:$C$200,"&lt;="&amp;('1. Configuración'!$C$9+(41-1)*7+6),'3. Registro de ausencias'!$D$5:$D$200,"&gt;="&amp;('1. Configuración'!$C$9+(41-1)*7)))</f>
        <v/>
      </c>
      <c r="AQ30" s="106">
        <f>IF($A30="","",COUNTIFS('3. Registro de ausencias'!$A$5:$A$200,$A30,'3. Registro de ausencias'!$F$5:$F$200,"Aprobado",'3. Registro de ausencias'!$C$5:$C$200,"&lt;="&amp;('1. Configuración'!$C$9+(42-1)*7+6),'3. Registro de ausencias'!$D$5:$D$200,"&gt;="&amp;('1. Configuración'!$C$9+(42-1)*7)))</f>
        <v/>
      </c>
      <c r="AR30" s="106">
        <f>IF($A30="","",COUNTIFS('3. Registro de ausencias'!$A$5:$A$200,$A30,'3. Registro de ausencias'!$F$5:$F$200,"Aprobado",'3. Registro de ausencias'!$C$5:$C$200,"&lt;="&amp;('1. Configuración'!$C$9+(43-1)*7+6),'3. Registro de ausencias'!$D$5:$D$200,"&gt;="&amp;('1. Configuración'!$C$9+(43-1)*7)))</f>
        <v/>
      </c>
      <c r="AS30" s="106">
        <f>IF($A30="","",COUNTIFS('3. Registro de ausencias'!$A$5:$A$200,$A30,'3. Registro de ausencias'!$F$5:$F$200,"Aprobado",'3. Registro de ausencias'!$C$5:$C$200,"&lt;="&amp;('1. Configuración'!$C$9+(44-1)*7+6),'3. Registro de ausencias'!$D$5:$D$200,"&gt;="&amp;('1. Configuración'!$C$9+(44-1)*7)))</f>
        <v/>
      </c>
      <c r="AT30" s="106">
        <f>IF($A30="","",COUNTIFS('3. Registro de ausencias'!$A$5:$A$200,$A30,'3. Registro de ausencias'!$F$5:$F$200,"Aprobado",'3. Registro de ausencias'!$C$5:$C$200,"&lt;="&amp;('1. Configuración'!$C$9+(45-1)*7+6),'3. Registro de ausencias'!$D$5:$D$200,"&gt;="&amp;('1. Configuración'!$C$9+(45-1)*7)))</f>
        <v/>
      </c>
      <c r="AU30" s="106">
        <f>IF($A30="","",COUNTIFS('3. Registro de ausencias'!$A$5:$A$200,$A30,'3. Registro de ausencias'!$F$5:$F$200,"Aprobado",'3. Registro de ausencias'!$C$5:$C$200,"&lt;="&amp;('1. Configuración'!$C$9+(46-1)*7+6),'3. Registro de ausencias'!$D$5:$D$200,"&gt;="&amp;('1. Configuración'!$C$9+(46-1)*7)))</f>
        <v/>
      </c>
      <c r="AV30" s="106">
        <f>IF($A30="","",COUNTIFS('3. Registro de ausencias'!$A$5:$A$200,$A30,'3. Registro de ausencias'!$F$5:$F$200,"Aprobado",'3. Registro de ausencias'!$C$5:$C$200,"&lt;="&amp;('1. Configuración'!$C$9+(47-1)*7+6),'3. Registro de ausencias'!$D$5:$D$200,"&gt;="&amp;('1. Configuración'!$C$9+(47-1)*7)))</f>
        <v/>
      </c>
      <c r="AW30" s="106">
        <f>IF($A30="","",COUNTIFS('3. Registro de ausencias'!$A$5:$A$200,$A30,'3. Registro de ausencias'!$F$5:$F$200,"Aprobado",'3. Registro de ausencias'!$C$5:$C$200,"&lt;="&amp;('1. Configuración'!$C$9+(48-1)*7+6),'3. Registro de ausencias'!$D$5:$D$200,"&gt;="&amp;('1. Configuración'!$C$9+(48-1)*7)))</f>
        <v/>
      </c>
      <c r="AX30" s="106">
        <f>IF($A30="","",COUNTIFS('3. Registro de ausencias'!$A$5:$A$200,$A30,'3. Registro de ausencias'!$F$5:$F$200,"Aprobado",'3. Registro de ausencias'!$C$5:$C$200,"&lt;="&amp;('1. Configuración'!$C$9+(49-1)*7+6),'3. Registro de ausencias'!$D$5:$D$200,"&gt;="&amp;('1. Configuración'!$C$9+(49-1)*7)))</f>
        <v/>
      </c>
      <c r="AY30" s="106">
        <f>IF($A30="","",COUNTIFS('3. Registro de ausencias'!$A$5:$A$200,$A30,'3. Registro de ausencias'!$F$5:$F$200,"Aprobado",'3. Registro de ausencias'!$C$5:$C$200,"&lt;="&amp;('1. Configuración'!$C$9+(50-1)*7+6),'3. Registro de ausencias'!$D$5:$D$200,"&gt;="&amp;('1. Configuración'!$C$9+(50-1)*7)))</f>
        <v/>
      </c>
      <c r="AZ30" s="106">
        <f>IF($A30="","",COUNTIFS('3. Registro de ausencias'!$A$5:$A$200,$A30,'3. Registro de ausencias'!$F$5:$F$200,"Aprobado",'3. Registro de ausencias'!$C$5:$C$200,"&lt;="&amp;('1. Configuración'!$C$9+(51-1)*7+6),'3. Registro de ausencias'!$D$5:$D$200,"&gt;="&amp;('1. Configuración'!$C$9+(51-1)*7)))</f>
        <v/>
      </c>
      <c r="BA30" s="106">
        <f>IF($A30="","",COUNTIFS('3. Registro de ausencias'!$A$5:$A$200,$A30,'3. Registro de ausencias'!$F$5:$F$200,"Aprobado",'3. Registro de ausencias'!$C$5:$C$200,"&lt;="&amp;('1. Configuración'!$C$9+(52-1)*7+6),'3. Registro de ausencias'!$D$5:$D$200,"&gt;="&amp;('1. Configuración'!$C$9+(52-1)*7)))</f>
        <v/>
      </c>
    </row>
    <row r="31" ht="18" customHeight="1" s="55">
      <c r="A31" s="105">
        <f>IF('2. Empleados'!A31="","",'2. Empleados'!A31)</f>
        <v/>
      </c>
      <c r="B31" s="106">
        <f>IF($A31="","",COUNTIFS('3. Registro de ausencias'!$A$5:$A$200,$A31,'3. Registro de ausencias'!$F$5:$F$200,"Aprobado",'3. Registro de ausencias'!$C$5:$C$200,"&lt;="&amp;('1. Configuración'!$C$9+(1-1)*7+6),'3. Registro de ausencias'!$D$5:$D$200,"&gt;="&amp;('1. Configuración'!$C$9+(1-1)*7)))</f>
        <v/>
      </c>
      <c r="C31" s="106">
        <f>IF($A31="","",COUNTIFS('3. Registro de ausencias'!$A$5:$A$200,$A31,'3. Registro de ausencias'!$F$5:$F$200,"Aprobado",'3. Registro de ausencias'!$C$5:$C$200,"&lt;="&amp;('1. Configuración'!$C$9+(2-1)*7+6),'3. Registro de ausencias'!$D$5:$D$200,"&gt;="&amp;('1. Configuración'!$C$9+(2-1)*7)))</f>
        <v/>
      </c>
      <c r="D31" s="106">
        <f>IF($A31="","",COUNTIFS('3. Registro de ausencias'!$A$5:$A$200,$A31,'3. Registro de ausencias'!$F$5:$F$200,"Aprobado",'3. Registro de ausencias'!$C$5:$C$200,"&lt;="&amp;('1. Configuración'!$C$9+(3-1)*7+6),'3. Registro de ausencias'!$D$5:$D$200,"&gt;="&amp;('1. Configuración'!$C$9+(3-1)*7)))</f>
        <v/>
      </c>
      <c r="E31" s="106">
        <f>IF($A31="","",COUNTIFS('3. Registro de ausencias'!$A$5:$A$200,$A31,'3. Registro de ausencias'!$F$5:$F$200,"Aprobado",'3. Registro de ausencias'!$C$5:$C$200,"&lt;="&amp;('1. Configuración'!$C$9+(4-1)*7+6),'3. Registro de ausencias'!$D$5:$D$200,"&gt;="&amp;('1. Configuración'!$C$9+(4-1)*7)))</f>
        <v/>
      </c>
      <c r="F31" s="106">
        <f>IF($A31="","",COUNTIFS('3. Registro de ausencias'!$A$5:$A$200,$A31,'3. Registro de ausencias'!$F$5:$F$200,"Aprobado",'3. Registro de ausencias'!$C$5:$C$200,"&lt;="&amp;('1. Configuración'!$C$9+(5-1)*7+6),'3. Registro de ausencias'!$D$5:$D$200,"&gt;="&amp;('1. Configuración'!$C$9+(5-1)*7)))</f>
        <v/>
      </c>
      <c r="G31" s="106">
        <f>IF($A31="","",COUNTIFS('3. Registro de ausencias'!$A$5:$A$200,$A31,'3. Registro de ausencias'!$F$5:$F$200,"Aprobado",'3. Registro de ausencias'!$C$5:$C$200,"&lt;="&amp;('1. Configuración'!$C$9+(6-1)*7+6),'3. Registro de ausencias'!$D$5:$D$200,"&gt;="&amp;('1. Configuración'!$C$9+(6-1)*7)))</f>
        <v/>
      </c>
      <c r="H31" s="106">
        <f>IF($A31="","",COUNTIFS('3. Registro de ausencias'!$A$5:$A$200,$A31,'3. Registro de ausencias'!$F$5:$F$200,"Aprobado",'3. Registro de ausencias'!$C$5:$C$200,"&lt;="&amp;('1. Configuración'!$C$9+(7-1)*7+6),'3. Registro de ausencias'!$D$5:$D$200,"&gt;="&amp;('1. Configuración'!$C$9+(7-1)*7)))</f>
        <v/>
      </c>
      <c r="I31" s="106">
        <f>IF($A31="","",COUNTIFS('3. Registro de ausencias'!$A$5:$A$200,$A31,'3. Registro de ausencias'!$F$5:$F$200,"Aprobado",'3. Registro de ausencias'!$C$5:$C$200,"&lt;="&amp;('1. Configuración'!$C$9+(8-1)*7+6),'3. Registro de ausencias'!$D$5:$D$200,"&gt;="&amp;('1. Configuración'!$C$9+(8-1)*7)))</f>
        <v/>
      </c>
      <c r="J31" s="106">
        <f>IF($A31="","",COUNTIFS('3. Registro de ausencias'!$A$5:$A$200,$A31,'3. Registro de ausencias'!$F$5:$F$200,"Aprobado",'3. Registro de ausencias'!$C$5:$C$200,"&lt;="&amp;('1. Configuración'!$C$9+(9-1)*7+6),'3. Registro de ausencias'!$D$5:$D$200,"&gt;="&amp;('1. Configuración'!$C$9+(9-1)*7)))</f>
        <v/>
      </c>
      <c r="K31" s="106">
        <f>IF($A31="","",COUNTIFS('3. Registro de ausencias'!$A$5:$A$200,$A31,'3. Registro de ausencias'!$F$5:$F$200,"Aprobado",'3. Registro de ausencias'!$C$5:$C$200,"&lt;="&amp;('1. Configuración'!$C$9+(10-1)*7+6),'3. Registro de ausencias'!$D$5:$D$200,"&gt;="&amp;('1. Configuración'!$C$9+(10-1)*7)))</f>
        <v/>
      </c>
      <c r="L31" s="106">
        <f>IF($A31="","",COUNTIFS('3. Registro de ausencias'!$A$5:$A$200,$A31,'3. Registro de ausencias'!$F$5:$F$200,"Aprobado",'3. Registro de ausencias'!$C$5:$C$200,"&lt;="&amp;('1. Configuración'!$C$9+(11-1)*7+6),'3. Registro de ausencias'!$D$5:$D$200,"&gt;="&amp;('1. Configuración'!$C$9+(11-1)*7)))</f>
        <v/>
      </c>
      <c r="M31" s="106">
        <f>IF($A31="","",COUNTIFS('3. Registro de ausencias'!$A$5:$A$200,$A31,'3. Registro de ausencias'!$F$5:$F$200,"Aprobado",'3. Registro de ausencias'!$C$5:$C$200,"&lt;="&amp;('1. Configuración'!$C$9+(12-1)*7+6),'3. Registro de ausencias'!$D$5:$D$200,"&gt;="&amp;('1. Configuración'!$C$9+(12-1)*7)))</f>
        <v/>
      </c>
      <c r="N31" s="106">
        <f>IF($A31="","",COUNTIFS('3. Registro de ausencias'!$A$5:$A$200,$A31,'3. Registro de ausencias'!$F$5:$F$200,"Aprobado",'3. Registro de ausencias'!$C$5:$C$200,"&lt;="&amp;('1. Configuración'!$C$9+(13-1)*7+6),'3. Registro de ausencias'!$D$5:$D$200,"&gt;="&amp;('1. Configuración'!$C$9+(13-1)*7)))</f>
        <v/>
      </c>
      <c r="O31" s="106">
        <f>IF($A31="","",COUNTIFS('3. Registro de ausencias'!$A$5:$A$200,$A31,'3. Registro de ausencias'!$F$5:$F$200,"Aprobado",'3. Registro de ausencias'!$C$5:$C$200,"&lt;="&amp;('1. Configuración'!$C$9+(14-1)*7+6),'3. Registro de ausencias'!$D$5:$D$200,"&gt;="&amp;('1. Configuración'!$C$9+(14-1)*7)))</f>
        <v/>
      </c>
      <c r="P31" s="106">
        <f>IF($A31="","",COUNTIFS('3. Registro de ausencias'!$A$5:$A$200,$A31,'3. Registro de ausencias'!$F$5:$F$200,"Aprobado",'3. Registro de ausencias'!$C$5:$C$200,"&lt;="&amp;('1. Configuración'!$C$9+(15-1)*7+6),'3. Registro de ausencias'!$D$5:$D$200,"&gt;="&amp;('1. Configuración'!$C$9+(15-1)*7)))</f>
        <v/>
      </c>
      <c r="Q31" s="106">
        <f>IF($A31="","",COUNTIFS('3. Registro de ausencias'!$A$5:$A$200,$A31,'3. Registro de ausencias'!$F$5:$F$200,"Aprobado",'3. Registro de ausencias'!$C$5:$C$200,"&lt;="&amp;('1. Configuración'!$C$9+(16-1)*7+6),'3. Registro de ausencias'!$D$5:$D$200,"&gt;="&amp;('1. Configuración'!$C$9+(16-1)*7)))</f>
        <v/>
      </c>
      <c r="R31" s="106">
        <f>IF($A31="","",COUNTIFS('3. Registro de ausencias'!$A$5:$A$200,$A31,'3. Registro de ausencias'!$F$5:$F$200,"Aprobado",'3. Registro de ausencias'!$C$5:$C$200,"&lt;="&amp;('1. Configuración'!$C$9+(17-1)*7+6),'3. Registro de ausencias'!$D$5:$D$200,"&gt;="&amp;('1. Configuración'!$C$9+(17-1)*7)))</f>
        <v/>
      </c>
      <c r="S31" s="106">
        <f>IF($A31="","",COUNTIFS('3. Registro de ausencias'!$A$5:$A$200,$A31,'3. Registro de ausencias'!$F$5:$F$200,"Aprobado",'3. Registro de ausencias'!$C$5:$C$200,"&lt;="&amp;('1. Configuración'!$C$9+(18-1)*7+6),'3. Registro de ausencias'!$D$5:$D$200,"&gt;="&amp;('1. Configuración'!$C$9+(18-1)*7)))</f>
        <v/>
      </c>
      <c r="T31" s="106">
        <f>IF($A31="","",COUNTIFS('3. Registro de ausencias'!$A$5:$A$200,$A31,'3. Registro de ausencias'!$F$5:$F$200,"Aprobado",'3. Registro de ausencias'!$C$5:$C$200,"&lt;="&amp;('1. Configuración'!$C$9+(19-1)*7+6),'3. Registro de ausencias'!$D$5:$D$200,"&gt;="&amp;('1. Configuración'!$C$9+(19-1)*7)))</f>
        <v/>
      </c>
      <c r="U31" s="106">
        <f>IF($A31="","",COUNTIFS('3. Registro de ausencias'!$A$5:$A$200,$A31,'3. Registro de ausencias'!$F$5:$F$200,"Aprobado",'3. Registro de ausencias'!$C$5:$C$200,"&lt;="&amp;('1. Configuración'!$C$9+(20-1)*7+6),'3. Registro de ausencias'!$D$5:$D$200,"&gt;="&amp;('1. Configuración'!$C$9+(20-1)*7)))</f>
        <v/>
      </c>
      <c r="V31" s="106">
        <f>IF($A31="","",COUNTIFS('3. Registro de ausencias'!$A$5:$A$200,$A31,'3. Registro de ausencias'!$F$5:$F$200,"Aprobado",'3. Registro de ausencias'!$C$5:$C$200,"&lt;="&amp;('1. Configuración'!$C$9+(21-1)*7+6),'3. Registro de ausencias'!$D$5:$D$200,"&gt;="&amp;('1. Configuración'!$C$9+(21-1)*7)))</f>
        <v/>
      </c>
      <c r="W31" s="106">
        <f>IF($A31="","",COUNTIFS('3. Registro de ausencias'!$A$5:$A$200,$A31,'3. Registro de ausencias'!$F$5:$F$200,"Aprobado",'3. Registro de ausencias'!$C$5:$C$200,"&lt;="&amp;('1. Configuración'!$C$9+(22-1)*7+6),'3. Registro de ausencias'!$D$5:$D$200,"&gt;="&amp;('1. Configuración'!$C$9+(22-1)*7)))</f>
        <v/>
      </c>
      <c r="X31" s="106">
        <f>IF($A31="","",COUNTIFS('3. Registro de ausencias'!$A$5:$A$200,$A31,'3. Registro de ausencias'!$F$5:$F$200,"Aprobado",'3. Registro de ausencias'!$C$5:$C$200,"&lt;="&amp;('1. Configuración'!$C$9+(23-1)*7+6),'3. Registro de ausencias'!$D$5:$D$200,"&gt;="&amp;('1. Configuración'!$C$9+(23-1)*7)))</f>
        <v/>
      </c>
      <c r="Y31" s="106">
        <f>IF($A31="","",COUNTIFS('3. Registro de ausencias'!$A$5:$A$200,$A31,'3. Registro de ausencias'!$F$5:$F$200,"Aprobado",'3. Registro de ausencias'!$C$5:$C$200,"&lt;="&amp;('1. Configuración'!$C$9+(24-1)*7+6),'3. Registro de ausencias'!$D$5:$D$200,"&gt;="&amp;('1. Configuración'!$C$9+(24-1)*7)))</f>
        <v/>
      </c>
      <c r="Z31" s="106">
        <f>IF($A31="","",COUNTIFS('3. Registro de ausencias'!$A$5:$A$200,$A31,'3. Registro de ausencias'!$F$5:$F$200,"Aprobado",'3. Registro de ausencias'!$C$5:$C$200,"&lt;="&amp;('1. Configuración'!$C$9+(25-1)*7+6),'3. Registro de ausencias'!$D$5:$D$200,"&gt;="&amp;('1. Configuración'!$C$9+(25-1)*7)))</f>
        <v/>
      </c>
      <c r="AA31" s="106">
        <f>IF($A31="","",COUNTIFS('3. Registro de ausencias'!$A$5:$A$200,$A31,'3. Registro de ausencias'!$F$5:$F$200,"Aprobado",'3. Registro de ausencias'!$C$5:$C$200,"&lt;="&amp;('1. Configuración'!$C$9+(26-1)*7+6),'3. Registro de ausencias'!$D$5:$D$200,"&gt;="&amp;('1. Configuración'!$C$9+(26-1)*7)))</f>
        <v/>
      </c>
      <c r="AB31" s="106">
        <f>IF($A31="","",COUNTIFS('3. Registro de ausencias'!$A$5:$A$200,$A31,'3. Registro de ausencias'!$F$5:$F$200,"Aprobado",'3. Registro de ausencias'!$C$5:$C$200,"&lt;="&amp;('1. Configuración'!$C$9+(27-1)*7+6),'3. Registro de ausencias'!$D$5:$D$200,"&gt;="&amp;('1. Configuración'!$C$9+(27-1)*7)))</f>
        <v/>
      </c>
      <c r="AC31" s="106">
        <f>IF($A31="","",COUNTIFS('3. Registro de ausencias'!$A$5:$A$200,$A31,'3. Registro de ausencias'!$F$5:$F$200,"Aprobado",'3. Registro de ausencias'!$C$5:$C$200,"&lt;="&amp;('1. Configuración'!$C$9+(28-1)*7+6),'3. Registro de ausencias'!$D$5:$D$200,"&gt;="&amp;('1. Configuración'!$C$9+(28-1)*7)))</f>
        <v/>
      </c>
      <c r="AD31" s="106">
        <f>IF($A31="","",COUNTIFS('3. Registro de ausencias'!$A$5:$A$200,$A31,'3. Registro de ausencias'!$F$5:$F$200,"Aprobado",'3. Registro de ausencias'!$C$5:$C$200,"&lt;="&amp;('1. Configuración'!$C$9+(29-1)*7+6),'3. Registro de ausencias'!$D$5:$D$200,"&gt;="&amp;('1. Configuración'!$C$9+(29-1)*7)))</f>
        <v/>
      </c>
      <c r="AE31" s="106">
        <f>IF($A31="","",COUNTIFS('3. Registro de ausencias'!$A$5:$A$200,$A31,'3. Registro de ausencias'!$F$5:$F$200,"Aprobado",'3. Registro de ausencias'!$C$5:$C$200,"&lt;="&amp;('1. Configuración'!$C$9+(30-1)*7+6),'3. Registro de ausencias'!$D$5:$D$200,"&gt;="&amp;('1. Configuración'!$C$9+(30-1)*7)))</f>
        <v/>
      </c>
      <c r="AF31" s="106">
        <f>IF($A31="","",COUNTIFS('3. Registro de ausencias'!$A$5:$A$200,$A31,'3. Registro de ausencias'!$F$5:$F$200,"Aprobado",'3. Registro de ausencias'!$C$5:$C$200,"&lt;="&amp;('1. Configuración'!$C$9+(31-1)*7+6),'3. Registro de ausencias'!$D$5:$D$200,"&gt;="&amp;('1. Configuración'!$C$9+(31-1)*7)))</f>
        <v/>
      </c>
      <c r="AG31" s="106">
        <f>IF($A31="","",COUNTIFS('3. Registro de ausencias'!$A$5:$A$200,$A31,'3. Registro de ausencias'!$F$5:$F$200,"Aprobado",'3. Registro de ausencias'!$C$5:$C$200,"&lt;="&amp;('1. Configuración'!$C$9+(32-1)*7+6),'3. Registro de ausencias'!$D$5:$D$200,"&gt;="&amp;('1. Configuración'!$C$9+(32-1)*7)))</f>
        <v/>
      </c>
      <c r="AH31" s="106">
        <f>IF($A31="","",COUNTIFS('3. Registro de ausencias'!$A$5:$A$200,$A31,'3. Registro de ausencias'!$F$5:$F$200,"Aprobado",'3. Registro de ausencias'!$C$5:$C$200,"&lt;="&amp;('1. Configuración'!$C$9+(33-1)*7+6),'3. Registro de ausencias'!$D$5:$D$200,"&gt;="&amp;('1. Configuración'!$C$9+(33-1)*7)))</f>
        <v/>
      </c>
      <c r="AI31" s="106">
        <f>IF($A31="","",COUNTIFS('3. Registro de ausencias'!$A$5:$A$200,$A31,'3. Registro de ausencias'!$F$5:$F$200,"Aprobado",'3. Registro de ausencias'!$C$5:$C$200,"&lt;="&amp;('1. Configuración'!$C$9+(34-1)*7+6),'3. Registro de ausencias'!$D$5:$D$200,"&gt;="&amp;('1. Configuración'!$C$9+(34-1)*7)))</f>
        <v/>
      </c>
      <c r="AJ31" s="106">
        <f>IF($A31="","",COUNTIFS('3. Registro de ausencias'!$A$5:$A$200,$A31,'3. Registro de ausencias'!$F$5:$F$200,"Aprobado",'3. Registro de ausencias'!$C$5:$C$200,"&lt;="&amp;('1. Configuración'!$C$9+(35-1)*7+6),'3. Registro de ausencias'!$D$5:$D$200,"&gt;="&amp;('1. Configuración'!$C$9+(35-1)*7)))</f>
        <v/>
      </c>
      <c r="AK31" s="106">
        <f>IF($A31="","",COUNTIFS('3. Registro de ausencias'!$A$5:$A$200,$A31,'3. Registro de ausencias'!$F$5:$F$200,"Aprobado",'3. Registro de ausencias'!$C$5:$C$200,"&lt;="&amp;('1. Configuración'!$C$9+(36-1)*7+6),'3. Registro de ausencias'!$D$5:$D$200,"&gt;="&amp;('1. Configuración'!$C$9+(36-1)*7)))</f>
        <v/>
      </c>
      <c r="AL31" s="106">
        <f>IF($A31="","",COUNTIFS('3. Registro de ausencias'!$A$5:$A$200,$A31,'3. Registro de ausencias'!$F$5:$F$200,"Aprobado",'3. Registro de ausencias'!$C$5:$C$200,"&lt;="&amp;('1. Configuración'!$C$9+(37-1)*7+6),'3. Registro de ausencias'!$D$5:$D$200,"&gt;="&amp;('1. Configuración'!$C$9+(37-1)*7)))</f>
        <v/>
      </c>
      <c r="AM31" s="106">
        <f>IF($A31="","",COUNTIFS('3. Registro de ausencias'!$A$5:$A$200,$A31,'3. Registro de ausencias'!$F$5:$F$200,"Aprobado",'3. Registro de ausencias'!$C$5:$C$200,"&lt;="&amp;('1. Configuración'!$C$9+(38-1)*7+6),'3. Registro de ausencias'!$D$5:$D$200,"&gt;="&amp;('1. Configuración'!$C$9+(38-1)*7)))</f>
        <v/>
      </c>
      <c r="AN31" s="106">
        <f>IF($A31="","",COUNTIFS('3. Registro de ausencias'!$A$5:$A$200,$A31,'3. Registro de ausencias'!$F$5:$F$200,"Aprobado",'3. Registro de ausencias'!$C$5:$C$200,"&lt;="&amp;('1. Configuración'!$C$9+(39-1)*7+6),'3. Registro de ausencias'!$D$5:$D$200,"&gt;="&amp;('1. Configuración'!$C$9+(39-1)*7)))</f>
        <v/>
      </c>
      <c r="AO31" s="106">
        <f>IF($A31="","",COUNTIFS('3. Registro de ausencias'!$A$5:$A$200,$A31,'3. Registro de ausencias'!$F$5:$F$200,"Aprobado",'3. Registro de ausencias'!$C$5:$C$200,"&lt;="&amp;('1. Configuración'!$C$9+(40-1)*7+6),'3. Registro de ausencias'!$D$5:$D$200,"&gt;="&amp;('1. Configuración'!$C$9+(40-1)*7)))</f>
        <v/>
      </c>
      <c r="AP31" s="106">
        <f>IF($A31="","",COUNTIFS('3. Registro de ausencias'!$A$5:$A$200,$A31,'3. Registro de ausencias'!$F$5:$F$200,"Aprobado",'3. Registro de ausencias'!$C$5:$C$200,"&lt;="&amp;('1. Configuración'!$C$9+(41-1)*7+6),'3. Registro de ausencias'!$D$5:$D$200,"&gt;="&amp;('1. Configuración'!$C$9+(41-1)*7)))</f>
        <v/>
      </c>
      <c r="AQ31" s="106">
        <f>IF($A31="","",COUNTIFS('3. Registro de ausencias'!$A$5:$A$200,$A31,'3. Registro de ausencias'!$F$5:$F$200,"Aprobado",'3. Registro de ausencias'!$C$5:$C$200,"&lt;="&amp;('1. Configuración'!$C$9+(42-1)*7+6),'3. Registro de ausencias'!$D$5:$D$200,"&gt;="&amp;('1. Configuración'!$C$9+(42-1)*7)))</f>
        <v/>
      </c>
      <c r="AR31" s="106">
        <f>IF($A31="","",COUNTIFS('3. Registro de ausencias'!$A$5:$A$200,$A31,'3. Registro de ausencias'!$F$5:$F$200,"Aprobado",'3. Registro de ausencias'!$C$5:$C$200,"&lt;="&amp;('1. Configuración'!$C$9+(43-1)*7+6),'3. Registro de ausencias'!$D$5:$D$200,"&gt;="&amp;('1. Configuración'!$C$9+(43-1)*7)))</f>
        <v/>
      </c>
      <c r="AS31" s="106">
        <f>IF($A31="","",COUNTIFS('3. Registro de ausencias'!$A$5:$A$200,$A31,'3. Registro de ausencias'!$F$5:$F$200,"Aprobado",'3. Registro de ausencias'!$C$5:$C$200,"&lt;="&amp;('1. Configuración'!$C$9+(44-1)*7+6),'3. Registro de ausencias'!$D$5:$D$200,"&gt;="&amp;('1. Configuración'!$C$9+(44-1)*7)))</f>
        <v/>
      </c>
      <c r="AT31" s="106">
        <f>IF($A31="","",COUNTIFS('3. Registro de ausencias'!$A$5:$A$200,$A31,'3. Registro de ausencias'!$F$5:$F$200,"Aprobado",'3. Registro de ausencias'!$C$5:$C$200,"&lt;="&amp;('1. Configuración'!$C$9+(45-1)*7+6),'3. Registro de ausencias'!$D$5:$D$200,"&gt;="&amp;('1. Configuración'!$C$9+(45-1)*7)))</f>
        <v/>
      </c>
      <c r="AU31" s="106">
        <f>IF($A31="","",COUNTIFS('3. Registro de ausencias'!$A$5:$A$200,$A31,'3. Registro de ausencias'!$F$5:$F$200,"Aprobado",'3. Registro de ausencias'!$C$5:$C$200,"&lt;="&amp;('1. Configuración'!$C$9+(46-1)*7+6),'3. Registro de ausencias'!$D$5:$D$200,"&gt;="&amp;('1. Configuración'!$C$9+(46-1)*7)))</f>
        <v/>
      </c>
      <c r="AV31" s="106">
        <f>IF($A31="","",COUNTIFS('3. Registro de ausencias'!$A$5:$A$200,$A31,'3. Registro de ausencias'!$F$5:$F$200,"Aprobado",'3. Registro de ausencias'!$C$5:$C$200,"&lt;="&amp;('1. Configuración'!$C$9+(47-1)*7+6),'3. Registro de ausencias'!$D$5:$D$200,"&gt;="&amp;('1. Configuración'!$C$9+(47-1)*7)))</f>
        <v/>
      </c>
      <c r="AW31" s="106">
        <f>IF($A31="","",COUNTIFS('3. Registro de ausencias'!$A$5:$A$200,$A31,'3. Registro de ausencias'!$F$5:$F$200,"Aprobado",'3. Registro de ausencias'!$C$5:$C$200,"&lt;="&amp;('1. Configuración'!$C$9+(48-1)*7+6),'3. Registro de ausencias'!$D$5:$D$200,"&gt;="&amp;('1. Configuración'!$C$9+(48-1)*7)))</f>
        <v/>
      </c>
      <c r="AX31" s="106">
        <f>IF($A31="","",COUNTIFS('3. Registro de ausencias'!$A$5:$A$200,$A31,'3. Registro de ausencias'!$F$5:$F$200,"Aprobado",'3. Registro de ausencias'!$C$5:$C$200,"&lt;="&amp;('1. Configuración'!$C$9+(49-1)*7+6),'3. Registro de ausencias'!$D$5:$D$200,"&gt;="&amp;('1. Configuración'!$C$9+(49-1)*7)))</f>
        <v/>
      </c>
      <c r="AY31" s="106">
        <f>IF($A31="","",COUNTIFS('3. Registro de ausencias'!$A$5:$A$200,$A31,'3. Registro de ausencias'!$F$5:$F$200,"Aprobado",'3. Registro de ausencias'!$C$5:$C$200,"&lt;="&amp;('1. Configuración'!$C$9+(50-1)*7+6),'3. Registro de ausencias'!$D$5:$D$200,"&gt;="&amp;('1. Configuración'!$C$9+(50-1)*7)))</f>
        <v/>
      </c>
      <c r="AZ31" s="106">
        <f>IF($A31="","",COUNTIFS('3. Registro de ausencias'!$A$5:$A$200,$A31,'3. Registro de ausencias'!$F$5:$F$200,"Aprobado",'3. Registro de ausencias'!$C$5:$C$200,"&lt;="&amp;('1. Configuración'!$C$9+(51-1)*7+6),'3. Registro de ausencias'!$D$5:$D$200,"&gt;="&amp;('1. Configuración'!$C$9+(51-1)*7)))</f>
        <v/>
      </c>
      <c r="BA31" s="106">
        <f>IF($A31="","",COUNTIFS('3. Registro de ausencias'!$A$5:$A$200,$A31,'3. Registro de ausencias'!$F$5:$F$200,"Aprobado",'3. Registro de ausencias'!$C$5:$C$200,"&lt;="&amp;('1. Configuración'!$C$9+(52-1)*7+6),'3. Registro de ausencias'!$D$5:$D$200,"&gt;="&amp;('1. Configuración'!$C$9+(52-1)*7)))</f>
        <v/>
      </c>
    </row>
    <row r="32" ht="18" customHeight="1" s="55">
      <c r="A32" s="105">
        <f>IF('2. Empleados'!A32="","",'2. Empleados'!A32)</f>
        <v/>
      </c>
      <c r="B32" s="106">
        <f>IF($A32="","",COUNTIFS('3. Registro de ausencias'!$A$5:$A$200,$A32,'3. Registro de ausencias'!$F$5:$F$200,"Aprobado",'3. Registro de ausencias'!$C$5:$C$200,"&lt;="&amp;('1. Configuración'!$C$9+(1-1)*7+6),'3. Registro de ausencias'!$D$5:$D$200,"&gt;="&amp;('1. Configuración'!$C$9+(1-1)*7)))</f>
        <v/>
      </c>
      <c r="C32" s="106">
        <f>IF($A32="","",COUNTIFS('3. Registro de ausencias'!$A$5:$A$200,$A32,'3. Registro de ausencias'!$F$5:$F$200,"Aprobado",'3. Registro de ausencias'!$C$5:$C$200,"&lt;="&amp;('1. Configuración'!$C$9+(2-1)*7+6),'3. Registro de ausencias'!$D$5:$D$200,"&gt;="&amp;('1. Configuración'!$C$9+(2-1)*7)))</f>
        <v/>
      </c>
      <c r="D32" s="106">
        <f>IF($A32="","",COUNTIFS('3. Registro de ausencias'!$A$5:$A$200,$A32,'3. Registro de ausencias'!$F$5:$F$200,"Aprobado",'3. Registro de ausencias'!$C$5:$C$200,"&lt;="&amp;('1. Configuración'!$C$9+(3-1)*7+6),'3. Registro de ausencias'!$D$5:$D$200,"&gt;="&amp;('1. Configuración'!$C$9+(3-1)*7)))</f>
        <v/>
      </c>
      <c r="E32" s="106">
        <f>IF($A32="","",COUNTIFS('3. Registro de ausencias'!$A$5:$A$200,$A32,'3. Registro de ausencias'!$F$5:$F$200,"Aprobado",'3. Registro de ausencias'!$C$5:$C$200,"&lt;="&amp;('1. Configuración'!$C$9+(4-1)*7+6),'3. Registro de ausencias'!$D$5:$D$200,"&gt;="&amp;('1. Configuración'!$C$9+(4-1)*7)))</f>
        <v/>
      </c>
      <c r="F32" s="106">
        <f>IF($A32="","",COUNTIFS('3. Registro de ausencias'!$A$5:$A$200,$A32,'3. Registro de ausencias'!$F$5:$F$200,"Aprobado",'3. Registro de ausencias'!$C$5:$C$200,"&lt;="&amp;('1. Configuración'!$C$9+(5-1)*7+6),'3. Registro de ausencias'!$D$5:$D$200,"&gt;="&amp;('1. Configuración'!$C$9+(5-1)*7)))</f>
        <v/>
      </c>
      <c r="G32" s="106">
        <f>IF($A32="","",COUNTIFS('3. Registro de ausencias'!$A$5:$A$200,$A32,'3. Registro de ausencias'!$F$5:$F$200,"Aprobado",'3. Registro de ausencias'!$C$5:$C$200,"&lt;="&amp;('1. Configuración'!$C$9+(6-1)*7+6),'3. Registro de ausencias'!$D$5:$D$200,"&gt;="&amp;('1. Configuración'!$C$9+(6-1)*7)))</f>
        <v/>
      </c>
      <c r="H32" s="106">
        <f>IF($A32="","",COUNTIFS('3. Registro de ausencias'!$A$5:$A$200,$A32,'3. Registro de ausencias'!$F$5:$F$200,"Aprobado",'3. Registro de ausencias'!$C$5:$C$200,"&lt;="&amp;('1. Configuración'!$C$9+(7-1)*7+6),'3. Registro de ausencias'!$D$5:$D$200,"&gt;="&amp;('1. Configuración'!$C$9+(7-1)*7)))</f>
        <v/>
      </c>
      <c r="I32" s="106">
        <f>IF($A32="","",COUNTIFS('3. Registro de ausencias'!$A$5:$A$200,$A32,'3. Registro de ausencias'!$F$5:$F$200,"Aprobado",'3. Registro de ausencias'!$C$5:$C$200,"&lt;="&amp;('1. Configuración'!$C$9+(8-1)*7+6),'3. Registro de ausencias'!$D$5:$D$200,"&gt;="&amp;('1. Configuración'!$C$9+(8-1)*7)))</f>
        <v/>
      </c>
      <c r="J32" s="106">
        <f>IF($A32="","",COUNTIFS('3. Registro de ausencias'!$A$5:$A$200,$A32,'3. Registro de ausencias'!$F$5:$F$200,"Aprobado",'3. Registro de ausencias'!$C$5:$C$200,"&lt;="&amp;('1. Configuración'!$C$9+(9-1)*7+6),'3. Registro de ausencias'!$D$5:$D$200,"&gt;="&amp;('1. Configuración'!$C$9+(9-1)*7)))</f>
        <v/>
      </c>
      <c r="K32" s="106">
        <f>IF($A32="","",COUNTIFS('3. Registro de ausencias'!$A$5:$A$200,$A32,'3. Registro de ausencias'!$F$5:$F$200,"Aprobado",'3. Registro de ausencias'!$C$5:$C$200,"&lt;="&amp;('1. Configuración'!$C$9+(10-1)*7+6),'3. Registro de ausencias'!$D$5:$D$200,"&gt;="&amp;('1. Configuración'!$C$9+(10-1)*7)))</f>
        <v/>
      </c>
      <c r="L32" s="106">
        <f>IF($A32="","",COUNTIFS('3. Registro de ausencias'!$A$5:$A$200,$A32,'3. Registro de ausencias'!$F$5:$F$200,"Aprobado",'3. Registro de ausencias'!$C$5:$C$200,"&lt;="&amp;('1. Configuración'!$C$9+(11-1)*7+6),'3. Registro de ausencias'!$D$5:$D$200,"&gt;="&amp;('1. Configuración'!$C$9+(11-1)*7)))</f>
        <v/>
      </c>
      <c r="M32" s="106">
        <f>IF($A32="","",COUNTIFS('3. Registro de ausencias'!$A$5:$A$200,$A32,'3. Registro de ausencias'!$F$5:$F$200,"Aprobado",'3. Registro de ausencias'!$C$5:$C$200,"&lt;="&amp;('1. Configuración'!$C$9+(12-1)*7+6),'3. Registro de ausencias'!$D$5:$D$200,"&gt;="&amp;('1. Configuración'!$C$9+(12-1)*7)))</f>
        <v/>
      </c>
      <c r="N32" s="106">
        <f>IF($A32="","",COUNTIFS('3. Registro de ausencias'!$A$5:$A$200,$A32,'3. Registro de ausencias'!$F$5:$F$200,"Aprobado",'3. Registro de ausencias'!$C$5:$C$200,"&lt;="&amp;('1. Configuración'!$C$9+(13-1)*7+6),'3. Registro de ausencias'!$D$5:$D$200,"&gt;="&amp;('1. Configuración'!$C$9+(13-1)*7)))</f>
        <v/>
      </c>
      <c r="O32" s="106">
        <f>IF($A32="","",COUNTIFS('3. Registro de ausencias'!$A$5:$A$200,$A32,'3. Registro de ausencias'!$F$5:$F$200,"Aprobado",'3. Registro de ausencias'!$C$5:$C$200,"&lt;="&amp;('1. Configuración'!$C$9+(14-1)*7+6),'3. Registro de ausencias'!$D$5:$D$200,"&gt;="&amp;('1. Configuración'!$C$9+(14-1)*7)))</f>
        <v/>
      </c>
      <c r="P32" s="106">
        <f>IF($A32="","",COUNTIFS('3. Registro de ausencias'!$A$5:$A$200,$A32,'3. Registro de ausencias'!$F$5:$F$200,"Aprobado",'3. Registro de ausencias'!$C$5:$C$200,"&lt;="&amp;('1. Configuración'!$C$9+(15-1)*7+6),'3. Registro de ausencias'!$D$5:$D$200,"&gt;="&amp;('1. Configuración'!$C$9+(15-1)*7)))</f>
        <v/>
      </c>
      <c r="Q32" s="106">
        <f>IF($A32="","",COUNTIFS('3. Registro de ausencias'!$A$5:$A$200,$A32,'3. Registro de ausencias'!$F$5:$F$200,"Aprobado",'3. Registro de ausencias'!$C$5:$C$200,"&lt;="&amp;('1. Configuración'!$C$9+(16-1)*7+6),'3. Registro de ausencias'!$D$5:$D$200,"&gt;="&amp;('1. Configuración'!$C$9+(16-1)*7)))</f>
        <v/>
      </c>
      <c r="R32" s="106">
        <f>IF($A32="","",COUNTIFS('3. Registro de ausencias'!$A$5:$A$200,$A32,'3. Registro de ausencias'!$F$5:$F$200,"Aprobado",'3. Registro de ausencias'!$C$5:$C$200,"&lt;="&amp;('1. Configuración'!$C$9+(17-1)*7+6),'3. Registro de ausencias'!$D$5:$D$200,"&gt;="&amp;('1. Configuración'!$C$9+(17-1)*7)))</f>
        <v/>
      </c>
      <c r="S32" s="106">
        <f>IF($A32="","",COUNTIFS('3. Registro de ausencias'!$A$5:$A$200,$A32,'3. Registro de ausencias'!$F$5:$F$200,"Aprobado",'3. Registro de ausencias'!$C$5:$C$200,"&lt;="&amp;('1. Configuración'!$C$9+(18-1)*7+6),'3. Registro de ausencias'!$D$5:$D$200,"&gt;="&amp;('1. Configuración'!$C$9+(18-1)*7)))</f>
        <v/>
      </c>
      <c r="T32" s="106">
        <f>IF($A32="","",COUNTIFS('3. Registro de ausencias'!$A$5:$A$200,$A32,'3. Registro de ausencias'!$F$5:$F$200,"Aprobado",'3. Registro de ausencias'!$C$5:$C$200,"&lt;="&amp;('1. Configuración'!$C$9+(19-1)*7+6),'3. Registro de ausencias'!$D$5:$D$200,"&gt;="&amp;('1. Configuración'!$C$9+(19-1)*7)))</f>
        <v/>
      </c>
      <c r="U32" s="106">
        <f>IF($A32="","",COUNTIFS('3. Registro de ausencias'!$A$5:$A$200,$A32,'3. Registro de ausencias'!$F$5:$F$200,"Aprobado",'3. Registro de ausencias'!$C$5:$C$200,"&lt;="&amp;('1. Configuración'!$C$9+(20-1)*7+6),'3. Registro de ausencias'!$D$5:$D$200,"&gt;="&amp;('1. Configuración'!$C$9+(20-1)*7)))</f>
        <v/>
      </c>
      <c r="V32" s="106">
        <f>IF($A32="","",COUNTIFS('3. Registro de ausencias'!$A$5:$A$200,$A32,'3. Registro de ausencias'!$F$5:$F$200,"Aprobado",'3. Registro de ausencias'!$C$5:$C$200,"&lt;="&amp;('1. Configuración'!$C$9+(21-1)*7+6),'3. Registro de ausencias'!$D$5:$D$200,"&gt;="&amp;('1. Configuración'!$C$9+(21-1)*7)))</f>
        <v/>
      </c>
      <c r="W32" s="106">
        <f>IF($A32="","",COUNTIFS('3. Registro de ausencias'!$A$5:$A$200,$A32,'3. Registro de ausencias'!$F$5:$F$200,"Aprobado",'3. Registro de ausencias'!$C$5:$C$200,"&lt;="&amp;('1. Configuración'!$C$9+(22-1)*7+6),'3. Registro de ausencias'!$D$5:$D$200,"&gt;="&amp;('1. Configuración'!$C$9+(22-1)*7)))</f>
        <v/>
      </c>
      <c r="X32" s="106">
        <f>IF($A32="","",COUNTIFS('3. Registro de ausencias'!$A$5:$A$200,$A32,'3. Registro de ausencias'!$F$5:$F$200,"Aprobado",'3. Registro de ausencias'!$C$5:$C$200,"&lt;="&amp;('1. Configuración'!$C$9+(23-1)*7+6),'3. Registro de ausencias'!$D$5:$D$200,"&gt;="&amp;('1. Configuración'!$C$9+(23-1)*7)))</f>
        <v/>
      </c>
      <c r="Y32" s="106">
        <f>IF($A32="","",COUNTIFS('3. Registro de ausencias'!$A$5:$A$200,$A32,'3. Registro de ausencias'!$F$5:$F$200,"Aprobado",'3. Registro de ausencias'!$C$5:$C$200,"&lt;="&amp;('1. Configuración'!$C$9+(24-1)*7+6),'3. Registro de ausencias'!$D$5:$D$200,"&gt;="&amp;('1. Configuración'!$C$9+(24-1)*7)))</f>
        <v/>
      </c>
      <c r="Z32" s="106">
        <f>IF($A32="","",COUNTIFS('3. Registro de ausencias'!$A$5:$A$200,$A32,'3. Registro de ausencias'!$F$5:$F$200,"Aprobado",'3. Registro de ausencias'!$C$5:$C$200,"&lt;="&amp;('1. Configuración'!$C$9+(25-1)*7+6),'3. Registro de ausencias'!$D$5:$D$200,"&gt;="&amp;('1. Configuración'!$C$9+(25-1)*7)))</f>
        <v/>
      </c>
      <c r="AA32" s="106">
        <f>IF($A32="","",COUNTIFS('3. Registro de ausencias'!$A$5:$A$200,$A32,'3. Registro de ausencias'!$F$5:$F$200,"Aprobado",'3. Registro de ausencias'!$C$5:$C$200,"&lt;="&amp;('1. Configuración'!$C$9+(26-1)*7+6),'3. Registro de ausencias'!$D$5:$D$200,"&gt;="&amp;('1. Configuración'!$C$9+(26-1)*7)))</f>
        <v/>
      </c>
      <c r="AB32" s="106">
        <f>IF($A32="","",COUNTIFS('3. Registro de ausencias'!$A$5:$A$200,$A32,'3. Registro de ausencias'!$F$5:$F$200,"Aprobado",'3. Registro de ausencias'!$C$5:$C$200,"&lt;="&amp;('1. Configuración'!$C$9+(27-1)*7+6),'3. Registro de ausencias'!$D$5:$D$200,"&gt;="&amp;('1. Configuración'!$C$9+(27-1)*7)))</f>
        <v/>
      </c>
      <c r="AC32" s="106">
        <f>IF($A32="","",COUNTIFS('3. Registro de ausencias'!$A$5:$A$200,$A32,'3. Registro de ausencias'!$F$5:$F$200,"Aprobado",'3. Registro de ausencias'!$C$5:$C$200,"&lt;="&amp;('1. Configuración'!$C$9+(28-1)*7+6),'3. Registro de ausencias'!$D$5:$D$200,"&gt;="&amp;('1. Configuración'!$C$9+(28-1)*7)))</f>
        <v/>
      </c>
      <c r="AD32" s="106">
        <f>IF($A32="","",COUNTIFS('3. Registro de ausencias'!$A$5:$A$200,$A32,'3. Registro de ausencias'!$F$5:$F$200,"Aprobado",'3. Registro de ausencias'!$C$5:$C$200,"&lt;="&amp;('1. Configuración'!$C$9+(29-1)*7+6),'3. Registro de ausencias'!$D$5:$D$200,"&gt;="&amp;('1. Configuración'!$C$9+(29-1)*7)))</f>
        <v/>
      </c>
      <c r="AE32" s="106">
        <f>IF($A32="","",COUNTIFS('3. Registro de ausencias'!$A$5:$A$200,$A32,'3. Registro de ausencias'!$F$5:$F$200,"Aprobado",'3. Registro de ausencias'!$C$5:$C$200,"&lt;="&amp;('1. Configuración'!$C$9+(30-1)*7+6),'3. Registro de ausencias'!$D$5:$D$200,"&gt;="&amp;('1. Configuración'!$C$9+(30-1)*7)))</f>
        <v/>
      </c>
      <c r="AF32" s="106">
        <f>IF($A32="","",COUNTIFS('3. Registro de ausencias'!$A$5:$A$200,$A32,'3. Registro de ausencias'!$F$5:$F$200,"Aprobado",'3. Registro de ausencias'!$C$5:$C$200,"&lt;="&amp;('1. Configuración'!$C$9+(31-1)*7+6),'3. Registro de ausencias'!$D$5:$D$200,"&gt;="&amp;('1. Configuración'!$C$9+(31-1)*7)))</f>
        <v/>
      </c>
      <c r="AG32" s="106">
        <f>IF($A32="","",COUNTIFS('3. Registro de ausencias'!$A$5:$A$200,$A32,'3. Registro de ausencias'!$F$5:$F$200,"Aprobado",'3. Registro de ausencias'!$C$5:$C$200,"&lt;="&amp;('1. Configuración'!$C$9+(32-1)*7+6),'3. Registro de ausencias'!$D$5:$D$200,"&gt;="&amp;('1. Configuración'!$C$9+(32-1)*7)))</f>
        <v/>
      </c>
      <c r="AH32" s="106">
        <f>IF($A32="","",COUNTIFS('3. Registro de ausencias'!$A$5:$A$200,$A32,'3. Registro de ausencias'!$F$5:$F$200,"Aprobado",'3. Registro de ausencias'!$C$5:$C$200,"&lt;="&amp;('1. Configuración'!$C$9+(33-1)*7+6),'3. Registro de ausencias'!$D$5:$D$200,"&gt;="&amp;('1. Configuración'!$C$9+(33-1)*7)))</f>
        <v/>
      </c>
      <c r="AI32" s="106">
        <f>IF($A32="","",COUNTIFS('3. Registro de ausencias'!$A$5:$A$200,$A32,'3. Registro de ausencias'!$F$5:$F$200,"Aprobado",'3. Registro de ausencias'!$C$5:$C$200,"&lt;="&amp;('1. Configuración'!$C$9+(34-1)*7+6),'3. Registro de ausencias'!$D$5:$D$200,"&gt;="&amp;('1. Configuración'!$C$9+(34-1)*7)))</f>
        <v/>
      </c>
      <c r="AJ32" s="106">
        <f>IF($A32="","",COUNTIFS('3. Registro de ausencias'!$A$5:$A$200,$A32,'3. Registro de ausencias'!$F$5:$F$200,"Aprobado",'3. Registro de ausencias'!$C$5:$C$200,"&lt;="&amp;('1. Configuración'!$C$9+(35-1)*7+6),'3. Registro de ausencias'!$D$5:$D$200,"&gt;="&amp;('1. Configuración'!$C$9+(35-1)*7)))</f>
        <v/>
      </c>
      <c r="AK32" s="106">
        <f>IF($A32="","",COUNTIFS('3. Registro de ausencias'!$A$5:$A$200,$A32,'3. Registro de ausencias'!$F$5:$F$200,"Aprobado",'3. Registro de ausencias'!$C$5:$C$200,"&lt;="&amp;('1. Configuración'!$C$9+(36-1)*7+6),'3. Registro de ausencias'!$D$5:$D$200,"&gt;="&amp;('1. Configuración'!$C$9+(36-1)*7)))</f>
        <v/>
      </c>
      <c r="AL32" s="106">
        <f>IF($A32="","",COUNTIFS('3. Registro de ausencias'!$A$5:$A$200,$A32,'3. Registro de ausencias'!$F$5:$F$200,"Aprobado",'3. Registro de ausencias'!$C$5:$C$200,"&lt;="&amp;('1. Configuración'!$C$9+(37-1)*7+6),'3. Registro de ausencias'!$D$5:$D$200,"&gt;="&amp;('1. Configuración'!$C$9+(37-1)*7)))</f>
        <v/>
      </c>
      <c r="AM32" s="106">
        <f>IF($A32="","",COUNTIFS('3. Registro de ausencias'!$A$5:$A$200,$A32,'3. Registro de ausencias'!$F$5:$F$200,"Aprobado",'3. Registro de ausencias'!$C$5:$C$200,"&lt;="&amp;('1. Configuración'!$C$9+(38-1)*7+6),'3. Registro de ausencias'!$D$5:$D$200,"&gt;="&amp;('1. Configuración'!$C$9+(38-1)*7)))</f>
        <v/>
      </c>
      <c r="AN32" s="106">
        <f>IF($A32="","",COUNTIFS('3. Registro de ausencias'!$A$5:$A$200,$A32,'3. Registro de ausencias'!$F$5:$F$200,"Aprobado",'3. Registro de ausencias'!$C$5:$C$200,"&lt;="&amp;('1. Configuración'!$C$9+(39-1)*7+6),'3. Registro de ausencias'!$D$5:$D$200,"&gt;="&amp;('1. Configuración'!$C$9+(39-1)*7)))</f>
        <v/>
      </c>
      <c r="AO32" s="106">
        <f>IF($A32="","",COUNTIFS('3. Registro de ausencias'!$A$5:$A$200,$A32,'3. Registro de ausencias'!$F$5:$F$200,"Aprobado",'3. Registro de ausencias'!$C$5:$C$200,"&lt;="&amp;('1. Configuración'!$C$9+(40-1)*7+6),'3. Registro de ausencias'!$D$5:$D$200,"&gt;="&amp;('1. Configuración'!$C$9+(40-1)*7)))</f>
        <v/>
      </c>
      <c r="AP32" s="106">
        <f>IF($A32="","",COUNTIFS('3. Registro de ausencias'!$A$5:$A$200,$A32,'3. Registro de ausencias'!$F$5:$F$200,"Aprobado",'3. Registro de ausencias'!$C$5:$C$200,"&lt;="&amp;('1. Configuración'!$C$9+(41-1)*7+6),'3. Registro de ausencias'!$D$5:$D$200,"&gt;="&amp;('1. Configuración'!$C$9+(41-1)*7)))</f>
        <v/>
      </c>
      <c r="AQ32" s="106">
        <f>IF($A32="","",COUNTIFS('3. Registro de ausencias'!$A$5:$A$200,$A32,'3. Registro de ausencias'!$F$5:$F$200,"Aprobado",'3. Registro de ausencias'!$C$5:$C$200,"&lt;="&amp;('1. Configuración'!$C$9+(42-1)*7+6),'3. Registro de ausencias'!$D$5:$D$200,"&gt;="&amp;('1. Configuración'!$C$9+(42-1)*7)))</f>
        <v/>
      </c>
      <c r="AR32" s="106">
        <f>IF($A32="","",COUNTIFS('3. Registro de ausencias'!$A$5:$A$200,$A32,'3. Registro de ausencias'!$F$5:$F$200,"Aprobado",'3. Registro de ausencias'!$C$5:$C$200,"&lt;="&amp;('1. Configuración'!$C$9+(43-1)*7+6),'3. Registro de ausencias'!$D$5:$D$200,"&gt;="&amp;('1. Configuración'!$C$9+(43-1)*7)))</f>
        <v/>
      </c>
      <c r="AS32" s="106">
        <f>IF($A32="","",COUNTIFS('3. Registro de ausencias'!$A$5:$A$200,$A32,'3. Registro de ausencias'!$F$5:$F$200,"Aprobado",'3. Registro de ausencias'!$C$5:$C$200,"&lt;="&amp;('1. Configuración'!$C$9+(44-1)*7+6),'3. Registro de ausencias'!$D$5:$D$200,"&gt;="&amp;('1. Configuración'!$C$9+(44-1)*7)))</f>
        <v/>
      </c>
      <c r="AT32" s="106">
        <f>IF($A32="","",COUNTIFS('3. Registro de ausencias'!$A$5:$A$200,$A32,'3. Registro de ausencias'!$F$5:$F$200,"Aprobado",'3. Registro de ausencias'!$C$5:$C$200,"&lt;="&amp;('1. Configuración'!$C$9+(45-1)*7+6),'3. Registro de ausencias'!$D$5:$D$200,"&gt;="&amp;('1. Configuración'!$C$9+(45-1)*7)))</f>
        <v/>
      </c>
      <c r="AU32" s="106">
        <f>IF($A32="","",COUNTIFS('3. Registro de ausencias'!$A$5:$A$200,$A32,'3. Registro de ausencias'!$F$5:$F$200,"Aprobado",'3. Registro de ausencias'!$C$5:$C$200,"&lt;="&amp;('1. Configuración'!$C$9+(46-1)*7+6),'3. Registro de ausencias'!$D$5:$D$200,"&gt;="&amp;('1. Configuración'!$C$9+(46-1)*7)))</f>
        <v/>
      </c>
      <c r="AV32" s="106">
        <f>IF($A32="","",COUNTIFS('3. Registro de ausencias'!$A$5:$A$200,$A32,'3. Registro de ausencias'!$F$5:$F$200,"Aprobado",'3. Registro de ausencias'!$C$5:$C$200,"&lt;="&amp;('1. Configuración'!$C$9+(47-1)*7+6),'3. Registro de ausencias'!$D$5:$D$200,"&gt;="&amp;('1. Configuración'!$C$9+(47-1)*7)))</f>
        <v/>
      </c>
      <c r="AW32" s="106">
        <f>IF($A32="","",COUNTIFS('3. Registro de ausencias'!$A$5:$A$200,$A32,'3. Registro de ausencias'!$F$5:$F$200,"Aprobado",'3. Registro de ausencias'!$C$5:$C$200,"&lt;="&amp;('1. Configuración'!$C$9+(48-1)*7+6),'3. Registro de ausencias'!$D$5:$D$200,"&gt;="&amp;('1. Configuración'!$C$9+(48-1)*7)))</f>
        <v/>
      </c>
      <c r="AX32" s="106">
        <f>IF($A32="","",COUNTIFS('3. Registro de ausencias'!$A$5:$A$200,$A32,'3. Registro de ausencias'!$F$5:$F$200,"Aprobado",'3. Registro de ausencias'!$C$5:$C$200,"&lt;="&amp;('1. Configuración'!$C$9+(49-1)*7+6),'3. Registro de ausencias'!$D$5:$D$200,"&gt;="&amp;('1. Configuración'!$C$9+(49-1)*7)))</f>
        <v/>
      </c>
      <c r="AY32" s="106">
        <f>IF($A32="","",COUNTIFS('3. Registro de ausencias'!$A$5:$A$200,$A32,'3. Registro de ausencias'!$F$5:$F$200,"Aprobado",'3. Registro de ausencias'!$C$5:$C$200,"&lt;="&amp;('1. Configuración'!$C$9+(50-1)*7+6),'3. Registro de ausencias'!$D$5:$D$200,"&gt;="&amp;('1. Configuración'!$C$9+(50-1)*7)))</f>
        <v/>
      </c>
      <c r="AZ32" s="106">
        <f>IF($A32="","",COUNTIFS('3. Registro de ausencias'!$A$5:$A$200,$A32,'3. Registro de ausencias'!$F$5:$F$200,"Aprobado",'3. Registro de ausencias'!$C$5:$C$200,"&lt;="&amp;('1. Configuración'!$C$9+(51-1)*7+6),'3. Registro de ausencias'!$D$5:$D$200,"&gt;="&amp;('1. Configuración'!$C$9+(51-1)*7)))</f>
        <v/>
      </c>
      <c r="BA32" s="106">
        <f>IF($A32="","",COUNTIFS('3. Registro de ausencias'!$A$5:$A$200,$A32,'3. Registro de ausencias'!$F$5:$F$200,"Aprobado",'3. Registro de ausencias'!$C$5:$C$200,"&lt;="&amp;('1. Configuración'!$C$9+(52-1)*7+6),'3. Registro de ausencias'!$D$5:$D$200,"&gt;="&amp;('1. Configuración'!$C$9+(52-1)*7)))</f>
        <v/>
      </c>
    </row>
    <row r="33" ht="18" customHeight="1" s="55">
      <c r="A33" s="105">
        <f>IF('2. Empleados'!A33="","",'2. Empleados'!A33)</f>
        <v/>
      </c>
      <c r="B33" s="106">
        <f>IF($A33="","",COUNTIFS('3. Registro de ausencias'!$A$5:$A$200,$A33,'3. Registro de ausencias'!$F$5:$F$200,"Aprobado",'3. Registro de ausencias'!$C$5:$C$200,"&lt;="&amp;('1. Configuración'!$C$9+(1-1)*7+6),'3. Registro de ausencias'!$D$5:$D$200,"&gt;="&amp;('1. Configuración'!$C$9+(1-1)*7)))</f>
        <v/>
      </c>
      <c r="C33" s="106">
        <f>IF($A33="","",COUNTIFS('3. Registro de ausencias'!$A$5:$A$200,$A33,'3. Registro de ausencias'!$F$5:$F$200,"Aprobado",'3. Registro de ausencias'!$C$5:$C$200,"&lt;="&amp;('1. Configuración'!$C$9+(2-1)*7+6),'3. Registro de ausencias'!$D$5:$D$200,"&gt;="&amp;('1. Configuración'!$C$9+(2-1)*7)))</f>
        <v/>
      </c>
      <c r="D33" s="106">
        <f>IF($A33="","",COUNTIFS('3. Registro de ausencias'!$A$5:$A$200,$A33,'3. Registro de ausencias'!$F$5:$F$200,"Aprobado",'3. Registro de ausencias'!$C$5:$C$200,"&lt;="&amp;('1. Configuración'!$C$9+(3-1)*7+6),'3. Registro de ausencias'!$D$5:$D$200,"&gt;="&amp;('1. Configuración'!$C$9+(3-1)*7)))</f>
        <v/>
      </c>
      <c r="E33" s="106">
        <f>IF($A33="","",COUNTIFS('3. Registro de ausencias'!$A$5:$A$200,$A33,'3. Registro de ausencias'!$F$5:$F$200,"Aprobado",'3. Registro de ausencias'!$C$5:$C$200,"&lt;="&amp;('1. Configuración'!$C$9+(4-1)*7+6),'3. Registro de ausencias'!$D$5:$D$200,"&gt;="&amp;('1. Configuración'!$C$9+(4-1)*7)))</f>
        <v/>
      </c>
      <c r="F33" s="106">
        <f>IF($A33="","",COUNTIFS('3. Registro de ausencias'!$A$5:$A$200,$A33,'3. Registro de ausencias'!$F$5:$F$200,"Aprobado",'3. Registro de ausencias'!$C$5:$C$200,"&lt;="&amp;('1. Configuración'!$C$9+(5-1)*7+6),'3. Registro de ausencias'!$D$5:$D$200,"&gt;="&amp;('1. Configuración'!$C$9+(5-1)*7)))</f>
        <v/>
      </c>
      <c r="G33" s="106">
        <f>IF($A33="","",COUNTIFS('3. Registro de ausencias'!$A$5:$A$200,$A33,'3. Registro de ausencias'!$F$5:$F$200,"Aprobado",'3. Registro de ausencias'!$C$5:$C$200,"&lt;="&amp;('1. Configuración'!$C$9+(6-1)*7+6),'3. Registro de ausencias'!$D$5:$D$200,"&gt;="&amp;('1. Configuración'!$C$9+(6-1)*7)))</f>
        <v/>
      </c>
      <c r="H33" s="106">
        <f>IF($A33="","",COUNTIFS('3. Registro de ausencias'!$A$5:$A$200,$A33,'3. Registro de ausencias'!$F$5:$F$200,"Aprobado",'3. Registro de ausencias'!$C$5:$C$200,"&lt;="&amp;('1. Configuración'!$C$9+(7-1)*7+6),'3. Registro de ausencias'!$D$5:$D$200,"&gt;="&amp;('1. Configuración'!$C$9+(7-1)*7)))</f>
        <v/>
      </c>
      <c r="I33" s="106">
        <f>IF($A33="","",COUNTIFS('3. Registro de ausencias'!$A$5:$A$200,$A33,'3. Registro de ausencias'!$F$5:$F$200,"Aprobado",'3. Registro de ausencias'!$C$5:$C$200,"&lt;="&amp;('1. Configuración'!$C$9+(8-1)*7+6),'3. Registro de ausencias'!$D$5:$D$200,"&gt;="&amp;('1. Configuración'!$C$9+(8-1)*7)))</f>
        <v/>
      </c>
      <c r="J33" s="106">
        <f>IF($A33="","",COUNTIFS('3. Registro de ausencias'!$A$5:$A$200,$A33,'3. Registro de ausencias'!$F$5:$F$200,"Aprobado",'3. Registro de ausencias'!$C$5:$C$200,"&lt;="&amp;('1. Configuración'!$C$9+(9-1)*7+6),'3. Registro de ausencias'!$D$5:$D$200,"&gt;="&amp;('1. Configuración'!$C$9+(9-1)*7)))</f>
        <v/>
      </c>
      <c r="K33" s="106">
        <f>IF($A33="","",COUNTIFS('3. Registro de ausencias'!$A$5:$A$200,$A33,'3. Registro de ausencias'!$F$5:$F$200,"Aprobado",'3. Registro de ausencias'!$C$5:$C$200,"&lt;="&amp;('1. Configuración'!$C$9+(10-1)*7+6),'3. Registro de ausencias'!$D$5:$D$200,"&gt;="&amp;('1. Configuración'!$C$9+(10-1)*7)))</f>
        <v/>
      </c>
      <c r="L33" s="106">
        <f>IF($A33="","",COUNTIFS('3. Registro de ausencias'!$A$5:$A$200,$A33,'3. Registro de ausencias'!$F$5:$F$200,"Aprobado",'3. Registro de ausencias'!$C$5:$C$200,"&lt;="&amp;('1. Configuración'!$C$9+(11-1)*7+6),'3. Registro de ausencias'!$D$5:$D$200,"&gt;="&amp;('1. Configuración'!$C$9+(11-1)*7)))</f>
        <v/>
      </c>
      <c r="M33" s="106">
        <f>IF($A33="","",COUNTIFS('3. Registro de ausencias'!$A$5:$A$200,$A33,'3. Registro de ausencias'!$F$5:$F$200,"Aprobado",'3. Registro de ausencias'!$C$5:$C$200,"&lt;="&amp;('1. Configuración'!$C$9+(12-1)*7+6),'3. Registro de ausencias'!$D$5:$D$200,"&gt;="&amp;('1. Configuración'!$C$9+(12-1)*7)))</f>
        <v/>
      </c>
      <c r="N33" s="106">
        <f>IF($A33="","",COUNTIFS('3. Registro de ausencias'!$A$5:$A$200,$A33,'3. Registro de ausencias'!$F$5:$F$200,"Aprobado",'3. Registro de ausencias'!$C$5:$C$200,"&lt;="&amp;('1. Configuración'!$C$9+(13-1)*7+6),'3. Registro de ausencias'!$D$5:$D$200,"&gt;="&amp;('1. Configuración'!$C$9+(13-1)*7)))</f>
        <v/>
      </c>
      <c r="O33" s="106">
        <f>IF($A33="","",COUNTIFS('3. Registro de ausencias'!$A$5:$A$200,$A33,'3. Registro de ausencias'!$F$5:$F$200,"Aprobado",'3. Registro de ausencias'!$C$5:$C$200,"&lt;="&amp;('1. Configuración'!$C$9+(14-1)*7+6),'3. Registro de ausencias'!$D$5:$D$200,"&gt;="&amp;('1. Configuración'!$C$9+(14-1)*7)))</f>
        <v/>
      </c>
      <c r="P33" s="106">
        <f>IF($A33="","",COUNTIFS('3. Registro de ausencias'!$A$5:$A$200,$A33,'3. Registro de ausencias'!$F$5:$F$200,"Aprobado",'3. Registro de ausencias'!$C$5:$C$200,"&lt;="&amp;('1. Configuración'!$C$9+(15-1)*7+6),'3. Registro de ausencias'!$D$5:$D$200,"&gt;="&amp;('1. Configuración'!$C$9+(15-1)*7)))</f>
        <v/>
      </c>
      <c r="Q33" s="106">
        <f>IF($A33="","",COUNTIFS('3. Registro de ausencias'!$A$5:$A$200,$A33,'3. Registro de ausencias'!$F$5:$F$200,"Aprobado",'3. Registro de ausencias'!$C$5:$C$200,"&lt;="&amp;('1. Configuración'!$C$9+(16-1)*7+6),'3. Registro de ausencias'!$D$5:$D$200,"&gt;="&amp;('1. Configuración'!$C$9+(16-1)*7)))</f>
        <v/>
      </c>
      <c r="R33" s="106">
        <f>IF($A33="","",COUNTIFS('3. Registro de ausencias'!$A$5:$A$200,$A33,'3. Registro de ausencias'!$F$5:$F$200,"Aprobado",'3. Registro de ausencias'!$C$5:$C$200,"&lt;="&amp;('1. Configuración'!$C$9+(17-1)*7+6),'3. Registro de ausencias'!$D$5:$D$200,"&gt;="&amp;('1. Configuración'!$C$9+(17-1)*7)))</f>
        <v/>
      </c>
      <c r="S33" s="106">
        <f>IF($A33="","",COUNTIFS('3. Registro de ausencias'!$A$5:$A$200,$A33,'3. Registro de ausencias'!$F$5:$F$200,"Aprobado",'3. Registro de ausencias'!$C$5:$C$200,"&lt;="&amp;('1. Configuración'!$C$9+(18-1)*7+6),'3. Registro de ausencias'!$D$5:$D$200,"&gt;="&amp;('1. Configuración'!$C$9+(18-1)*7)))</f>
        <v/>
      </c>
      <c r="T33" s="106">
        <f>IF($A33="","",COUNTIFS('3. Registro de ausencias'!$A$5:$A$200,$A33,'3. Registro de ausencias'!$F$5:$F$200,"Aprobado",'3. Registro de ausencias'!$C$5:$C$200,"&lt;="&amp;('1. Configuración'!$C$9+(19-1)*7+6),'3. Registro de ausencias'!$D$5:$D$200,"&gt;="&amp;('1. Configuración'!$C$9+(19-1)*7)))</f>
        <v/>
      </c>
      <c r="U33" s="106">
        <f>IF($A33="","",COUNTIFS('3. Registro de ausencias'!$A$5:$A$200,$A33,'3. Registro de ausencias'!$F$5:$F$200,"Aprobado",'3. Registro de ausencias'!$C$5:$C$200,"&lt;="&amp;('1. Configuración'!$C$9+(20-1)*7+6),'3. Registro de ausencias'!$D$5:$D$200,"&gt;="&amp;('1. Configuración'!$C$9+(20-1)*7)))</f>
        <v/>
      </c>
      <c r="V33" s="106">
        <f>IF($A33="","",COUNTIFS('3. Registro de ausencias'!$A$5:$A$200,$A33,'3. Registro de ausencias'!$F$5:$F$200,"Aprobado",'3. Registro de ausencias'!$C$5:$C$200,"&lt;="&amp;('1. Configuración'!$C$9+(21-1)*7+6),'3. Registro de ausencias'!$D$5:$D$200,"&gt;="&amp;('1. Configuración'!$C$9+(21-1)*7)))</f>
        <v/>
      </c>
      <c r="W33" s="106">
        <f>IF($A33="","",COUNTIFS('3. Registro de ausencias'!$A$5:$A$200,$A33,'3. Registro de ausencias'!$F$5:$F$200,"Aprobado",'3. Registro de ausencias'!$C$5:$C$200,"&lt;="&amp;('1. Configuración'!$C$9+(22-1)*7+6),'3. Registro de ausencias'!$D$5:$D$200,"&gt;="&amp;('1. Configuración'!$C$9+(22-1)*7)))</f>
        <v/>
      </c>
      <c r="X33" s="106">
        <f>IF($A33="","",COUNTIFS('3. Registro de ausencias'!$A$5:$A$200,$A33,'3. Registro de ausencias'!$F$5:$F$200,"Aprobado",'3. Registro de ausencias'!$C$5:$C$200,"&lt;="&amp;('1. Configuración'!$C$9+(23-1)*7+6),'3. Registro de ausencias'!$D$5:$D$200,"&gt;="&amp;('1. Configuración'!$C$9+(23-1)*7)))</f>
        <v/>
      </c>
      <c r="Y33" s="106">
        <f>IF($A33="","",COUNTIFS('3. Registro de ausencias'!$A$5:$A$200,$A33,'3. Registro de ausencias'!$F$5:$F$200,"Aprobado",'3. Registro de ausencias'!$C$5:$C$200,"&lt;="&amp;('1. Configuración'!$C$9+(24-1)*7+6),'3. Registro de ausencias'!$D$5:$D$200,"&gt;="&amp;('1. Configuración'!$C$9+(24-1)*7)))</f>
        <v/>
      </c>
      <c r="Z33" s="106">
        <f>IF($A33="","",COUNTIFS('3. Registro de ausencias'!$A$5:$A$200,$A33,'3. Registro de ausencias'!$F$5:$F$200,"Aprobado",'3. Registro de ausencias'!$C$5:$C$200,"&lt;="&amp;('1. Configuración'!$C$9+(25-1)*7+6),'3. Registro de ausencias'!$D$5:$D$200,"&gt;="&amp;('1. Configuración'!$C$9+(25-1)*7)))</f>
        <v/>
      </c>
      <c r="AA33" s="106">
        <f>IF($A33="","",COUNTIFS('3. Registro de ausencias'!$A$5:$A$200,$A33,'3. Registro de ausencias'!$F$5:$F$200,"Aprobado",'3. Registro de ausencias'!$C$5:$C$200,"&lt;="&amp;('1. Configuración'!$C$9+(26-1)*7+6),'3. Registro de ausencias'!$D$5:$D$200,"&gt;="&amp;('1. Configuración'!$C$9+(26-1)*7)))</f>
        <v/>
      </c>
      <c r="AB33" s="106">
        <f>IF($A33="","",COUNTIFS('3. Registro de ausencias'!$A$5:$A$200,$A33,'3. Registro de ausencias'!$F$5:$F$200,"Aprobado",'3. Registro de ausencias'!$C$5:$C$200,"&lt;="&amp;('1. Configuración'!$C$9+(27-1)*7+6),'3. Registro de ausencias'!$D$5:$D$200,"&gt;="&amp;('1. Configuración'!$C$9+(27-1)*7)))</f>
        <v/>
      </c>
      <c r="AC33" s="106">
        <f>IF($A33="","",COUNTIFS('3. Registro de ausencias'!$A$5:$A$200,$A33,'3. Registro de ausencias'!$F$5:$F$200,"Aprobado",'3. Registro de ausencias'!$C$5:$C$200,"&lt;="&amp;('1. Configuración'!$C$9+(28-1)*7+6),'3. Registro de ausencias'!$D$5:$D$200,"&gt;="&amp;('1. Configuración'!$C$9+(28-1)*7)))</f>
        <v/>
      </c>
      <c r="AD33" s="106">
        <f>IF($A33="","",COUNTIFS('3. Registro de ausencias'!$A$5:$A$200,$A33,'3. Registro de ausencias'!$F$5:$F$200,"Aprobado",'3. Registro de ausencias'!$C$5:$C$200,"&lt;="&amp;('1. Configuración'!$C$9+(29-1)*7+6),'3. Registro de ausencias'!$D$5:$D$200,"&gt;="&amp;('1. Configuración'!$C$9+(29-1)*7)))</f>
        <v/>
      </c>
      <c r="AE33" s="106">
        <f>IF($A33="","",COUNTIFS('3. Registro de ausencias'!$A$5:$A$200,$A33,'3. Registro de ausencias'!$F$5:$F$200,"Aprobado",'3. Registro de ausencias'!$C$5:$C$200,"&lt;="&amp;('1. Configuración'!$C$9+(30-1)*7+6),'3. Registro de ausencias'!$D$5:$D$200,"&gt;="&amp;('1. Configuración'!$C$9+(30-1)*7)))</f>
        <v/>
      </c>
      <c r="AF33" s="106">
        <f>IF($A33="","",COUNTIFS('3. Registro de ausencias'!$A$5:$A$200,$A33,'3. Registro de ausencias'!$F$5:$F$200,"Aprobado",'3. Registro de ausencias'!$C$5:$C$200,"&lt;="&amp;('1. Configuración'!$C$9+(31-1)*7+6),'3. Registro de ausencias'!$D$5:$D$200,"&gt;="&amp;('1. Configuración'!$C$9+(31-1)*7)))</f>
        <v/>
      </c>
      <c r="AG33" s="106">
        <f>IF($A33="","",COUNTIFS('3. Registro de ausencias'!$A$5:$A$200,$A33,'3. Registro de ausencias'!$F$5:$F$200,"Aprobado",'3. Registro de ausencias'!$C$5:$C$200,"&lt;="&amp;('1. Configuración'!$C$9+(32-1)*7+6),'3. Registro de ausencias'!$D$5:$D$200,"&gt;="&amp;('1. Configuración'!$C$9+(32-1)*7)))</f>
        <v/>
      </c>
      <c r="AH33" s="106">
        <f>IF($A33="","",COUNTIFS('3. Registro de ausencias'!$A$5:$A$200,$A33,'3. Registro de ausencias'!$F$5:$F$200,"Aprobado",'3. Registro de ausencias'!$C$5:$C$200,"&lt;="&amp;('1. Configuración'!$C$9+(33-1)*7+6),'3. Registro de ausencias'!$D$5:$D$200,"&gt;="&amp;('1. Configuración'!$C$9+(33-1)*7)))</f>
        <v/>
      </c>
      <c r="AI33" s="106">
        <f>IF($A33="","",COUNTIFS('3. Registro de ausencias'!$A$5:$A$200,$A33,'3. Registro de ausencias'!$F$5:$F$200,"Aprobado",'3. Registro de ausencias'!$C$5:$C$200,"&lt;="&amp;('1. Configuración'!$C$9+(34-1)*7+6),'3. Registro de ausencias'!$D$5:$D$200,"&gt;="&amp;('1. Configuración'!$C$9+(34-1)*7)))</f>
        <v/>
      </c>
      <c r="AJ33" s="106">
        <f>IF($A33="","",COUNTIFS('3. Registro de ausencias'!$A$5:$A$200,$A33,'3. Registro de ausencias'!$F$5:$F$200,"Aprobado",'3. Registro de ausencias'!$C$5:$C$200,"&lt;="&amp;('1. Configuración'!$C$9+(35-1)*7+6),'3. Registro de ausencias'!$D$5:$D$200,"&gt;="&amp;('1. Configuración'!$C$9+(35-1)*7)))</f>
        <v/>
      </c>
      <c r="AK33" s="106">
        <f>IF($A33="","",COUNTIFS('3. Registro de ausencias'!$A$5:$A$200,$A33,'3. Registro de ausencias'!$F$5:$F$200,"Aprobado",'3. Registro de ausencias'!$C$5:$C$200,"&lt;="&amp;('1. Configuración'!$C$9+(36-1)*7+6),'3. Registro de ausencias'!$D$5:$D$200,"&gt;="&amp;('1. Configuración'!$C$9+(36-1)*7)))</f>
        <v/>
      </c>
      <c r="AL33" s="106">
        <f>IF($A33="","",COUNTIFS('3. Registro de ausencias'!$A$5:$A$200,$A33,'3. Registro de ausencias'!$F$5:$F$200,"Aprobado",'3. Registro de ausencias'!$C$5:$C$200,"&lt;="&amp;('1. Configuración'!$C$9+(37-1)*7+6),'3. Registro de ausencias'!$D$5:$D$200,"&gt;="&amp;('1. Configuración'!$C$9+(37-1)*7)))</f>
        <v/>
      </c>
      <c r="AM33" s="106">
        <f>IF($A33="","",COUNTIFS('3. Registro de ausencias'!$A$5:$A$200,$A33,'3. Registro de ausencias'!$F$5:$F$200,"Aprobado",'3. Registro de ausencias'!$C$5:$C$200,"&lt;="&amp;('1. Configuración'!$C$9+(38-1)*7+6),'3. Registro de ausencias'!$D$5:$D$200,"&gt;="&amp;('1. Configuración'!$C$9+(38-1)*7)))</f>
        <v/>
      </c>
      <c r="AN33" s="106">
        <f>IF($A33="","",COUNTIFS('3. Registro de ausencias'!$A$5:$A$200,$A33,'3. Registro de ausencias'!$F$5:$F$200,"Aprobado",'3. Registro de ausencias'!$C$5:$C$200,"&lt;="&amp;('1. Configuración'!$C$9+(39-1)*7+6),'3. Registro de ausencias'!$D$5:$D$200,"&gt;="&amp;('1. Configuración'!$C$9+(39-1)*7)))</f>
        <v/>
      </c>
      <c r="AO33" s="106">
        <f>IF($A33="","",COUNTIFS('3. Registro de ausencias'!$A$5:$A$200,$A33,'3. Registro de ausencias'!$F$5:$F$200,"Aprobado",'3. Registro de ausencias'!$C$5:$C$200,"&lt;="&amp;('1. Configuración'!$C$9+(40-1)*7+6),'3. Registro de ausencias'!$D$5:$D$200,"&gt;="&amp;('1. Configuración'!$C$9+(40-1)*7)))</f>
        <v/>
      </c>
      <c r="AP33" s="106">
        <f>IF($A33="","",COUNTIFS('3. Registro de ausencias'!$A$5:$A$200,$A33,'3. Registro de ausencias'!$F$5:$F$200,"Aprobado",'3. Registro de ausencias'!$C$5:$C$200,"&lt;="&amp;('1. Configuración'!$C$9+(41-1)*7+6),'3. Registro de ausencias'!$D$5:$D$200,"&gt;="&amp;('1. Configuración'!$C$9+(41-1)*7)))</f>
        <v/>
      </c>
      <c r="AQ33" s="106">
        <f>IF($A33="","",COUNTIFS('3. Registro de ausencias'!$A$5:$A$200,$A33,'3. Registro de ausencias'!$F$5:$F$200,"Aprobado",'3. Registro de ausencias'!$C$5:$C$200,"&lt;="&amp;('1. Configuración'!$C$9+(42-1)*7+6),'3. Registro de ausencias'!$D$5:$D$200,"&gt;="&amp;('1. Configuración'!$C$9+(42-1)*7)))</f>
        <v/>
      </c>
      <c r="AR33" s="106">
        <f>IF($A33="","",COUNTIFS('3. Registro de ausencias'!$A$5:$A$200,$A33,'3. Registro de ausencias'!$F$5:$F$200,"Aprobado",'3. Registro de ausencias'!$C$5:$C$200,"&lt;="&amp;('1. Configuración'!$C$9+(43-1)*7+6),'3. Registro de ausencias'!$D$5:$D$200,"&gt;="&amp;('1. Configuración'!$C$9+(43-1)*7)))</f>
        <v/>
      </c>
      <c r="AS33" s="106">
        <f>IF($A33="","",COUNTIFS('3. Registro de ausencias'!$A$5:$A$200,$A33,'3. Registro de ausencias'!$F$5:$F$200,"Aprobado",'3. Registro de ausencias'!$C$5:$C$200,"&lt;="&amp;('1. Configuración'!$C$9+(44-1)*7+6),'3. Registro de ausencias'!$D$5:$D$200,"&gt;="&amp;('1. Configuración'!$C$9+(44-1)*7)))</f>
        <v/>
      </c>
      <c r="AT33" s="106">
        <f>IF($A33="","",COUNTIFS('3. Registro de ausencias'!$A$5:$A$200,$A33,'3. Registro de ausencias'!$F$5:$F$200,"Aprobado",'3. Registro de ausencias'!$C$5:$C$200,"&lt;="&amp;('1. Configuración'!$C$9+(45-1)*7+6),'3. Registro de ausencias'!$D$5:$D$200,"&gt;="&amp;('1. Configuración'!$C$9+(45-1)*7)))</f>
        <v/>
      </c>
      <c r="AU33" s="106">
        <f>IF($A33="","",COUNTIFS('3. Registro de ausencias'!$A$5:$A$200,$A33,'3. Registro de ausencias'!$F$5:$F$200,"Aprobado",'3. Registro de ausencias'!$C$5:$C$200,"&lt;="&amp;('1. Configuración'!$C$9+(46-1)*7+6),'3. Registro de ausencias'!$D$5:$D$200,"&gt;="&amp;('1. Configuración'!$C$9+(46-1)*7)))</f>
        <v/>
      </c>
      <c r="AV33" s="106">
        <f>IF($A33="","",COUNTIFS('3. Registro de ausencias'!$A$5:$A$200,$A33,'3. Registro de ausencias'!$F$5:$F$200,"Aprobado",'3. Registro de ausencias'!$C$5:$C$200,"&lt;="&amp;('1. Configuración'!$C$9+(47-1)*7+6),'3. Registro de ausencias'!$D$5:$D$200,"&gt;="&amp;('1. Configuración'!$C$9+(47-1)*7)))</f>
        <v/>
      </c>
      <c r="AW33" s="106">
        <f>IF($A33="","",COUNTIFS('3. Registro de ausencias'!$A$5:$A$200,$A33,'3. Registro de ausencias'!$F$5:$F$200,"Aprobado",'3. Registro de ausencias'!$C$5:$C$200,"&lt;="&amp;('1. Configuración'!$C$9+(48-1)*7+6),'3. Registro de ausencias'!$D$5:$D$200,"&gt;="&amp;('1. Configuración'!$C$9+(48-1)*7)))</f>
        <v/>
      </c>
      <c r="AX33" s="106">
        <f>IF($A33="","",COUNTIFS('3. Registro de ausencias'!$A$5:$A$200,$A33,'3. Registro de ausencias'!$F$5:$F$200,"Aprobado",'3. Registro de ausencias'!$C$5:$C$200,"&lt;="&amp;('1. Configuración'!$C$9+(49-1)*7+6),'3. Registro de ausencias'!$D$5:$D$200,"&gt;="&amp;('1. Configuración'!$C$9+(49-1)*7)))</f>
        <v/>
      </c>
      <c r="AY33" s="106">
        <f>IF($A33="","",COUNTIFS('3. Registro de ausencias'!$A$5:$A$200,$A33,'3. Registro de ausencias'!$F$5:$F$200,"Aprobado",'3. Registro de ausencias'!$C$5:$C$200,"&lt;="&amp;('1. Configuración'!$C$9+(50-1)*7+6),'3. Registro de ausencias'!$D$5:$D$200,"&gt;="&amp;('1. Configuración'!$C$9+(50-1)*7)))</f>
        <v/>
      </c>
      <c r="AZ33" s="106">
        <f>IF($A33="","",COUNTIFS('3. Registro de ausencias'!$A$5:$A$200,$A33,'3. Registro de ausencias'!$F$5:$F$200,"Aprobado",'3. Registro de ausencias'!$C$5:$C$200,"&lt;="&amp;('1. Configuración'!$C$9+(51-1)*7+6),'3. Registro de ausencias'!$D$5:$D$200,"&gt;="&amp;('1. Configuración'!$C$9+(51-1)*7)))</f>
        <v/>
      </c>
      <c r="BA33" s="106">
        <f>IF($A33="","",COUNTIFS('3. Registro de ausencias'!$A$5:$A$200,$A33,'3. Registro de ausencias'!$F$5:$F$200,"Aprobado",'3. Registro de ausencias'!$C$5:$C$200,"&lt;="&amp;('1. Configuración'!$C$9+(52-1)*7+6),'3. Registro de ausencias'!$D$5:$D$200,"&gt;="&amp;('1. Configuración'!$C$9+(52-1)*7)))</f>
        <v/>
      </c>
    </row>
    <row r="34" ht="18" customHeight="1" s="55">
      <c r="A34" s="105">
        <f>IF('2. Empleados'!A34="","",'2. Empleados'!A34)</f>
        <v/>
      </c>
      <c r="B34" s="106">
        <f>IF($A34="","",COUNTIFS('3. Registro de ausencias'!$A$5:$A$200,$A34,'3. Registro de ausencias'!$F$5:$F$200,"Aprobado",'3. Registro de ausencias'!$C$5:$C$200,"&lt;="&amp;('1. Configuración'!$C$9+(1-1)*7+6),'3. Registro de ausencias'!$D$5:$D$200,"&gt;="&amp;('1. Configuración'!$C$9+(1-1)*7)))</f>
        <v/>
      </c>
      <c r="C34" s="106">
        <f>IF($A34="","",COUNTIFS('3. Registro de ausencias'!$A$5:$A$200,$A34,'3. Registro de ausencias'!$F$5:$F$200,"Aprobado",'3. Registro de ausencias'!$C$5:$C$200,"&lt;="&amp;('1. Configuración'!$C$9+(2-1)*7+6),'3. Registro de ausencias'!$D$5:$D$200,"&gt;="&amp;('1. Configuración'!$C$9+(2-1)*7)))</f>
        <v/>
      </c>
      <c r="D34" s="106">
        <f>IF($A34="","",COUNTIFS('3. Registro de ausencias'!$A$5:$A$200,$A34,'3. Registro de ausencias'!$F$5:$F$200,"Aprobado",'3. Registro de ausencias'!$C$5:$C$200,"&lt;="&amp;('1. Configuración'!$C$9+(3-1)*7+6),'3. Registro de ausencias'!$D$5:$D$200,"&gt;="&amp;('1. Configuración'!$C$9+(3-1)*7)))</f>
        <v/>
      </c>
      <c r="E34" s="106">
        <f>IF($A34="","",COUNTIFS('3. Registro de ausencias'!$A$5:$A$200,$A34,'3. Registro de ausencias'!$F$5:$F$200,"Aprobado",'3. Registro de ausencias'!$C$5:$C$200,"&lt;="&amp;('1. Configuración'!$C$9+(4-1)*7+6),'3. Registro de ausencias'!$D$5:$D$200,"&gt;="&amp;('1. Configuración'!$C$9+(4-1)*7)))</f>
        <v/>
      </c>
      <c r="F34" s="106">
        <f>IF($A34="","",COUNTIFS('3. Registro de ausencias'!$A$5:$A$200,$A34,'3. Registro de ausencias'!$F$5:$F$200,"Aprobado",'3. Registro de ausencias'!$C$5:$C$200,"&lt;="&amp;('1. Configuración'!$C$9+(5-1)*7+6),'3. Registro de ausencias'!$D$5:$D$200,"&gt;="&amp;('1. Configuración'!$C$9+(5-1)*7)))</f>
        <v/>
      </c>
      <c r="G34" s="106">
        <f>IF($A34="","",COUNTIFS('3. Registro de ausencias'!$A$5:$A$200,$A34,'3. Registro de ausencias'!$F$5:$F$200,"Aprobado",'3. Registro de ausencias'!$C$5:$C$200,"&lt;="&amp;('1. Configuración'!$C$9+(6-1)*7+6),'3. Registro de ausencias'!$D$5:$D$200,"&gt;="&amp;('1. Configuración'!$C$9+(6-1)*7)))</f>
        <v/>
      </c>
      <c r="H34" s="106">
        <f>IF($A34="","",COUNTIFS('3. Registro de ausencias'!$A$5:$A$200,$A34,'3. Registro de ausencias'!$F$5:$F$200,"Aprobado",'3. Registro de ausencias'!$C$5:$C$200,"&lt;="&amp;('1. Configuración'!$C$9+(7-1)*7+6),'3. Registro de ausencias'!$D$5:$D$200,"&gt;="&amp;('1. Configuración'!$C$9+(7-1)*7)))</f>
        <v/>
      </c>
      <c r="I34" s="106">
        <f>IF($A34="","",COUNTIFS('3. Registro de ausencias'!$A$5:$A$200,$A34,'3. Registro de ausencias'!$F$5:$F$200,"Aprobado",'3. Registro de ausencias'!$C$5:$C$200,"&lt;="&amp;('1. Configuración'!$C$9+(8-1)*7+6),'3. Registro de ausencias'!$D$5:$D$200,"&gt;="&amp;('1. Configuración'!$C$9+(8-1)*7)))</f>
        <v/>
      </c>
      <c r="J34" s="106">
        <f>IF($A34="","",COUNTIFS('3. Registro de ausencias'!$A$5:$A$200,$A34,'3. Registro de ausencias'!$F$5:$F$200,"Aprobado",'3. Registro de ausencias'!$C$5:$C$200,"&lt;="&amp;('1. Configuración'!$C$9+(9-1)*7+6),'3. Registro de ausencias'!$D$5:$D$200,"&gt;="&amp;('1. Configuración'!$C$9+(9-1)*7)))</f>
        <v/>
      </c>
      <c r="K34" s="106">
        <f>IF($A34="","",COUNTIFS('3. Registro de ausencias'!$A$5:$A$200,$A34,'3. Registro de ausencias'!$F$5:$F$200,"Aprobado",'3. Registro de ausencias'!$C$5:$C$200,"&lt;="&amp;('1. Configuración'!$C$9+(10-1)*7+6),'3. Registro de ausencias'!$D$5:$D$200,"&gt;="&amp;('1. Configuración'!$C$9+(10-1)*7)))</f>
        <v/>
      </c>
      <c r="L34" s="106">
        <f>IF($A34="","",COUNTIFS('3. Registro de ausencias'!$A$5:$A$200,$A34,'3. Registro de ausencias'!$F$5:$F$200,"Aprobado",'3. Registro de ausencias'!$C$5:$C$200,"&lt;="&amp;('1. Configuración'!$C$9+(11-1)*7+6),'3. Registro de ausencias'!$D$5:$D$200,"&gt;="&amp;('1. Configuración'!$C$9+(11-1)*7)))</f>
        <v/>
      </c>
      <c r="M34" s="106">
        <f>IF($A34="","",COUNTIFS('3. Registro de ausencias'!$A$5:$A$200,$A34,'3. Registro de ausencias'!$F$5:$F$200,"Aprobado",'3. Registro de ausencias'!$C$5:$C$200,"&lt;="&amp;('1. Configuración'!$C$9+(12-1)*7+6),'3. Registro de ausencias'!$D$5:$D$200,"&gt;="&amp;('1. Configuración'!$C$9+(12-1)*7)))</f>
        <v/>
      </c>
      <c r="N34" s="106">
        <f>IF($A34="","",COUNTIFS('3. Registro de ausencias'!$A$5:$A$200,$A34,'3. Registro de ausencias'!$F$5:$F$200,"Aprobado",'3. Registro de ausencias'!$C$5:$C$200,"&lt;="&amp;('1. Configuración'!$C$9+(13-1)*7+6),'3. Registro de ausencias'!$D$5:$D$200,"&gt;="&amp;('1. Configuración'!$C$9+(13-1)*7)))</f>
        <v/>
      </c>
      <c r="O34" s="106">
        <f>IF($A34="","",COUNTIFS('3. Registro de ausencias'!$A$5:$A$200,$A34,'3. Registro de ausencias'!$F$5:$F$200,"Aprobado",'3. Registro de ausencias'!$C$5:$C$200,"&lt;="&amp;('1. Configuración'!$C$9+(14-1)*7+6),'3. Registro de ausencias'!$D$5:$D$200,"&gt;="&amp;('1. Configuración'!$C$9+(14-1)*7)))</f>
        <v/>
      </c>
      <c r="P34" s="106">
        <f>IF($A34="","",COUNTIFS('3. Registro de ausencias'!$A$5:$A$200,$A34,'3. Registro de ausencias'!$F$5:$F$200,"Aprobado",'3. Registro de ausencias'!$C$5:$C$200,"&lt;="&amp;('1. Configuración'!$C$9+(15-1)*7+6),'3. Registro de ausencias'!$D$5:$D$200,"&gt;="&amp;('1. Configuración'!$C$9+(15-1)*7)))</f>
        <v/>
      </c>
      <c r="Q34" s="106">
        <f>IF($A34="","",COUNTIFS('3. Registro de ausencias'!$A$5:$A$200,$A34,'3. Registro de ausencias'!$F$5:$F$200,"Aprobado",'3. Registro de ausencias'!$C$5:$C$200,"&lt;="&amp;('1. Configuración'!$C$9+(16-1)*7+6),'3. Registro de ausencias'!$D$5:$D$200,"&gt;="&amp;('1. Configuración'!$C$9+(16-1)*7)))</f>
        <v/>
      </c>
      <c r="R34" s="106">
        <f>IF($A34="","",COUNTIFS('3. Registro de ausencias'!$A$5:$A$200,$A34,'3. Registro de ausencias'!$F$5:$F$200,"Aprobado",'3. Registro de ausencias'!$C$5:$C$200,"&lt;="&amp;('1. Configuración'!$C$9+(17-1)*7+6),'3. Registro de ausencias'!$D$5:$D$200,"&gt;="&amp;('1. Configuración'!$C$9+(17-1)*7)))</f>
        <v/>
      </c>
      <c r="S34" s="106">
        <f>IF($A34="","",COUNTIFS('3. Registro de ausencias'!$A$5:$A$200,$A34,'3. Registro de ausencias'!$F$5:$F$200,"Aprobado",'3. Registro de ausencias'!$C$5:$C$200,"&lt;="&amp;('1. Configuración'!$C$9+(18-1)*7+6),'3. Registro de ausencias'!$D$5:$D$200,"&gt;="&amp;('1. Configuración'!$C$9+(18-1)*7)))</f>
        <v/>
      </c>
      <c r="T34" s="106">
        <f>IF($A34="","",COUNTIFS('3. Registro de ausencias'!$A$5:$A$200,$A34,'3. Registro de ausencias'!$F$5:$F$200,"Aprobado",'3. Registro de ausencias'!$C$5:$C$200,"&lt;="&amp;('1. Configuración'!$C$9+(19-1)*7+6),'3. Registro de ausencias'!$D$5:$D$200,"&gt;="&amp;('1. Configuración'!$C$9+(19-1)*7)))</f>
        <v/>
      </c>
      <c r="U34" s="106">
        <f>IF($A34="","",COUNTIFS('3. Registro de ausencias'!$A$5:$A$200,$A34,'3. Registro de ausencias'!$F$5:$F$200,"Aprobado",'3. Registro de ausencias'!$C$5:$C$200,"&lt;="&amp;('1. Configuración'!$C$9+(20-1)*7+6),'3. Registro de ausencias'!$D$5:$D$200,"&gt;="&amp;('1. Configuración'!$C$9+(20-1)*7)))</f>
        <v/>
      </c>
      <c r="V34" s="106">
        <f>IF($A34="","",COUNTIFS('3. Registro de ausencias'!$A$5:$A$200,$A34,'3. Registro de ausencias'!$F$5:$F$200,"Aprobado",'3. Registro de ausencias'!$C$5:$C$200,"&lt;="&amp;('1. Configuración'!$C$9+(21-1)*7+6),'3. Registro de ausencias'!$D$5:$D$200,"&gt;="&amp;('1. Configuración'!$C$9+(21-1)*7)))</f>
        <v/>
      </c>
      <c r="W34" s="106">
        <f>IF($A34="","",COUNTIFS('3. Registro de ausencias'!$A$5:$A$200,$A34,'3. Registro de ausencias'!$F$5:$F$200,"Aprobado",'3. Registro de ausencias'!$C$5:$C$200,"&lt;="&amp;('1. Configuración'!$C$9+(22-1)*7+6),'3. Registro de ausencias'!$D$5:$D$200,"&gt;="&amp;('1. Configuración'!$C$9+(22-1)*7)))</f>
        <v/>
      </c>
      <c r="X34" s="106">
        <f>IF($A34="","",COUNTIFS('3. Registro de ausencias'!$A$5:$A$200,$A34,'3. Registro de ausencias'!$F$5:$F$200,"Aprobado",'3. Registro de ausencias'!$C$5:$C$200,"&lt;="&amp;('1. Configuración'!$C$9+(23-1)*7+6),'3. Registro de ausencias'!$D$5:$D$200,"&gt;="&amp;('1. Configuración'!$C$9+(23-1)*7)))</f>
        <v/>
      </c>
      <c r="Y34" s="106">
        <f>IF($A34="","",COUNTIFS('3. Registro de ausencias'!$A$5:$A$200,$A34,'3. Registro de ausencias'!$F$5:$F$200,"Aprobado",'3. Registro de ausencias'!$C$5:$C$200,"&lt;="&amp;('1. Configuración'!$C$9+(24-1)*7+6),'3. Registro de ausencias'!$D$5:$D$200,"&gt;="&amp;('1. Configuración'!$C$9+(24-1)*7)))</f>
        <v/>
      </c>
      <c r="Z34" s="106">
        <f>IF($A34="","",COUNTIFS('3. Registro de ausencias'!$A$5:$A$200,$A34,'3. Registro de ausencias'!$F$5:$F$200,"Aprobado",'3. Registro de ausencias'!$C$5:$C$200,"&lt;="&amp;('1. Configuración'!$C$9+(25-1)*7+6),'3. Registro de ausencias'!$D$5:$D$200,"&gt;="&amp;('1. Configuración'!$C$9+(25-1)*7)))</f>
        <v/>
      </c>
      <c r="AA34" s="106">
        <f>IF($A34="","",COUNTIFS('3. Registro de ausencias'!$A$5:$A$200,$A34,'3. Registro de ausencias'!$F$5:$F$200,"Aprobado",'3. Registro de ausencias'!$C$5:$C$200,"&lt;="&amp;('1. Configuración'!$C$9+(26-1)*7+6),'3. Registro de ausencias'!$D$5:$D$200,"&gt;="&amp;('1. Configuración'!$C$9+(26-1)*7)))</f>
        <v/>
      </c>
      <c r="AB34" s="106">
        <f>IF($A34="","",COUNTIFS('3. Registro de ausencias'!$A$5:$A$200,$A34,'3. Registro de ausencias'!$F$5:$F$200,"Aprobado",'3. Registro de ausencias'!$C$5:$C$200,"&lt;="&amp;('1. Configuración'!$C$9+(27-1)*7+6),'3. Registro de ausencias'!$D$5:$D$200,"&gt;="&amp;('1. Configuración'!$C$9+(27-1)*7)))</f>
        <v/>
      </c>
      <c r="AC34" s="106">
        <f>IF($A34="","",COUNTIFS('3. Registro de ausencias'!$A$5:$A$200,$A34,'3. Registro de ausencias'!$F$5:$F$200,"Aprobado",'3. Registro de ausencias'!$C$5:$C$200,"&lt;="&amp;('1. Configuración'!$C$9+(28-1)*7+6),'3. Registro de ausencias'!$D$5:$D$200,"&gt;="&amp;('1. Configuración'!$C$9+(28-1)*7)))</f>
        <v/>
      </c>
      <c r="AD34" s="106">
        <f>IF($A34="","",COUNTIFS('3. Registro de ausencias'!$A$5:$A$200,$A34,'3. Registro de ausencias'!$F$5:$F$200,"Aprobado",'3. Registro de ausencias'!$C$5:$C$200,"&lt;="&amp;('1. Configuración'!$C$9+(29-1)*7+6),'3. Registro de ausencias'!$D$5:$D$200,"&gt;="&amp;('1. Configuración'!$C$9+(29-1)*7)))</f>
        <v/>
      </c>
      <c r="AE34" s="106">
        <f>IF($A34="","",COUNTIFS('3. Registro de ausencias'!$A$5:$A$200,$A34,'3. Registro de ausencias'!$F$5:$F$200,"Aprobado",'3. Registro de ausencias'!$C$5:$C$200,"&lt;="&amp;('1. Configuración'!$C$9+(30-1)*7+6),'3. Registro de ausencias'!$D$5:$D$200,"&gt;="&amp;('1. Configuración'!$C$9+(30-1)*7)))</f>
        <v/>
      </c>
      <c r="AF34" s="106">
        <f>IF($A34="","",COUNTIFS('3. Registro de ausencias'!$A$5:$A$200,$A34,'3. Registro de ausencias'!$F$5:$F$200,"Aprobado",'3. Registro de ausencias'!$C$5:$C$200,"&lt;="&amp;('1. Configuración'!$C$9+(31-1)*7+6),'3. Registro de ausencias'!$D$5:$D$200,"&gt;="&amp;('1. Configuración'!$C$9+(31-1)*7)))</f>
        <v/>
      </c>
      <c r="AG34" s="106">
        <f>IF($A34="","",COUNTIFS('3. Registro de ausencias'!$A$5:$A$200,$A34,'3. Registro de ausencias'!$F$5:$F$200,"Aprobado",'3. Registro de ausencias'!$C$5:$C$200,"&lt;="&amp;('1. Configuración'!$C$9+(32-1)*7+6),'3. Registro de ausencias'!$D$5:$D$200,"&gt;="&amp;('1. Configuración'!$C$9+(32-1)*7)))</f>
        <v/>
      </c>
      <c r="AH34" s="106">
        <f>IF($A34="","",COUNTIFS('3. Registro de ausencias'!$A$5:$A$200,$A34,'3. Registro de ausencias'!$F$5:$F$200,"Aprobado",'3. Registro de ausencias'!$C$5:$C$200,"&lt;="&amp;('1. Configuración'!$C$9+(33-1)*7+6),'3. Registro de ausencias'!$D$5:$D$200,"&gt;="&amp;('1. Configuración'!$C$9+(33-1)*7)))</f>
        <v/>
      </c>
      <c r="AI34" s="106">
        <f>IF($A34="","",COUNTIFS('3. Registro de ausencias'!$A$5:$A$200,$A34,'3. Registro de ausencias'!$F$5:$F$200,"Aprobado",'3. Registro de ausencias'!$C$5:$C$200,"&lt;="&amp;('1. Configuración'!$C$9+(34-1)*7+6),'3. Registro de ausencias'!$D$5:$D$200,"&gt;="&amp;('1. Configuración'!$C$9+(34-1)*7)))</f>
        <v/>
      </c>
      <c r="AJ34" s="106">
        <f>IF($A34="","",COUNTIFS('3. Registro de ausencias'!$A$5:$A$200,$A34,'3. Registro de ausencias'!$F$5:$F$200,"Aprobado",'3. Registro de ausencias'!$C$5:$C$200,"&lt;="&amp;('1. Configuración'!$C$9+(35-1)*7+6),'3. Registro de ausencias'!$D$5:$D$200,"&gt;="&amp;('1. Configuración'!$C$9+(35-1)*7)))</f>
        <v/>
      </c>
      <c r="AK34" s="106">
        <f>IF($A34="","",COUNTIFS('3. Registro de ausencias'!$A$5:$A$200,$A34,'3. Registro de ausencias'!$F$5:$F$200,"Aprobado",'3. Registro de ausencias'!$C$5:$C$200,"&lt;="&amp;('1. Configuración'!$C$9+(36-1)*7+6),'3. Registro de ausencias'!$D$5:$D$200,"&gt;="&amp;('1. Configuración'!$C$9+(36-1)*7)))</f>
        <v/>
      </c>
      <c r="AL34" s="106">
        <f>IF($A34="","",COUNTIFS('3. Registro de ausencias'!$A$5:$A$200,$A34,'3. Registro de ausencias'!$F$5:$F$200,"Aprobado",'3. Registro de ausencias'!$C$5:$C$200,"&lt;="&amp;('1. Configuración'!$C$9+(37-1)*7+6),'3. Registro de ausencias'!$D$5:$D$200,"&gt;="&amp;('1. Configuración'!$C$9+(37-1)*7)))</f>
        <v/>
      </c>
      <c r="AM34" s="106">
        <f>IF($A34="","",COUNTIFS('3. Registro de ausencias'!$A$5:$A$200,$A34,'3. Registro de ausencias'!$F$5:$F$200,"Aprobado",'3. Registro de ausencias'!$C$5:$C$200,"&lt;="&amp;('1. Configuración'!$C$9+(38-1)*7+6),'3. Registro de ausencias'!$D$5:$D$200,"&gt;="&amp;('1. Configuración'!$C$9+(38-1)*7)))</f>
        <v/>
      </c>
      <c r="AN34" s="106">
        <f>IF($A34="","",COUNTIFS('3. Registro de ausencias'!$A$5:$A$200,$A34,'3. Registro de ausencias'!$F$5:$F$200,"Aprobado",'3. Registro de ausencias'!$C$5:$C$200,"&lt;="&amp;('1. Configuración'!$C$9+(39-1)*7+6),'3. Registro de ausencias'!$D$5:$D$200,"&gt;="&amp;('1. Configuración'!$C$9+(39-1)*7)))</f>
        <v/>
      </c>
      <c r="AO34" s="106">
        <f>IF($A34="","",COUNTIFS('3. Registro de ausencias'!$A$5:$A$200,$A34,'3. Registro de ausencias'!$F$5:$F$200,"Aprobado",'3. Registro de ausencias'!$C$5:$C$200,"&lt;="&amp;('1. Configuración'!$C$9+(40-1)*7+6),'3. Registro de ausencias'!$D$5:$D$200,"&gt;="&amp;('1. Configuración'!$C$9+(40-1)*7)))</f>
        <v/>
      </c>
      <c r="AP34" s="106">
        <f>IF($A34="","",COUNTIFS('3. Registro de ausencias'!$A$5:$A$200,$A34,'3. Registro de ausencias'!$F$5:$F$200,"Aprobado",'3. Registro de ausencias'!$C$5:$C$200,"&lt;="&amp;('1. Configuración'!$C$9+(41-1)*7+6),'3. Registro de ausencias'!$D$5:$D$200,"&gt;="&amp;('1. Configuración'!$C$9+(41-1)*7)))</f>
        <v/>
      </c>
      <c r="AQ34" s="106">
        <f>IF($A34="","",COUNTIFS('3. Registro de ausencias'!$A$5:$A$200,$A34,'3. Registro de ausencias'!$F$5:$F$200,"Aprobado",'3. Registro de ausencias'!$C$5:$C$200,"&lt;="&amp;('1. Configuración'!$C$9+(42-1)*7+6),'3. Registro de ausencias'!$D$5:$D$200,"&gt;="&amp;('1. Configuración'!$C$9+(42-1)*7)))</f>
        <v/>
      </c>
      <c r="AR34" s="106">
        <f>IF($A34="","",COUNTIFS('3. Registro de ausencias'!$A$5:$A$200,$A34,'3. Registro de ausencias'!$F$5:$F$200,"Aprobado",'3. Registro de ausencias'!$C$5:$C$200,"&lt;="&amp;('1. Configuración'!$C$9+(43-1)*7+6),'3. Registro de ausencias'!$D$5:$D$200,"&gt;="&amp;('1. Configuración'!$C$9+(43-1)*7)))</f>
        <v/>
      </c>
      <c r="AS34" s="106">
        <f>IF($A34="","",COUNTIFS('3. Registro de ausencias'!$A$5:$A$200,$A34,'3. Registro de ausencias'!$F$5:$F$200,"Aprobado",'3. Registro de ausencias'!$C$5:$C$200,"&lt;="&amp;('1. Configuración'!$C$9+(44-1)*7+6),'3. Registro de ausencias'!$D$5:$D$200,"&gt;="&amp;('1. Configuración'!$C$9+(44-1)*7)))</f>
        <v/>
      </c>
      <c r="AT34" s="106">
        <f>IF($A34="","",COUNTIFS('3. Registro de ausencias'!$A$5:$A$200,$A34,'3. Registro de ausencias'!$F$5:$F$200,"Aprobado",'3. Registro de ausencias'!$C$5:$C$200,"&lt;="&amp;('1. Configuración'!$C$9+(45-1)*7+6),'3. Registro de ausencias'!$D$5:$D$200,"&gt;="&amp;('1. Configuración'!$C$9+(45-1)*7)))</f>
        <v/>
      </c>
      <c r="AU34" s="106">
        <f>IF($A34="","",COUNTIFS('3. Registro de ausencias'!$A$5:$A$200,$A34,'3. Registro de ausencias'!$F$5:$F$200,"Aprobado",'3. Registro de ausencias'!$C$5:$C$200,"&lt;="&amp;('1. Configuración'!$C$9+(46-1)*7+6),'3. Registro de ausencias'!$D$5:$D$200,"&gt;="&amp;('1. Configuración'!$C$9+(46-1)*7)))</f>
        <v/>
      </c>
      <c r="AV34" s="106">
        <f>IF($A34="","",COUNTIFS('3. Registro de ausencias'!$A$5:$A$200,$A34,'3. Registro de ausencias'!$F$5:$F$200,"Aprobado",'3. Registro de ausencias'!$C$5:$C$200,"&lt;="&amp;('1. Configuración'!$C$9+(47-1)*7+6),'3. Registro de ausencias'!$D$5:$D$200,"&gt;="&amp;('1. Configuración'!$C$9+(47-1)*7)))</f>
        <v/>
      </c>
      <c r="AW34" s="106">
        <f>IF($A34="","",COUNTIFS('3. Registro de ausencias'!$A$5:$A$200,$A34,'3. Registro de ausencias'!$F$5:$F$200,"Aprobado",'3. Registro de ausencias'!$C$5:$C$200,"&lt;="&amp;('1. Configuración'!$C$9+(48-1)*7+6),'3. Registro de ausencias'!$D$5:$D$200,"&gt;="&amp;('1. Configuración'!$C$9+(48-1)*7)))</f>
        <v/>
      </c>
      <c r="AX34" s="106">
        <f>IF($A34="","",COUNTIFS('3. Registro de ausencias'!$A$5:$A$200,$A34,'3. Registro de ausencias'!$F$5:$F$200,"Aprobado",'3. Registro de ausencias'!$C$5:$C$200,"&lt;="&amp;('1. Configuración'!$C$9+(49-1)*7+6),'3. Registro de ausencias'!$D$5:$D$200,"&gt;="&amp;('1. Configuración'!$C$9+(49-1)*7)))</f>
        <v/>
      </c>
      <c r="AY34" s="106">
        <f>IF($A34="","",COUNTIFS('3. Registro de ausencias'!$A$5:$A$200,$A34,'3. Registro de ausencias'!$F$5:$F$200,"Aprobado",'3. Registro de ausencias'!$C$5:$C$200,"&lt;="&amp;('1. Configuración'!$C$9+(50-1)*7+6),'3. Registro de ausencias'!$D$5:$D$200,"&gt;="&amp;('1. Configuración'!$C$9+(50-1)*7)))</f>
        <v/>
      </c>
      <c r="AZ34" s="106">
        <f>IF($A34="","",COUNTIFS('3. Registro de ausencias'!$A$5:$A$200,$A34,'3. Registro de ausencias'!$F$5:$F$200,"Aprobado",'3. Registro de ausencias'!$C$5:$C$200,"&lt;="&amp;('1. Configuración'!$C$9+(51-1)*7+6),'3. Registro de ausencias'!$D$5:$D$200,"&gt;="&amp;('1. Configuración'!$C$9+(51-1)*7)))</f>
        <v/>
      </c>
      <c r="BA34" s="106">
        <f>IF($A34="","",COUNTIFS('3. Registro de ausencias'!$A$5:$A$200,$A34,'3. Registro de ausencias'!$F$5:$F$200,"Aprobado",'3. Registro de ausencias'!$C$5:$C$200,"&lt;="&amp;('1. Configuración'!$C$9+(52-1)*7+6),'3. Registro de ausencias'!$D$5:$D$200,"&gt;="&amp;('1. Configuración'!$C$9+(52-1)*7)))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3"/>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Días festivos</t>
        </is>
      </c>
    </row>
    <row r="2" ht="15" customHeight="1" s="55">
      <c r="A2" s="64" t="inlineStr">
        <is>
          <t>Festivos nacionales de España para 2026 y 2027, precargados. Añade en las filas amarillas los de tu comunidad autónoma y tu municipio: se descuentan automáticamente de los recuentos.</t>
        </is>
      </c>
    </row>
    <row r="3"/>
    <row r="4" ht="30" customHeight="1" s="55">
      <c r="A4" s="74" t="inlineStr">
        <is>
          <t>Fecha</t>
        </is>
      </c>
      <c r="B4" s="74" t="inlineStr">
        <is>
          <t>Nombre</t>
        </is>
      </c>
    </row>
    <row r="5" ht="15" customHeight="1" s="55">
      <c r="A5" s="107" t="n">
        <v>46023</v>
      </c>
      <c r="B5" s="108" t="inlineStr">
        <is>
          <t>Año Nuevo</t>
        </is>
      </c>
    </row>
    <row r="6" ht="15" customHeight="1" s="55">
      <c r="A6" s="107" t="n">
        <v>46028</v>
      </c>
      <c r="B6" s="108" t="inlineStr">
        <is>
          <t>Epifanía del Señor (Reyes)</t>
        </is>
      </c>
    </row>
    <row r="7" ht="15" customHeight="1" s="55">
      <c r="A7" s="107" t="n">
        <v>46115</v>
      </c>
      <c r="B7" s="108" t="inlineStr">
        <is>
          <t>Viernes Santo</t>
        </is>
      </c>
    </row>
    <row r="8" ht="15" customHeight="1" s="55">
      <c r="A8" s="107" t="n">
        <v>46143</v>
      </c>
      <c r="B8" s="108" t="inlineStr">
        <is>
          <t>Fiesta del Trabajo</t>
        </is>
      </c>
    </row>
    <row r="9" ht="15" customHeight="1" s="55">
      <c r="A9" s="107" t="n">
        <v>46249</v>
      </c>
      <c r="B9" s="108" t="inlineStr">
        <is>
          <t>Asunción de la Virgen (sábado)</t>
        </is>
      </c>
    </row>
    <row r="10" ht="15" customHeight="1" s="55">
      <c r="A10" s="107" t="n">
        <v>46307</v>
      </c>
      <c r="B10" s="108" t="inlineStr">
        <is>
          <t>Fiesta Nacional de España</t>
        </is>
      </c>
    </row>
    <row r="11" ht="15" customHeight="1" s="55">
      <c r="A11" s="107" t="n">
        <v>46327</v>
      </c>
      <c r="B11" s="108" t="inlineStr">
        <is>
          <t>Todos los Santos (domingo; algunas comunidades lo pasan al lunes 2)</t>
        </is>
      </c>
    </row>
    <row r="12" ht="15" customHeight="1" s="55">
      <c r="A12" s="107" t="n">
        <v>46364</v>
      </c>
      <c r="B12" s="108" t="inlineStr">
        <is>
          <t>Inmaculada Concepción</t>
        </is>
      </c>
    </row>
    <row r="13" ht="15" customHeight="1" s="55">
      <c r="A13" s="107" t="n">
        <v>46381</v>
      </c>
      <c r="B13" s="108" t="inlineStr">
        <is>
          <t>Navidad</t>
        </is>
      </c>
    </row>
    <row r="14" ht="15" customHeight="1" s="55">
      <c r="A14" s="107" t="n">
        <v>46388</v>
      </c>
      <c r="B14" s="108" t="inlineStr">
        <is>
          <t>Año Nuevo</t>
        </is>
      </c>
      <c r="C14" t="inlineStr">
        <is>
          <t>← Fechas de 2027 por confirmar: el calendario laboral oficial de 2027 aún no está publicado en el BOE. Revísalas cuando salga.</t>
        </is>
      </c>
    </row>
    <row r="15" ht="15" customHeight="1" s="55">
      <c r="A15" s="107" t="n">
        <v>46393</v>
      </c>
      <c r="B15" s="108" t="inlineStr">
        <is>
          <t>Epifanía del Señor (Reyes)</t>
        </is>
      </c>
    </row>
    <row r="16" ht="15" customHeight="1" s="55">
      <c r="A16" s="107" t="n">
        <v>46472</v>
      </c>
      <c r="B16" s="108" t="inlineStr">
        <is>
          <t>Viernes Santo</t>
        </is>
      </c>
    </row>
    <row r="17" ht="15" customHeight="1" s="55">
      <c r="A17" s="107" t="n">
        <v>46508</v>
      </c>
      <c r="B17" s="108" t="inlineStr">
        <is>
          <t>Fiesta del Trabajo (sábado)</t>
        </is>
      </c>
    </row>
    <row r="18" ht="15" customHeight="1" s="55">
      <c r="A18" s="107" t="n">
        <v>46614</v>
      </c>
      <c r="B18" s="108" t="inlineStr">
        <is>
          <t>Asunción de la Virgen (domingo)</t>
        </is>
      </c>
    </row>
    <row r="19" ht="15" customHeight="1" s="55">
      <c r="A19" s="107" t="n">
        <v>46672</v>
      </c>
      <c r="B19" s="108" t="inlineStr">
        <is>
          <t>Fiesta Nacional de España</t>
        </is>
      </c>
    </row>
    <row r="20" ht="15" customHeight="1" s="55">
      <c r="A20" s="107" t="n">
        <v>46692</v>
      </c>
      <c r="B20" s="108" t="inlineStr">
        <is>
          <t>Todos los Santos</t>
        </is>
      </c>
    </row>
    <row r="21" ht="15" customHeight="1" s="55">
      <c r="A21" s="107" t="n">
        <v>46727</v>
      </c>
      <c r="B21" s="108" t="inlineStr">
        <is>
          <t>Día de la Constitución</t>
        </is>
      </c>
    </row>
    <row r="22" ht="15" customHeight="1" s="55">
      <c r="A22" s="107" t="n">
        <v>46729</v>
      </c>
      <c r="B22" s="108" t="inlineStr">
        <is>
          <t>Inmaculada Concepción</t>
        </is>
      </c>
    </row>
    <row r="23" ht="15" customHeight="1" s="55">
      <c r="A23" s="107" t="n">
        <v>46746</v>
      </c>
      <c r="B23" s="108" t="inlineStr">
        <is>
          <t>Navidad (sábado)</t>
        </is>
      </c>
    </row>
    <row r="24" ht="15" customHeight="1" s="55">
      <c r="A24" s="109" t="n"/>
      <c r="B24" s="110" t="inlineStr">
        <is>
          <t>(añade aquí un festivo de tu comunidad o municipio)</t>
        </is>
      </c>
    </row>
    <row r="25" ht="15" customHeight="1" s="55">
      <c r="A25" s="109" t="n"/>
      <c r="B25" s="110" t="inlineStr">
        <is>
          <t>(añade aquí un festivo de tu comunidad o municipio)</t>
        </is>
      </c>
    </row>
    <row r="26" ht="15" customHeight="1" s="55">
      <c r="A26" s="109" t="n"/>
      <c r="B26" s="110" t="inlineStr">
        <is>
          <t>(añade aquí un festivo de tu comunidad o municipio)</t>
        </is>
      </c>
    </row>
    <row r="27" ht="15" customHeight="1" s="55">
      <c r="A27" s="109" t="n"/>
      <c r="B27" s="110" t="inlineStr">
        <is>
          <t>(añade aquí un festivo de tu comunidad o municipio)</t>
        </is>
      </c>
    </row>
    <row r="28" ht="15" customHeight="1" s="55">
      <c r="A28" s="109" t="n"/>
      <c r="B28" s="110" t="inlineStr">
        <is>
          <t>(añade aquí un festivo de tu comunidad o municipio)</t>
        </is>
      </c>
    </row>
    <row r="29" ht="15" customHeight="1" s="55">
      <c r="A29" s="109" t="n"/>
      <c r="B29" s="110" t="inlineStr">
        <is>
          <t>(añade aquí un festivo de tu comunidad o municipio)</t>
        </is>
      </c>
    </row>
    <row r="30" ht="15" customHeight="1" s="55">
      <c r="A30" s="109" t="n"/>
      <c r="B30" s="110" t="inlineStr">
        <is>
          <t>(añade aquí un festivo de tu comunidad o municipio)</t>
        </is>
      </c>
    </row>
    <row r="31" ht="15" customHeight="1" s="55">
      <c r="A31" s="109" t="n"/>
      <c r="B31" s="110" t="inlineStr">
        <is>
          <t>(añade aquí un festivo de tu comunidad o municipio)</t>
        </is>
      </c>
    </row>
    <row r="32">
      <c r="A32" s="107" t="n"/>
      <c r="B32" s="108" t="n"/>
    </row>
    <row r="33">
      <c r="A33" t="inlineStr">
        <is>
          <t>Nota: en España los festivos son hasta 14 al año: nacionales + los de tu comunidad autónoma + hasta 2 locales. Escribe la fecha en la columna A de una fila amarilla (y el nombre en la B) y se descontará sola de todos los recuentos.</t>
        </is>
      </c>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2026-07-22T13:43:54Z</dcterms:modified>
  <cp:revision>0</cp:revision>
</cp:coreProperties>
</file>