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Οδηγίες" sheetId="1" state="visible" r:id="rId1"/>
    <sheet name="1. Ρυθμίσεις" sheetId="2" state="visible" r:id="rId2"/>
    <sheet name="2. Εργαζόμενοι" sheetId="3" state="visible" r:id="rId3"/>
    <sheet name="3. Καταγραφή αδειών" sheetId="4" state="visible" r:id="rId4"/>
    <sheet name="4. Σύνοψη" sheetId="5" state="visible" r:id="rId5"/>
    <sheet name="5. Ετήσιο ημερολόγιο" sheetId="6" state="visible" r:id="rId6"/>
    <sheet name="Αργίες" sheetId="7" state="visible" r:id="rId7"/>
  </sheets>
  <definedNames>
    <definedName name="Argies">'Αργίες'!$A$5:$A$36</definedName>
  </definedNames>
  <calcPr calcId="124519" fullCalcOnLoad="1" refMode="A1" iterate="0" iterateCount="100" iterateDelta="0.0001"/>
</workbook>
</file>

<file path=xl/styles.xml><?xml version="1.0" encoding="utf-8"?>
<styleSheet xmlns="http://schemas.openxmlformats.org/spreadsheetml/2006/main">
  <numFmts count="5">
    <numFmt numFmtId="164" formatCode="dd\ mmm\ yyyy"/>
    <numFmt numFmtId="165" formatCode="0.0;\-0.0;\-"/>
    <numFmt numFmtId="166" formatCode="0;0;;"/>
    <numFmt numFmtId="167" formatCode="dd mmm yyyy"/>
    <numFmt numFmtId="168" formatCode="yyyy-mm-dd h:mm:ss"/>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0">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6" fillId="0"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B2: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2" ht="31.5" customHeight="1" s="55">
      <c r="B2" s="56" t="inlineStr">
        <is>
          <t>Book Time Off · Πρότυπο αδειών προσωπικού</t>
        </is>
      </c>
    </row>
    <row r="3" ht="15" customHeight="1" s="55">
      <c r="B3" s="57" t="inlineStr">
        <is>
          <t>Δωρεάν πρότυπο • Διαχείριση αδειών Κύπρος • Συμβατό με Excel + Google Sheets</t>
        </is>
      </c>
    </row>
    <row r="5" ht="15" customHeight="1" s="55">
      <c r="B5" s="58" t="inlineStr">
        <is>
          <t>ΤΙ ΕΙΝΑΙ ΑΥΤΟ ΤΟ ΠΡΟΤΥΠΟ</t>
        </is>
      </c>
    </row>
    <row r="6" ht="45" customHeight="1" s="55">
      <c r="B6" s="59" t="inlineStr">
        <is>
          <t>Ένα απλό πρότυπο παρακολούθησης αδειών με έτοιμους τύπους, για μικρές κυπριακές ομάδες. Υπολογίζει τις εργάσιμες ημέρες άδειας (εξαιρώντας σαββατοκύριακα και αργίες), παρακολουθεί το δικαίωμα, τις ημέρες που χρησιμοποιήθηκαν και το υπόλοιπο κάθε εργαζομένου, και δίνει μια εικόνα όλης της χρονιάς.</t>
        </is>
      </c>
    </row>
    <row r="8" ht="15" customHeight="1" s="55">
      <c r="B8" s="58" t="inlineStr">
        <is>
          <t>ΠΩΣ ΝΑ ΤΟ ΧΡΗΣΙΜΟΠΟΙΗΣΕΤΕ, ΜΕ ΤΗ ΣΕΙΡΑ</t>
        </is>
      </c>
    </row>
    <row r="9" ht="15" customHeight="1" s="55">
      <c r="B9" s="60" t="inlineStr">
        <is>
          <t>1. Ρυθμίσεις</t>
        </is>
      </c>
    </row>
    <row r="10" ht="36" customHeight="1" s="55">
      <c r="B10" s="61" t="inlineStr">
        <is>
          <t>Βάλτε το όνομα της εταιρείας, την ημερομηνία έναρξης του έτους αδειών και το προεπιλεγμένο ετήσιο δικαίωμα. Τα κίτρινα κελιά είναι για συμπλήρωση, αλλάξτε τα. Τα λευκά κελιά είναι τύποι, αφήστε τα ήσυχα.</t>
        </is>
      </c>
    </row>
    <row r="12" ht="15" customHeight="1" s="55">
      <c r="B12" s="60" t="inlineStr">
        <is>
          <t>2. Εργαζόμενοι</t>
        </is>
      </c>
    </row>
    <row r="13" ht="36" customHeight="1" s="55">
      <c r="B13" s="61" t="inlineStr">
        <is>
          <t>Προσθέστε κάθε εργαζόμενο: όνομα, ημερομηνία έναρξης, ημέρες εργασίας την εβδομάδα, ετήσιο δικαίωμα (ημέρες) και τυχόν μεταφορά από πέρσι. Η στήλη «Δικαίωμα φέτος» υπολογίζει αυτόματα την αναλογία για προσλήψεις και αποχωρήσεις.</t>
        </is>
      </c>
    </row>
    <row r="15" ht="15" customHeight="1" s="55">
      <c r="B15" s="60" t="inlineStr">
        <is>
          <t>3. Καταγραφή αδειών</t>
        </is>
      </c>
    </row>
    <row r="16" ht="36" customHeight="1" s="55">
      <c r="B16" s="61" t="inlineStr">
        <is>
          <t>Καταγράψτε κάθε άδεια: διαλέξτε τον εργαζόμενο, επιλέξτε τύπο άδειας, βάλτε ημερομηνία έναρξης και λήξης. Η στήλη «Ημέρες» υπολογίζει αυτόματα τις εργάσιμες ημέρες Δευτέρα ως Παρασκευή εξαιρώντας τις αργίες.</t>
        </is>
      </c>
    </row>
    <row r="18" ht="15" customHeight="1" s="55">
      <c r="B18" s="60" t="inlineStr">
        <is>
          <t>4. Σύνοψη</t>
        </is>
      </c>
    </row>
    <row r="19" ht="36" customHeight="1" s="55">
      <c r="B19" s="61" t="inlineStr">
        <is>
          <t>Δείτε σύνοψη ανά εργαζόμενο: δικαίωμα, ελήφθησαν (εγκεκριμένες), κρατημένες (εκκρεμείς), υπόλοιπο. Τα κελιά κοκκινίζουν αν το υπόλοιπο πέσει κάτω από το μηδέν.</t>
        </is>
      </c>
    </row>
    <row r="21" ht="15" customHeight="1" s="55">
      <c r="B21" s="60" t="inlineStr">
        <is>
          <t>5. Ετήσιο ημερολόγιο</t>
        </is>
      </c>
    </row>
    <row r="22" ht="36" customHeight="1" s="55">
      <c r="B22" s="61" t="inlineStr">
        <is>
          <t>Οπτική εικόνα όλης της χρονιάς. Γραμμές = εργαζόμενοι, στήλες = εβδομάδες του έτους. Τα κελιά γεμίζουν μπλε όταν έχει κρατηθεί άδεια εκείνη την εβδομάδα, με τον αριθμό ημερών.</t>
        </is>
      </c>
    </row>
    <row r="24" ht="15" customHeight="1" s="55">
      <c r="B24" s="60" t="inlineStr">
        <is>
          <t>Αργίες</t>
        </is>
      </c>
    </row>
    <row r="25" ht="36" customHeight="1" s="55">
      <c r="B25" s="61" t="inlineStr">
        <is>
          <t>Δεδομένα αναφοράς. Όλες οι αργίες της Κύπρου για το 2026 και το 2027 είναι προφορτωμένες και εξαιρούνται από τις καταμετρήσεις άδειας.</t>
        </is>
      </c>
    </row>
    <row r="27" ht="15" customHeight="1" s="55">
      <c r="B27" s="58" t="inlineStr">
        <is>
          <t>ΧΡΗΣΗ ΣΤΑ GOOGLE SHEETS</t>
        </is>
      </c>
    </row>
    <row r="28" ht="36" customHeight="1" s="55">
      <c r="B28" s="61" t="inlineStr">
        <is>
          <t>1. Αποθηκεύστε αυτό το αρχείο στον υπολογιστή σας.  2. Πηγαίνετε στο drive.google.com και ανεβάστε το.  3. Δεξί κλικ στο αρχείο &gt; Άνοιγμα με &gt; Google Sheets.  Τα Google Sheets θα το μετατρέψουν. Όλοι οι τύποι και οι λίστες δουλεύουν στα Sheets.</t>
        </is>
      </c>
    </row>
    <row r="30" ht="15" customHeight="1" s="55">
      <c r="B30" s="58" t="inlineStr">
        <is>
          <t>ΣΗΜΑΝΤΙΚΕΣ ΣΗΜΕΙΩΣΕΙΣ</t>
        </is>
      </c>
    </row>
    <row r="31" ht="21.75" customHeight="1" s="55">
      <c r="B31" s="61" t="inlineStr">
        <is>
          <t>• Μη διαγράφετε και μην εισάγετε στήλες, οι τύποι αναφέρονται σε συγκεκριμένες στήλες.</t>
        </is>
      </c>
    </row>
    <row r="32" ht="21.75" customHeight="1" s="55">
      <c r="B32" s="61" t="inlineStr">
        <is>
          <t>• Προσθέστε νέες γραμμές εργαζομένων αντιγράφοντας μια υπάρχουσα γραμμή (διατηρεί τους τύπους).</t>
        </is>
      </c>
    </row>
    <row r="33" ht="21.75" customHeight="1" s="55">
      <c r="B33" s="61" t="inlineStr">
        <is>
          <t>• Προσθέστε νέες άδειες συμπληρώνοντας την επόμενη κενή γραμμή στην Καταγραφή αδειών.</t>
        </is>
      </c>
    </row>
    <row r="34" ht="21.75" customHeight="1" s="55">
      <c r="B34" s="61" t="inlineStr">
        <is>
          <t>• Στο τέλος του έτους: κρατήστε αντίγραφο του αρχείου, μετονομάστε το νέο αντίγραφο στην επόμενη χρονιά, μετά ενημερώστε τις ημερομηνίες του έτους αδειών στην καρτέλα Ρυθμίσεις και καθαρίστε την Καταγραφή αδειών.</t>
        </is>
      </c>
    </row>
    <row r="35" ht="21.75" customHeight="1" s="55">
      <c r="B35" s="61" t="inlineStr">
        <is>
          <t>• Αυτό το πρότυπο είναι μόνο για παρακολούθηση. Δεν αντικαθιστά νομική συμβουλή. Στην Κύπρο η ετήσια άδεια μετριέται σε εργάσιμες ημέρες: η βάση είναι 20 ημέρες σε πενθήμερο (24 σε εξαήμερο), δηλαδή 4 εβδομάδες. Πλήρες δικαίωμα θεμελιώνεται με 48 εβδομάδες εργασίας στη χρονιά, αλλιώς αναλογικά. Εργοδότες εξαιρεμένοι από το Ταμείο Αδειών συχνά δίνουν 21/25. Το επίδομα αδείας πληρώνεται από το Ταμείο Αδειών, στο οποίο ο εργοδότης καταβάλλει 8% (Περί Ετησίων Αδειών μετ Απολαβών Νόμος).</t>
        </is>
      </c>
    </row>
    <row r="37" ht="15" customHeight="1" s="55">
      <c r="B37" s="62" t="inlineStr">
        <is>
          <t>Θέλετε εγκρίσεις, πρόσβαση από κινητό, αυτόματες ειδοποιήσεις και σωστό ιστορικό;</t>
        </is>
      </c>
    </row>
    <row r="38" ht="15" customHeight="1" s="55">
      <c r="B38" s="60" t="inlineStr">
        <is>
          <t>Δοκιμάστε το Book Time Off · διαχείριση αδειών για κυπριακές ομάδες με 1 €/χρήστη/μήνα.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B2: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2" ht="27.75" customHeight="1" s="55">
      <c r="B2" s="63" t="inlineStr">
        <is>
          <t>Ρυθμίσεις</t>
        </is>
      </c>
    </row>
    <row r="3" ht="15" customHeight="1" s="55">
      <c r="B3" s="64" t="inlineStr">
        <is>
          <t>Κίτρινα κελιά = εισαγωγή (αλλάξτε τα). Μπλε κελιά = υπολογισμένα.</t>
        </is>
      </c>
    </row>
    <row r="5" ht="21.75" customHeight="1" s="55">
      <c r="B5" s="65" t="inlineStr">
        <is>
          <t>Εταιρεία</t>
        </is>
      </c>
      <c r="C5" s="66" t="n"/>
    </row>
    <row r="6" ht="27.75" customHeight="1" s="55">
      <c r="B6" s="67" t="inlineStr">
        <is>
          <t>Όνομα εταιρείας</t>
        </is>
      </c>
      <c r="C6" s="68" t="inlineStr">
        <is>
          <t>Παράδειγμα ΑΕ</t>
        </is>
      </c>
      <c r="D6" s="69" t="inlineStr">
        <is>
          <t>Αντικαταστήστε με το όνομα της εταιρείας σας.</t>
        </is>
      </c>
    </row>
    <row r="8" ht="21.75" customHeight="1" s="55">
      <c r="B8" s="65" t="inlineStr">
        <is>
          <t>Έτος αδειών</t>
        </is>
      </c>
      <c r="C8" s="66" t="n"/>
    </row>
    <row r="9" ht="27.75" customHeight="1" s="55">
      <c r="B9" s="67" t="inlineStr">
        <is>
          <t>Έναρξη έτους αδειών</t>
        </is>
      </c>
      <c r="C9" s="70" t="n">
        <v>46023</v>
      </c>
      <c r="D9" s="69" t="inlineStr">
        <is>
          <t>Στην Κύπρο η άδεια μετριέται ανά ημερολογιακό έτος. Αφήστε 1 Ιαν.</t>
        </is>
      </c>
    </row>
    <row r="10" ht="27.75" customHeight="1" s="55">
      <c r="B10" s="67" t="inlineStr">
        <is>
          <t>Λήξη έτους αδειών</t>
        </is>
      </c>
      <c r="C10" s="71">
        <f>EDATE(C9,12)-1</f>
        <v/>
      </c>
      <c r="D10" s="69" t="inlineStr">
        <is>
          <t>Υπολογίζεται αυτόματα, 12 μήνες μετά την έναρξη μείον μία ημέρα.</t>
        </is>
      </c>
    </row>
    <row r="12" ht="21.75" customHeight="1" s="55">
      <c r="B12" s="65" t="inlineStr">
        <is>
          <t>Αργίες</t>
        </is>
      </c>
      <c r="C12" s="66" t="n"/>
    </row>
    <row r="13" ht="27.75" customHeight="1" s="55">
      <c r="B13" s="67" t="inlineStr">
        <is>
          <t>Κατάλογος αργιών</t>
        </is>
      </c>
      <c r="C13" s="68" t="inlineStr">
        <is>
          <t>Κύπρος (εθνική λίστα)</t>
        </is>
      </c>
      <c r="D13" s="69" t="inlineStr">
        <is>
          <t>Όλες οι αργίες της Κύπρου για το 2026-27 είναι προφορτωμένες στην καρτέλα Αργίες.</t>
        </is>
      </c>
    </row>
    <row r="15" ht="21.75" customHeight="1" s="55">
      <c r="B15" s="65" t="inlineStr">
        <is>
          <t>Προεπιλεγμένο δικαίωμα</t>
        </is>
      </c>
      <c r="C15" s="66" t="n"/>
    </row>
    <row r="16" ht="27.75" customHeight="1" s="55">
      <c r="B16" s="67" t="inlineStr">
        <is>
          <t>Προεπιλεγμένο ετήσιο δικαίωμα (ημέρες)</t>
        </is>
      </c>
      <c r="C16" s="68" t="n">
        <v>20</v>
      </c>
      <c r="D16" s="69" t="inlineStr">
        <is>
          <t>Ημέρες τον χρόνο για πλήρη απασχόληση (πενθήμερο), εκτός των αργιών. Η βάση είναι 20 (24 στο εξαήμερο). Εργοδότες εκτός Ταμείου Αδειών συχνά δίνουν 21/25.</t>
        </is>
      </c>
    </row>
    <row r="17" ht="27.75" customHeight="1" s="55">
      <c r="B17" s="67" t="inlineStr">
        <is>
          <t>Τυπική εργάσιμη εβδομάδα (ημέρες)</t>
        </is>
      </c>
      <c r="C17" s="68" t="n">
        <v>5</v>
      </c>
      <c r="D17" s="69" t="inlineStr">
        <is>
          <t>Για τον αναλογικό υπολογισμό. Σχεδόν πάντα 5.</t>
        </is>
      </c>
    </row>
    <row r="18" ht="27.75" customHeight="1" s="55">
      <c r="B18" s="67" t="inlineStr">
        <is>
          <t>Μετρούν οι αργίες ως ημέρες άδειας;</t>
        </is>
      </c>
      <c r="C18" s="68" t="inlineStr">
        <is>
          <t>Όχι</t>
        </is>
      </c>
      <c r="D18" s="69" t="inlineStr">
        <is>
          <t>Αν «Όχι», οι αργίες εξαιρούνται αυτόματα από τις καταμετρήσεις άδειας (το πιο συνηθισμένο). Αν «Ναι», η ομάδα δουλεύει τις αργίες.</t>
        </is>
      </c>
    </row>
    <row r="20" ht="36" customHeight="1" s="55">
      <c r="B20" s="72" t="inlineStr">
        <is>
          <t>Συμβουλή:</t>
        </is>
      </c>
      <c r="C20" s="73" t="inlineStr">
        <is>
          <t>Η καρτέλα Αργίες τροφοδοτεί αυτόματα όλους τους τύπους καταμέτρησης ημερών.</t>
        </is>
      </c>
    </row>
  </sheetData>
  <mergeCells count="1">
    <mergeCell ref="C20:D20"/>
  </mergeCells>
  <dataValidations count="1">
    <dataValidation sqref="C18" showDropDown="0" showInputMessage="0" showErrorMessage="0" allowBlank="0" type="list" errorStyle="stop" operator="between">
      <formula1>"Ναι,Όχι"</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Εργαζόμενοι</t>
        </is>
      </c>
    </row>
    <row r="2" ht="15" customHeight="1" s="55">
      <c r="A2" s="64" t="inlineStr">
        <is>
          <t>Προσθέστε μία γραμμή ανά εργαζόμενο. Τα κίτρινα κελιά είναι εισαγωγή. Τα μπλε κελιά υπολογίζονται αυτόματα. Μη διαγράφετε τύπους.</t>
        </is>
      </c>
    </row>
    <row r="4" ht="36" customHeight="1" s="55">
      <c r="A4" s="74" t="inlineStr">
        <is>
          <t>Όνομα</t>
        </is>
      </c>
      <c r="B4" s="74" t="inlineStr">
        <is>
          <t>Ημερομηνία έναρξης</t>
        </is>
      </c>
      <c r="C4" s="74" t="inlineStr">
        <is>
          <t>Ημερομηνία αποχώρησης</t>
        </is>
      </c>
      <c r="D4" s="74" t="inlineStr">
        <is>
          <t>Ημέρες εργασίας/εβδομάδα</t>
        </is>
      </c>
      <c r="E4" s="74" t="inlineStr">
        <is>
          <t>Ετήσιο δικαίωμα (ημέρες)</t>
        </is>
      </c>
      <c r="F4" s="74" t="inlineStr">
        <is>
          <t>Μεταφορά από πέρσι</t>
        </is>
      </c>
      <c r="G4" s="74" t="inlineStr">
        <is>
          <t>Δικαίωμα φέτος</t>
        </is>
      </c>
      <c r="H4" s="74" t="inlineStr">
        <is>
          <t>Ελήφθησαν</t>
        </is>
      </c>
      <c r="I4" s="74" t="inlineStr">
        <is>
          <t>Κρατημένες</t>
        </is>
      </c>
      <c r="J4" s="74" t="inlineStr">
        <is>
          <t>Υπόλοιπο</t>
        </is>
      </c>
    </row>
    <row r="5" ht="21.75" customHeight="1" s="55">
      <c r="A5" s="75" t="inlineStr">
        <is>
          <t>Ανδρέας Χριστοδούλου</t>
        </is>
      </c>
      <c r="B5" s="76" t="n">
        <v>44634</v>
      </c>
      <c r="C5" s="77" t="n"/>
      <c r="D5" s="78" t="n">
        <v>5</v>
      </c>
      <c r="E5" s="78" t="n">
        <v>20</v>
      </c>
      <c r="F5" s="78" t="n">
        <v>2</v>
      </c>
      <c r="G5" s="79">
        <f>IF($A5="","",ROUND($E5*MAX(0,MIN('1. Ρυθμίσεις'!$C$10,IF($C5="",'1. Ρυθμίσεις'!$C$10,$C5))-MAX('1. Ρυθμίσεις'!$C$9,$B5)+1)/('1. Ρυθμίσεις'!$C$10-'1. Ρυθμίσεις'!$C$9+1),1)+IF(AND($A5&lt;&gt;"",$B5&lt;='1. Ρυθμίσεις'!$C$9),$F5,0))</f>
        <v/>
      </c>
      <c r="H5" s="79">
        <f>IF($A5="","",SUMIFS('3. Καταγραφή αδειών'!$E:$E,'3. Καταγραφή αδειών'!$A:$A,$A5,'3. Καταγραφή αδειών'!$B:$B,"Άδεια",'3. Καταγραφή αδειών'!$F:$F,"Εγκρίθηκε",'3. Καταγραφή αδειών'!$C:$C,"&gt;="&amp;'1. Ρυθμίσεις'!$C$9,'3. Καταγραφή αδειών'!$C:$C,"&lt;="&amp;'1. Ρυθμίσεις'!$C$10))</f>
        <v/>
      </c>
      <c r="I5" s="79">
        <f>IF($A5="","",SUMIFS('3. Καταγραφή αδειών'!$E:$E,'3. Καταγραφή αδειών'!$A:$A,$A5,'3. Καταγραφή αδειών'!$B:$B,"Άδεια",'3. Καταγραφή αδειών'!$F:$F,"Εκκρεμεί",'3. Καταγραφή αδειών'!$C:$C,"&gt;="&amp;'1. Ρυθμίσεις'!$C$9,'3. Καταγραφή αδειών'!$C:$C,"&lt;="&amp;'1. Ρυθμίσεις'!$C$10))</f>
        <v/>
      </c>
      <c r="J5" s="79">
        <f>IF($A5="","",$G5-$H5-$I5)</f>
        <v/>
      </c>
    </row>
    <row r="6" ht="21.75" customHeight="1" s="55">
      <c r="A6" s="75" t="inlineStr">
        <is>
          <t>Μαρία Γεωργίου</t>
        </is>
      </c>
      <c r="B6" s="76" t="n">
        <v>45444</v>
      </c>
      <c r="C6" s="77" t="n"/>
      <c r="D6" s="78" t="n">
        <v>5</v>
      </c>
      <c r="E6" s="78" t="n">
        <v>20</v>
      </c>
      <c r="F6" s="78" t="n">
        <v>0</v>
      </c>
      <c r="G6" s="79">
        <f>IF($A6="","",ROUND($E6*MAX(0,MIN('1. Ρυθμίσεις'!$C$10,IF($C6="",'1. Ρυθμίσεις'!$C$10,$C6))-MAX('1. Ρυθμίσεις'!$C$9,$B6)+1)/('1. Ρυθμίσεις'!$C$10-'1. Ρυθμίσεις'!$C$9+1),1)+IF(AND($A6&lt;&gt;"",$B6&lt;='1. Ρυθμίσεις'!$C$9),$F6,0))</f>
        <v/>
      </c>
      <c r="H6" s="79">
        <f>IF($A6="","",SUMIFS('3. Καταγραφή αδειών'!$E:$E,'3. Καταγραφή αδειών'!$A:$A,$A6,'3. Καταγραφή αδειών'!$B:$B,"Άδεια",'3. Καταγραφή αδειών'!$F:$F,"Εγκρίθηκε",'3. Καταγραφή αδειών'!$C:$C,"&gt;="&amp;'1. Ρυθμίσεις'!$C$9,'3. Καταγραφή αδειών'!$C:$C,"&lt;="&amp;'1. Ρυθμίσεις'!$C$10))</f>
        <v/>
      </c>
      <c r="I6" s="79">
        <f>IF($A6="","",SUMIFS('3. Καταγραφή αδειών'!$E:$E,'3. Καταγραφή αδειών'!$A:$A,$A6,'3. Καταγραφή αδειών'!$B:$B,"Άδεια",'3. Καταγραφή αδειών'!$F:$F,"Εκκρεμεί",'3. Καταγραφή αδειών'!$C:$C,"&gt;="&amp;'1. Ρυθμίσεις'!$C$9,'3. Καταγραφή αδειών'!$C:$C,"&lt;="&amp;'1. Ρυθμίσεις'!$C$10))</f>
        <v/>
      </c>
      <c r="J6" s="79">
        <f>IF($A6="","",$G6-$H6-$I6)</f>
        <v/>
      </c>
    </row>
    <row r="7" ht="21.75" customHeight="1" s="55">
      <c r="A7" s="75" t="inlineStr">
        <is>
          <t>Έλενα Παπαδοπούλου</t>
        </is>
      </c>
      <c r="B7" s="76" t="n">
        <v>46068</v>
      </c>
      <c r="C7" s="77" t="n"/>
      <c r="D7" s="78" t="n">
        <v>5</v>
      </c>
      <c r="E7" s="78" t="n">
        <v>20</v>
      </c>
      <c r="F7" s="78" t="n">
        <v>0</v>
      </c>
      <c r="G7" s="79">
        <f>IF($A7="","",ROUND($E7*MAX(0,MIN('1. Ρυθμίσεις'!$C$10,IF($C7="",'1. Ρυθμίσεις'!$C$10,$C7))-MAX('1. Ρυθμίσεις'!$C$9,$B7)+1)/('1. Ρυθμίσεις'!$C$10-'1. Ρυθμίσεις'!$C$9+1),1)+IF(AND($A7&lt;&gt;"",$B7&lt;='1. Ρυθμίσεις'!$C$9),$F7,0))</f>
        <v/>
      </c>
      <c r="H7" s="79">
        <f>IF($A7="","",SUMIFS('3. Καταγραφή αδειών'!$E:$E,'3. Καταγραφή αδειών'!$A:$A,$A7,'3. Καταγραφή αδειών'!$B:$B,"Άδεια",'3. Καταγραφή αδειών'!$F:$F,"Εγκρίθηκε",'3. Καταγραφή αδειών'!$C:$C,"&gt;="&amp;'1. Ρυθμίσεις'!$C$9,'3. Καταγραφή αδειών'!$C:$C,"&lt;="&amp;'1. Ρυθμίσεις'!$C$10))</f>
        <v/>
      </c>
      <c r="I7" s="79">
        <f>IF($A7="","",SUMIFS('3. Καταγραφή αδειών'!$E:$E,'3. Καταγραφή αδειών'!$A:$A,$A7,'3. Καταγραφή αδειών'!$B:$B,"Άδεια",'3. Καταγραφή αδειών'!$F:$F,"Εκκρεμεί",'3. Καταγραφή αδειών'!$C:$C,"&gt;="&amp;'1. Ρυθμίσεις'!$C$9,'3. Καταγραφή αδειών'!$C:$C,"&lt;="&amp;'1. Ρυθμίσεις'!$C$10))</f>
        <v/>
      </c>
      <c r="J7" s="79">
        <f>IF($A7="","",$G7-$H7-$I7)</f>
        <v/>
      </c>
    </row>
    <row r="8" ht="21.75" customHeight="1" s="55">
      <c r="A8" s="75" t="inlineStr">
        <is>
          <t>Δημήτρης Ιωάννου</t>
        </is>
      </c>
      <c r="B8" s="76" t="n">
        <v>44417</v>
      </c>
      <c r="C8" s="77" t="n"/>
      <c r="D8" s="78" t="n">
        <v>3</v>
      </c>
      <c r="E8" s="78" t="n">
        <v>12</v>
      </c>
      <c r="F8" s="78" t="n">
        <v>0</v>
      </c>
      <c r="G8" s="79">
        <f>IF($A8="","",ROUND($E8*MAX(0,MIN('1. Ρυθμίσεις'!$C$10,IF($C8="",'1. Ρυθμίσεις'!$C$10,$C8))-MAX('1. Ρυθμίσεις'!$C$9,$B8)+1)/('1. Ρυθμίσεις'!$C$10-'1. Ρυθμίσεις'!$C$9+1),1)+IF(AND($A8&lt;&gt;"",$B8&lt;='1. Ρυθμίσεις'!$C$9),$F8,0))</f>
        <v/>
      </c>
      <c r="H8" s="79">
        <f>IF($A8="","",SUMIFS('3. Καταγραφή αδειών'!$E:$E,'3. Καταγραφή αδειών'!$A:$A,$A8,'3. Καταγραφή αδειών'!$B:$B,"Άδεια",'3. Καταγραφή αδειών'!$F:$F,"Εγκρίθηκε",'3. Καταγραφή αδειών'!$C:$C,"&gt;="&amp;'1. Ρυθμίσεις'!$C$9,'3. Καταγραφή αδειών'!$C:$C,"&lt;="&amp;'1. Ρυθμίσεις'!$C$10))</f>
        <v/>
      </c>
      <c r="I8" s="79">
        <f>IF($A8="","",SUMIFS('3. Καταγραφή αδειών'!$E:$E,'3. Καταγραφή αδειών'!$A:$A,$A8,'3. Καταγραφή αδειών'!$B:$B,"Άδεια",'3. Καταγραφή αδειών'!$F:$F,"Εκκρεμεί",'3. Καταγραφή αδειών'!$C:$C,"&gt;="&amp;'1. Ρυθμίσεις'!$C$9,'3. Καταγραφή αδειών'!$C:$C,"&lt;="&amp;'1. Ρυθμίσεις'!$C$10))</f>
        <v/>
      </c>
      <c r="J8" s="79">
        <f>IF($A8="","",$G8-$H8-$I8)</f>
        <v/>
      </c>
    </row>
    <row r="9" ht="21.75" customHeight="1" s="55">
      <c r="A9" s="75" t="inlineStr">
        <is>
          <t>Σοφία Κωνσταντίνου</t>
        </is>
      </c>
      <c r="B9" s="76" t="n">
        <v>43836</v>
      </c>
      <c r="C9" s="76" t="n">
        <v>46295</v>
      </c>
      <c r="D9" s="78" t="n">
        <v>5</v>
      </c>
      <c r="E9" s="78" t="n">
        <v>20</v>
      </c>
      <c r="F9" s="78" t="n">
        <v>0</v>
      </c>
      <c r="G9" s="79">
        <f>IF($A9="","",ROUND($E9*MAX(0,MIN('1. Ρυθμίσεις'!$C$10,IF($C9="",'1. Ρυθμίσεις'!$C$10,$C9))-MAX('1. Ρυθμίσεις'!$C$9,$B9)+1)/('1. Ρυθμίσεις'!$C$10-'1. Ρυθμίσεις'!$C$9+1),1)+IF(AND($A9&lt;&gt;"",$B9&lt;='1. Ρυθμίσεις'!$C$9),$F9,0))</f>
        <v/>
      </c>
      <c r="H9" s="79">
        <f>IF($A9="","",SUMIFS('3. Καταγραφή αδειών'!$E:$E,'3. Καταγραφή αδειών'!$A:$A,$A9,'3. Καταγραφή αδειών'!$B:$B,"Άδεια",'3. Καταγραφή αδειών'!$F:$F,"Εγκρίθηκε",'3. Καταγραφή αδειών'!$C:$C,"&gt;="&amp;'1. Ρυθμίσεις'!$C$9,'3. Καταγραφή αδειών'!$C:$C,"&lt;="&amp;'1. Ρυθμίσεις'!$C$10))</f>
        <v/>
      </c>
      <c r="I9" s="79">
        <f>IF($A9="","",SUMIFS('3. Καταγραφή αδειών'!$E:$E,'3. Καταγραφή αδειών'!$A:$A,$A9,'3. Καταγραφή αδειών'!$B:$B,"Άδεια",'3. Καταγραφή αδειών'!$F:$F,"Εκκρεμεί",'3. Καταγραφή αδειών'!$C:$C,"&gt;="&amp;'1. Ρυθμίσεις'!$C$9,'3. Καταγραφή αδειών'!$C:$C,"&lt;="&amp;'1. Ρυθμίσεις'!$C$10))</f>
        <v/>
      </c>
      <c r="J9" s="79">
        <f>IF($A9="","",$G9-$H9-$I9)</f>
        <v/>
      </c>
    </row>
    <row r="10" ht="21.75" customHeight="1" s="55">
      <c r="A10" s="75" t="n"/>
      <c r="B10" s="77" t="n"/>
      <c r="C10" s="77" t="n"/>
      <c r="D10" s="78" t="n"/>
      <c r="E10" s="78" t="n"/>
      <c r="F10" s="78" t="n"/>
      <c r="G10" s="79">
        <f>IF($A10="","",ROUND($E10*MAX(0,MIN('1. Ρυθμίσεις'!$C$10,IF($C10="",'1. Ρυθμίσεις'!$C$10,$C10))-MAX('1. Ρυθμίσεις'!$C$9,$B10)+1)/('1. Ρυθμίσεις'!$C$10-'1. Ρυθμίσεις'!$C$9+1),1)+IF(AND($A10&lt;&gt;"",$B10&lt;='1. Ρυθμίσεις'!$C$9),$F10,0))</f>
        <v/>
      </c>
      <c r="H10" s="79">
        <f>IF($A10="","",SUMIFS('3. Καταγραφή αδειών'!$E:$E,'3. Καταγραφή αδειών'!$A:$A,$A10,'3. Καταγραφή αδειών'!$B:$B,"Άδεια",'3. Καταγραφή αδειών'!$F:$F,"Εγκρίθηκε",'3. Καταγραφή αδειών'!$C:$C,"&gt;="&amp;'1. Ρυθμίσεις'!$C$9,'3. Καταγραφή αδειών'!$C:$C,"&lt;="&amp;'1. Ρυθμίσεις'!$C$10))</f>
        <v/>
      </c>
      <c r="I10" s="79">
        <f>IF($A10="","",SUMIFS('3. Καταγραφή αδειών'!$E:$E,'3. Καταγραφή αδειών'!$A:$A,$A10,'3. Καταγραφή αδειών'!$B:$B,"Άδεια",'3. Καταγραφή αδειών'!$F:$F,"Εκκρεμεί",'3. Καταγραφή αδειών'!$C:$C,"&gt;="&amp;'1. Ρυθμίσεις'!$C$9,'3. Καταγραφή αδειών'!$C:$C,"&lt;="&amp;'1. Ρυθμίσεις'!$C$10))</f>
        <v/>
      </c>
      <c r="J10" s="79">
        <f>IF($A10="","",$G10-$H10-$I10)</f>
        <v/>
      </c>
    </row>
    <row r="11" ht="21.75" customHeight="1" s="55">
      <c r="A11" s="75" t="n"/>
      <c r="B11" s="77" t="n"/>
      <c r="C11" s="77" t="n"/>
      <c r="D11" s="78" t="n"/>
      <c r="E11" s="78" t="n"/>
      <c r="F11" s="78" t="n"/>
      <c r="G11" s="79">
        <f>IF($A11="","",ROUND($E11*MAX(0,MIN('1. Ρυθμίσεις'!$C$10,IF($C11="",'1. Ρυθμίσεις'!$C$10,$C11))-MAX('1. Ρυθμίσεις'!$C$9,$B11)+1)/('1. Ρυθμίσεις'!$C$10-'1. Ρυθμίσεις'!$C$9+1),1)+IF(AND($A11&lt;&gt;"",$B11&lt;='1. Ρυθμίσεις'!$C$9),$F11,0))</f>
        <v/>
      </c>
      <c r="H11" s="79">
        <f>IF($A11="","",SUMIFS('3. Καταγραφή αδειών'!$E:$E,'3. Καταγραφή αδειών'!$A:$A,$A11,'3. Καταγραφή αδειών'!$B:$B,"Άδεια",'3. Καταγραφή αδειών'!$F:$F,"Εγκρίθηκε",'3. Καταγραφή αδειών'!$C:$C,"&gt;="&amp;'1. Ρυθμίσεις'!$C$9,'3. Καταγραφή αδειών'!$C:$C,"&lt;="&amp;'1. Ρυθμίσεις'!$C$10))</f>
        <v/>
      </c>
      <c r="I11" s="79">
        <f>IF($A11="","",SUMIFS('3. Καταγραφή αδειών'!$E:$E,'3. Καταγραφή αδειών'!$A:$A,$A11,'3. Καταγραφή αδειών'!$B:$B,"Άδεια",'3. Καταγραφή αδειών'!$F:$F,"Εκκρεμεί",'3. Καταγραφή αδειών'!$C:$C,"&gt;="&amp;'1. Ρυθμίσεις'!$C$9,'3. Καταγραφή αδειών'!$C:$C,"&lt;="&amp;'1. Ρυθμίσεις'!$C$10))</f>
        <v/>
      </c>
      <c r="J11" s="79">
        <f>IF($A11="","",$G11-$H11-$I11)</f>
        <v/>
      </c>
    </row>
    <row r="12" ht="21.75" customHeight="1" s="55">
      <c r="A12" s="75" t="n"/>
      <c r="B12" s="77" t="n"/>
      <c r="C12" s="77" t="n"/>
      <c r="D12" s="78" t="n"/>
      <c r="E12" s="78" t="n"/>
      <c r="F12" s="78" t="n"/>
      <c r="G12" s="79">
        <f>IF($A12="","",ROUND($E12*MAX(0,MIN('1. Ρυθμίσεις'!$C$10,IF($C12="",'1. Ρυθμίσεις'!$C$10,$C12))-MAX('1. Ρυθμίσεις'!$C$9,$B12)+1)/('1. Ρυθμίσεις'!$C$10-'1. Ρυθμίσεις'!$C$9+1),1)+IF(AND($A12&lt;&gt;"",$B12&lt;='1. Ρυθμίσεις'!$C$9),$F12,0))</f>
        <v/>
      </c>
      <c r="H12" s="79">
        <f>IF($A12="","",SUMIFS('3. Καταγραφή αδειών'!$E:$E,'3. Καταγραφή αδειών'!$A:$A,$A12,'3. Καταγραφή αδειών'!$B:$B,"Άδεια",'3. Καταγραφή αδειών'!$F:$F,"Εγκρίθηκε",'3. Καταγραφή αδειών'!$C:$C,"&gt;="&amp;'1. Ρυθμίσεις'!$C$9,'3. Καταγραφή αδειών'!$C:$C,"&lt;="&amp;'1. Ρυθμίσεις'!$C$10))</f>
        <v/>
      </c>
      <c r="I12" s="79">
        <f>IF($A12="","",SUMIFS('3. Καταγραφή αδειών'!$E:$E,'3. Καταγραφή αδειών'!$A:$A,$A12,'3. Καταγραφή αδειών'!$B:$B,"Άδεια",'3. Καταγραφή αδειών'!$F:$F,"Εκκρεμεί",'3. Καταγραφή αδειών'!$C:$C,"&gt;="&amp;'1. Ρυθμίσεις'!$C$9,'3. Καταγραφή αδειών'!$C:$C,"&lt;="&amp;'1. Ρυθμίσεις'!$C$10))</f>
        <v/>
      </c>
      <c r="J12" s="79">
        <f>IF($A12="","",$G12-$H12-$I12)</f>
        <v/>
      </c>
    </row>
    <row r="13" ht="21.75" customHeight="1" s="55">
      <c r="A13" s="75" t="n"/>
      <c r="B13" s="77" t="n"/>
      <c r="C13" s="77" t="n"/>
      <c r="D13" s="78" t="n"/>
      <c r="E13" s="78" t="n"/>
      <c r="F13" s="78" t="n"/>
      <c r="G13" s="79">
        <f>IF($A13="","",ROUND($E13*MAX(0,MIN('1. Ρυθμίσεις'!$C$10,IF($C13="",'1. Ρυθμίσεις'!$C$10,$C13))-MAX('1. Ρυθμίσεις'!$C$9,$B13)+1)/('1. Ρυθμίσεις'!$C$10-'1. Ρυθμίσεις'!$C$9+1),1)+IF(AND($A13&lt;&gt;"",$B13&lt;='1. Ρυθμίσεις'!$C$9),$F13,0))</f>
        <v/>
      </c>
      <c r="H13" s="79">
        <f>IF($A13="","",SUMIFS('3. Καταγραφή αδειών'!$E:$E,'3. Καταγραφή αδειών'!$A:$A,$A13,'3. Καταγραφή αδειών'!$B:$B,"Άδεια",'3. Καταγραφή αδειών'!$F:$F,"Εγκρίθηκε",'3. Καταγραφή αδειών'!$C:$C,"&gt;="&amp;'1. Ρυθμίσεις'!$C$9,'3. Καταγραφή αδειών'!$C:$C,"&lt;="&amp;'1. Ρυθμίσεις'!$C$10))</f>
        <v/>
      </c>
      <c r="I13" s="79">
        <f>IF($A13="","",SUMIFS('3. Καταγραφή αδειών'!$E:$E,'3. Καταγραφή αδειών'!$A:$A,$A13,'3. Καταγραφή αδειών'!$B:$B,"Άδεια",'3. Καταγραφή αδειών'!$F:$F,"Εκκρεμεί",'3. Καταγραφή αδειών'!$C:$C,"&gt;="&amp;'1. Ρυθμίσεις'!$C$9,'3. Καταγραφή αδειών'!$C:$C,"&lt;="&amp;'1. Ρυθμίσεις'!$C$10))</f>
        <v/>
      </c>
      <c r="J13" s="79">
        <f>IF($A13="","",$G13-$H13-$I13)</f>
        <v/>
      </c>
    </row>
    <row r="14" ht="21.75" customHeight="1" s="55">
      <c r="A14" s="75" t="n"/>
      <c r="B14" s="77" t="n"/>
      <c r="C14" s="77" t="n"/>
      <c r="D14" s="78" t="n"/>
      <c r="E14" s="78" t="n"/>
      <c r="F14" s="78" t="n"/>
      <c r="G14" s="79">
        <f>IF($A14="","",ROUND($E14*MAX(0,MIN('1. Ρυθμίσεις'!$C$10,IF($C14="",'1. Ρυθμίσεις'!$C$10,$C14))-MAX('1. Ρυθμίσεις'!$C$9,$B14)+1)/('1. Ρυθμίσεις'!$C$10-'1. Ρυθμίσεις'!$C$9+1),1)+IF(AND($A14&lt;&gt;"",$B14&lt;='1. Ρυθμίσεις'!$C$9),$F14,0))</f>
        <v/>
      </c>
      <c r="H14" s="79">
        <f>IF($A14="","",SUMIFS('3. Καταγραφή αδειών'!$E:$E,'3. Καταγραφή αδειών'!$A:$A,$A14,'3. Καταγραφή αδειών'!$B:$B,"Άδεια",'3. Καταγραφή αδειών'!$F:$F,"Εγκρίθηκε",'3. Καταγραφή αδειών'!$C:$C,"&gt;="&amp;'1. Ρυθμίσεις'!$C$9,'3. Καταγραφή αδειών'!$C:$C,"&lt;="&amp;'1. Ρυθμίσεις'!$C$10))</f>
        <v/>
      </c>
      <c r="I14" s="79">
        <f>IF($A14="","",SUMIFS('3. Καταγραφή αδειών'!$E:$E,'3. Καταγραφή αδειών'!$A:$A,$A14,'3. Καταγραφή αδειών'!$B:$B,"Άδεια",'3. Καταγραφή αδειών'!$F:$F,"Εκκρεμεί",'3. Καταγραφή αδειών'!$C:$C,"&gt;="&amp;'1. Ρυθμίσεις'!$C$9,'3. Καταγραφή αδειών'!$C:$C,"&lt;="&amp;'1. Ρυθμίσεις'!$C$10))</f>
        <v/>
      </c>
      <c r="J14" s="79">
        <f>IF($A14="","",$G14-$H14-$I14)</f>
        <v/>
      </c>
    </row>
    <row r="15" ht="21.75" customHeight="1" s="55">
      <c r="A15" s="75" t="n"/>
      <c r="B15" s="77" t="n"/>
      <c r="C15" s="77" t="n"/>
      <c r="D15" s="78" t="n"/>
      <c r="E15" s="78" t="n"/>
      <c r="F15" s="78" t="n"/>
      <c r="G15" s="79">
        <f>IF($A15="","",ROUND($E15*MAX(0,MIN('1. Ρυθμίσεις'!$C$10,IF($C15="",'1. Ρυθμίσεις'!$C$10,$C15))-MAX('1. Ρυθμίσεις'!$C$9,$B15)+1)/('1. Ρυθμίσεις'!$C$10-'1. Ρυθμίσεις'!$C$9+1),1)+IF(AND($A15&lt;&gt;"",$B15&lt;='1. Ρυθμίσεις'!$C$9),$F15,0))</f>
        <v/>
      </c>
      <c r="H15" s="79">
        <f>IF($A15="","",SUMIFS('3. Καταγραφή αδειών'!$E:$E,'3. Καταγραφή αδειών'!$A:$A,$A15,'3. Καταγραφή αδειών'!$B:$B,"Άδεια",'3. Καταγραφή αδειών'!$F:$F,"Εγκρίθηκε",'3. Καταγραφή αδειών'!$C:$C,"&gt;="&amp;'1. Ρυθμίσεις'!$C$9,'3. Καταγραφή αδειών'!$C:$C,"&lt;="&amp;'1. Ρυθμίσεις'!$C$10))</f>
        <v/>
      </c>
      <c r="I15" s="79">
        <f>IF($A15="","",SUMIFS('3. Καταγραφή αδειών'!$E:$E,'3. Καταγραφή αδειών'!$A:$A,$A15,'3. Καταγραφή αδειών'!$B:$B,"Άδεια",'3. Καταγραφή αδειών'!$F:$F,"Εκκρεμεί",'3. Καταγραφή αδειών'!$C:$C,"&gt;="&amp;'1. Ρυθμίσεις'!$C$9,'3. Καταγραφή αδειών'!$C:$C,"&lt;="&amp;'1. Ρυθμίσεις'!$C$10))</f>
        <v/>
      </c>
      <c r="J15" s="79">
        <f>IF($A15="","",$G15-$H15-$I15)</f>
        <v/>
      </c>
    </row>
    <row r="16" ht="21.75" customHeight="1" s="55">
      <c r="A16" s="75" t="n"/>
      <c r="B16" s="77" t="n"/>
      <c r="C16" s="77" t="n"/>
      <c r="D16" s="78" t="n"/>
      <c r="E16" s="78" t="n"/>
      <c r="F16" s="78" t="n"/>
      <c r="G16" s="79">
        <f>IF($A16="","",ROUND($E16*MAX(0,MIN('1. Ρυθμίσεις'!$C$10,IF($C16="",'1. Ρυθμίσεις'!$C$10,$C16))-MAX('1. Ρυθμίσεις'!$C$9,$B16)+1)/('1. Ρυθμίσεις'!$C$10-'1. Ρυθμίσεις'!$C$9+1),1)+IF(AND($A16&lt;&gt;"",$B16&lt;='1. Ρυθμίσεις'!$C$9),$F16,0))</f>
        <v/>
      </c>
      <c r="H16" s="79">
        <f>IF($A16="","",SUMIFS('3. Καταγραφή αδειών'!$E:$E,'3. Καταγραφή αδειών'!$A:$A,$A16,'3. Καταγραφή αδειών'!$B:$B,"Άδεια",'3. Καταγραφή αδειών'!$F:$F,"Εγκρίθηκε",'3. Καταγραφή αδειών'!$C:$C,"&gt;="&amp;'1. Ρυθμίσεις'!$C$9,'3. Καταγραφή αδειών'!$C:$C,"&lt;="&amp;'1. Ρυθμίσεις'!$C$10))</f>
        <v/>
      </c>
      <c r="I16" s="79">
        <f>IF($A16="","",SUMIFS('3. Καταγραφή αδειών'!$E:$E,'3. Καταγραφή αδειών'!$A:$A,$A16,'3. Καταγραφή αδειών'!$B:$B,"Άδεια",'3. Καταγραφή αδειών'!$F:$F,"Εκκρεμεί",'3. Καταγραφή αδειών'!$C:$C,"&gt;="&amp;'1. Ρυθμίσεις'!$C$9,'3. Καταγραφή αδειών'!$C:$C,"&lt;="&amp;'1. Ρυθμίσεις'!$C$10))</f>
        <v/>
      </c>
      <c r="J16" s="79">
        <f>IF($A16="","",$G16-$H16-$I16)</f>
        <v/>
      </c>
    </row>
    <row r="17" ht="21.75" customHeight="1" s="55">
      <c r="A17" s="75" t="n"/>
      <c r="B17" s="77" t="n"/>
      <c r="C17" s="77" t="n"/>
      <c r="D17" s="78" t="n"/>
      <c r="E17" s="78" t="n"/>
      <c r="F17" s="78" t="n"/>
      <c r="G17" s="79">
        <f>IF($A17="","",ROUND($E17*MAX(0,MIN('1. Ρυθμίσεις'!$C$10,IF($C17="",'1. Ρυθμίσεις'!$C$10,$C17))-MAX('1. Ρυθμίσεις'!$C$9,$B17)+1)/('1. Ρυθμίσεις'!$C$10-'1. Ρυθμίσεις'!$C$9+1),1)+IF(AND($A17&lt;&gt;"",$B17&lt;='1. Ρυθμίσεις'!$C$9),$F17,0))</f>
        <v/>
      </c>
      <c r="H17" s="79">
        <f>IF($A17="","",SUMIFS('3. Καταγραφή αδειών'!$E:$E,'3. Καταγραφή αδειών'!$A:$A,$A17,'3. Καταγραφή αδειών'!$B:$B,"Άδεια",'3. Καταγραφή αδειών'!$F:$F,"Εγκρίθηκε",'3. Καταγραφή αδειών'!$C:$C,"&gt;="&amp;'1. Ρυθμίσεις'!$C$9,'3. Καταγραφή αδειών'!$C:$C,"&lt;="&amp;'1. Ρυθμίσεις'!$C$10))</f>
        <v/>
      </c>
      <c r="I17" s="79">
        <f>IF($A17="","",SUMIFS('3. Καταγραφή αδειών'!$E:$E,'3. Καταγραφή αδειών'!$A:$A,$A17,'3. Καταγραφή αδειών'!$B:$B,"Άδεια",'3. Καταγραφή αδειών'!$F:$F,"Εκκρεμεί",'3. Καταγραφή αδειών'!$C:$C,"&gt;="&amp;'1. Ρυθμίσεις'!$C$9,'3. Καταγραφή αδειών'!$C:$C,"&lt;="&amp;'1. Ρυθμίσεις'!$C$10))</f>
        <v/>
      </c>
      <c r="J17" s="79">
        <f>IF($A17="","",$G17-$H17-$I17)</f>
        <v/>
      </c>
    </row>
    <row r="18" ht="21.75" customHeight="1" s="55">
      <c r="A18" s="75" t="n"/>
      <c r="B18" s="77" t="n"/>
      <c r="C18" s="77" t="n"/>
      <c r="D18" s="78" t="n"/>
      <c r="E18" s="78" t="n"/>
      <c r="F18" s="78" t="n"/>
      <c r="G18" s="79">
        <f>IF($A18="","",ROUND($E18*MAX(0,MIN('1. Ρυθμίσεις'!$C$10,IF($C18="",'1. Ρυθμίσεις'!$C$10,$C18))-MAX('1. Ρυθμίσεις'!$C$9,$B18)+1)/('1. Ρυθμίσεις'!$C$10-'1. Ρυθμίσεις'!$C$9+1),1)+IF(AND($A18&lt;&gt;"",$B18&lt;='1. Ρυθμίσεις'!$C$9),$F18,0))</f>
        <v/>
      </c>
      <c r="H18" s="79">
        <f>IF($A18="","",SUMIFS('3. Καταγραφή αδειών'!$E:$E,'3. Καταγραφή αδειών'!$A:$A,$A18,'3. Καταγραφή αδειών'!$B:$B,"Άδεια",'3. Καταγραφή αδειών'!$F:$F,"Εγκρίθηκε",'3. Καταγραφή αδειών'!$C:$C,"&gt;="&amp;'1. Ρυθμίσεις'!$C$9,'3. Καταγραφή αδειών'!$C:$C,"&lt;="&amp;'1. Ρυθμίσεις'!$C$10))</f>
        <v/>
      </c>
      <c r="I18" s="79">
        <f>IF($A18="","",SUMIFS('3. Καταγραφή αδειών'!$E:$E,'3. Καταγραφή αδειών'!$A:$A,$A18,'3. Καταγραφή αδειών'!$B:$B,"Άδεια",'3. Καταγραφή αδειών'!$F:$F,"Εκκρεμεί",'3. Καταγραφή αδειών'!$C:$C,"&gt;="&amp;'1. Ρυθμίσεις'!$C$9,'3. Καταγραφή αδειών'!$C:$C,"&lt;="&amp;'1. Ρυθμίσεις'!$C$10))</f>
        <v/>
      </c>
      <c r="J18" s="79">
        <f>IF($A18="","",$G18-$H18-$I18)</f>
        <v/>
      </c>
    </row>
    <row r="19" ht="21.75" customHeight="1" s="55">
      <c r="A19" s="75" t="n"/>
      <c r="B19" s="77" t="n"/>
      <c r="C19" s="77" t="n"/>
      <c r="D19" s="78" t="n"/>
      <c r="E19" s="78" t="n"/>
      <c r="F19" s="78" t="n"/>
      <c r="G19" s="79">
        <f>IF($A19="","",ROUND($E19*MAX(0,MIN('1. Ρυθμίσεις'!$C$10,IF($C19="",'1. Ρυθμίσεις'!$C$10,$C19))-MAX('1. Ρυθμίσεις'!$C$9,$B19)+1)/('1. Ρυθμίσεις'!$C$10-'1. Ρυθμίσεις'!$C$9+1),1)+IF(AND($A19&lt;&gt;"",$B19&lt;='1. Ρυθμίσεις'!$C$9),$F19,0))</f>
        <v/>
      </c>
      <c r="H19" s="79">
        <f>IF($A19="","",SUMIFS('3. Καταγραφή αδειών'!$E:$E,'3. Καταγραφή αδειών'!$A:$A,$A19,'3. Καταγραφή αδειών'!$B:$B,"Άδεια",'3. Καταγραφή αδειών'!$F:$F,"Εγκρίθηκε",'3. Καταγραφή αδειών'!$C:$C,"&gt;="&amp;'1. Ρυθμίσεις'!$C$9,'3. Καταγραφή αδειών'!$C:$C,"&lt;="&amp;'1. Ρυθμίσεις'!$C$10))</f>
        <v/>
      </c>
      <c r="I19" s="79">
        <f>IF($A19="","",SUMIFS('3. Καταγραφή αδειών'!$E:$E,'3. Καταγραφή αδειών'!$A:$A,$A19,'3. Καταγραφή αδειών'!$B:$B,"Άδεια",'3. Καταγραφή αδειών'!$F:$F,"Εκκρεμεί",'3. Καταγραφή αδειών'!$C:$C,"&gt;="&amp;'1. Ρυθμίσεις'!$C$9,'3. Καταγραφή αδειών'!$C:$C,"&lt;="&amp;'1. Ρυθμίσεις'!$C$10))</f>
        <v/>
      </c>
      <c r="J19" s="79">
        <f>IF($A19="","",$G19-$H19-$I19)</f>
        <v/>
      </c>
    </row>
    <row r="20" ht="21.75" customHeight="1" s="55">
      <c r="A20" s="75" t="n"/>
      <c r="B20" s="77" t="n"/>
      <c r="C20" s="77" t="n"/>
      <c r="D20" s="78" t="n"/>
      <c r="E20" s="78" t="n"/>
      <c r="F20" s="78" t="n"/>
      <c r="G20" s="79">
        <f>IF($A20="","",ROUND($E20*MAX(0,MIN('1. Ρυθμίσεις'!$C$10,IF($C20="",'1. Ρυθμίσεις'!$C$10,$C20))-MAX('1. Ρυθμίσεις'!$C$9,$B20)+1)/('1. Ρυθμίσεις'!$C$10-'1. Ρυθμίσεις'!$C$9+1),1)+IF(AND($A20&lt;&gt;"",$B20&lt;='1. Ρυθμίσεις'!$C$9),$F20,0))</f>
        <v/>
      </c>
      <c r="H20" s="79">
        <f>IF($A20="","",SUMIFS('3. Καταγραφή αδειών'!$E:$E,'3. Καταγραφή αδειών'!$A:$A,$A20,'3. Καταγραφή αδειών'!$B:$B,"Άδεια",'3. Καταγραφή αδειών'!$F:$F,"Εγκρίθηκε",'3. Καταγραφή αδειών'!$C:$C,"&gt;="&amp;'1. Ρυθμίσεις'!$C$9,'3. Καταγραφή αδειών'!$C:$C,"&lt;="&amp;'1. Ρυθμίσεις'!$C$10))</f>
        <v/>
      </c>
      <c r="I20" s="79">
        <f>IF($A20="","",SUMIFS('3. Καταγραφή αδειών'!$E:$E,'3. Καταγραφή αδειών'!$A:$A,$A20,'3. Καταγραφή αδειών'!$B:$B,"Άδεια",'3. Καταγραφή αδειών'!$F:$F,"Εκκρεμεί",'3. Καταγραφή αδειών'!$C:$C,"&gt;="&amp;'1. Ρυθμίσεις'!$C$9,'3. Καταγραφή αδειών'!$C:$C,"&lt;="&amp;'1. Ρυθμίσεις'!$C$10))</f>
        <v/>
      </c>
      <c r="J20" s="79">
        <f>IF($A20="","",$G20-$H20-$I20)</f>
        <v/>
      </c>
    </row>
    <row r="21" ht="21.75" customHeight="1" s="55">
      <c r="A21" s="75" t="n"/>
      <c r="B21" s="77" t="n"/>
      <c r="C21" s="77" t="n"/>
      <c r="D21" s="78" t="n"/>
      <c r="E21" s="78" t="n"/>
      <c r="F21" s="78" t="n"/>
      <c r="G21" s="79">
        <f>IF($A21="","",ROUND($E21*MAX(0,MIN('1. Ρυθμίσεις'!$C$10,IF($C21="",'1. Ρυθμίσεις'!$C$10,$C21))-MAX('1. Ρυθμίσεις'!$C$9,$B21)+1)/('1. Ρυθμίσεις'!$C$10-'1. Ρυθμίσεις'!$C$9+1),1)+IF(AND($A21&lt;&gt;"",$B21&lt;='1. Ρυθμίσεις'!$C$9),$F21,0))</f>
        <v/>
      </c>
      <c r="H21" s="79">
        <f>IF($A21="","",SUMIFS('3. Καταγραφή αδειών'!$E:$E,'3. Καταγραφή αδειών'!$A:$A,$A21,'3. Καταγραφή αδειών'!$B:$B,"Άδεια",'3. Καταγραφή αδειών'!$F:$F,"Εγκρίθηκε",'3. Καταγραφή αδειών'!$C:$C,"&gt;="&amp;'1. Ρυθμίσεις'!$C$9,'3. Καταγραφή αδειών'!$C:$C,"&lt;="&amp;'1. Ρυθμίσεις'!$C$10))</f>
        <v/>
      </c>
      <c r="I21" s="79">
        <f>IF($A21="","",SUMIFS('3. Καταγραφή αδειών'!$E:$E,'3. Καταγραφή αδειών'!$A:$A,$A21,'3. Καταγραφή αδειών'!$B:$B,"Άδεια",'3. Καταγραφή αδειών'!$F:$F,"Εκκρεμεί",'3. Καταγραφή αδειών'!$C:$C,"&gt;="&amp;'1. Ρυθμίσεις'!$C$9,'3. Καταγραφή αδειών'!$C:$C,"&lt;="&amp;'1. Ρυθμίσεις'!$C$10))</f>
        <v/>
      </c>
      <c r="J21" s="79">
        <f>IF($A21="","",$G21-$H21-$I21)</f>
        <v/>
      </c>
    </row>
    <row r="22" ht="21.75" customHeight="1" s="55">
      <c r="A22" s="75" t="n"/>
      <c r="B22" s="77" t="n"/>
      <c r="C22" s="77" t="n"/>
      <c r="D22" s="78" t="n"/>
      <c r="E22" s="78" t="n"/>
      <c r="F22" s="78" t="n"/>
      <c r="G22" s="79">
        <f>IF($A22="","",ROUND($E22*MAX(0,MIN('1. Ρυθμίσεις'!$C$10,IF($C22="",'1. Ρυθμίσεις'!$C$10,$C22))-MAX('1. Ρυθμίσεις'!$C$9,$B22)+1)/('1. Ρυθμίσεις'!$C$10-'1. Ρυθμίσεις'!$C$9+1),1)+IF(AND($A22&lt;&gt;"",$B22&lt;='1. Ρυθμίσεις'!$C$9),$F22,0))</f>
        <v/>
      </c>
      <c r="H22" s="79">
        <f>IF($A22="","",SUMIFS('3. Καταγραφή αδειών'!$E:$E,'3. Καταγραφή αδειών'!$A:$A,$A22,'3. Καταγραφή αδειών'!$B:$B,"Άδεια",'3. Καταγραφή αδειών'!$F:$F,"Εγκρίθηκε",'3. Καταγραφή αδειών'!$C:$C,"&gt;="&amp;'1. Ρυθμίσεις'!$C$9,'3. Καταγραφή αδειών'!$C:$C,"&lt;="&amp;'1. Ρυθμίσεις'!$C$10))</f>
        <v/>
      </c>
      <c r="I22" s="79">
        <f>IF($A22="","",SUMIFS('3. Καταγραφή αδειών'!$E:$E,'3. Καταγραφή αδειών'!$A:$A,$A22,'3. Καταγραφή αδειών'!$B:$B,"Άδεια",'3. Καταγραφή αδειών'!$F:$F,"Εκκρεμεί",'3. Καταγραφή αδειών'!$C:$C,"&gt;="&amp;'1. Ρυθμίσεις'!$C$9,'3. Καταγραφή αδειών'!$C:$C,"&lt;="&amp;'1. Ρυθμίσεις'!$C$10))</f>
        <v/>
      </c>
      <c r="J22" s="79">
        <f>IF($A22="","",$G22-$H22-$I22)</f>
        <v/>
      </c>
    </row>
    <row r="23" ht="21.75" customHeight="1" s="55">
      <c r="A23" s="75" t="n"/>
      <c r="B23" s="77" t="n"/>
      <c r="C23" s="77" t="n"/>
      <c r="D23" s="78" t="n"/>
      <c r="E23" s="78" t="n"/>
      <c r="F23" s="78" t="n"/>
      <c r="G23" s="79">
        <f>IF($A23="","",ROUND($E23*MAX(0,MIN('1. Ρυθμίσεις'!$C$10,IF($C23="",'1. Ρυθμίσεις'!$C$10,$C23))-MAX('1. Ρυθμίσεις'!$C$9,$B23)+1)/('1. Ρυθμίσεις'!$C$10-'1. Ρυθμίσεις'!$C$9+1),1)+IF(AND($A23&lt;&gt;"",$B23&lt;='1. Ρυθμίσεις'!$C$9),$F23,0))</f>
        <v/>
      </c>
      <c r="H23" s="79">
        <f>IF($A23="","",SUMIFS('3. Καταγραφή αδειών'!$E:$E,'3. Καταγραφή αδειών'!$A:$A,$A23,'3. Καταγραφή αδειών'!$B:$B,"Άδεια",'3. Καταγραφή αδειών'!$F:$F,"Εγκρίθηκε",'3. Καταγραφή αδειών'!$C:$C,"&gt;="&amp;'1. Ρυθμίσεις'!$C$9,'3. Καταγραφή αδειών'!$C:$C,"&lt;="&amp;'1. Ρυθμίσεις'!$C$10))</f>
        <v/>
      </c>
      <c r="I23" s="79">
        <f>IF($A23="","",SUMIFS('3. Καταγραφή αδειών'!$E:$E,'3. Καταγραφή αδειών'!$A:$A,$A23,'3. Καταγραφή αδειών'!$B:$B,"Άδεια",'3. Καταγραφή αδειών'!$F:$F,"Εκκρεμεί",'3. Καταγραφή αδειών'!$C:$C,"&gt;="&amp;'1. Ρυθμίσεις'!$C$9,'3. Καταγραφή αδειών'!$C:$C,"&lt;="&amp;'1. Ρυθμίσεις'!$C$10))</f>
        <v/>
      </c>
      <c r="J23" s="79">
        <f>IF($A23="","",$G23-$H23-$I23)</f>
        <v/>
      </c>
    </row>
    <row r="24" ht="21.75" customHeight="1" s="55">
      <c r="A24" s="75" t="n"/>
      <c r="B24" s="77" t="n"/>
      <c r="C24" s="77" t="n"/>
      <c r="D24" s="78" t="n"/>
      <c r="E24" s="78" t="n"/>
      <c r="F24" s="78" t="n"/>
      <c r="G24" s="79">
        <f>IF($A24="","",ROUND($E24*MAX(0,MIN('1. Ρυθμίσεις'!$C$10,IF($C24="",'1. Ρυθμίσεις'!$C$10,$C24))-MAX('1. Ρυθμίσεις'!$C$9,$B24)+1)/('1. Ρυθμίσεις'!$C$10-'1. Ρυθμίσεις'!$C$9+1),1)+IF(AND($A24&lt;&gt;"",$B24&lt;='1. Ρυθμίσεις'!$C$9),$F24,0))</f>
        <v/>
      </c>
      <c r="H24" s="79">
        <f>IF($A24="","",SUMIFS('3. Καταγραφή αδειών'!$E:$E,'3. Καταγραφή αδειών'!$A:$A,$A24,'3. Καταγραφή αδειών'!$B:$B,"Άδεια",'3. Καταγραφή αδειών'!$F:$F,"Εγκρίθηκε",'3. Καταγραφή αδειών'!$C:$C,"&gt;="&amp;'1. Ρυθμίσεις'!$C$9,'3. Καταγραφή αδειών'!$C:$C,"&lt;="&amp;'1. Ρυθμίσεις'!$C$10))</f>
        <v/>
      </c>
      <c r="I24" s="79">
        <f>IF($A24="","",SUMIFS('3. Καταγραφή αδειών'!$E:$E,'3. Καταγραφή αδειών'!$A:$A,$A24,'3. Καταγραφή αδειών'!$B:$B,"Άδεια",'3. Καταγραφή αδειών'!$F:$F,"Εκκρεμεί",'3. Καταγραφή αδειών'!$C:$C,"&gt;="&amp;'1. Ρυθμίσεις'!$C$9,'3. Καταγραφή αδειών'!$C:$C,"&lt;="&amp;'1. Ρυθμίσεις'!$C$10))</f>
        <v/>
      </c>
      <c r="J24" s="79">
        <f>IF($A24="","",$G24-$H24-$I24)</f>
        <v/>
      </c>
    </row>
    <row r="25" ht="21.75" customHeight="1" s="55">
      <c r="A25" s="75" t="n"/>
      <c r="B25" s="77" t="n"/>
      <c r="C25" s="77" t="n"/>
      <c r="D25" s="78" t="n"/>
      <c r="E25" s="78" t="n"/>
      <c r="F25" s="78" t="n"/>
      <c r="G25" s="79">
        <f>IF($A25="","",ROUND($E25*MAX(0,MIN('1. Ρυθμίσεις'!$C$10,IF($C25="",'1. Ρυθμίσεις'!$C$10,$C25))-MAX('1. Ρυθμίσεις'!$C$9,$B25)+1)/('1. Ρυθμίσεις'!$C$10-'1. Ρυθμίσεις'!$C$9+1),1)+IF(AND($A25&lt;&gt;"",$B25&lt;='1. Ρυθμίσεις'!$C$9),$F25,0))</f>
        <v/>
      </c>
      <c r="H25" s="79">
        <f>IF($A25="","",SUMIFS('3. Καταγραφή αδειών'!$E:$E,'3. Καταγραφή αδειών'!$A:$A,$A25,'3. Καταγραφή αδειών'!$B:$B,"Άδεια",'3. Καταγραφή αδειών'!$F:$F,"Εγκρίθηκε",'3. Καταγραφή αδειών'!$C:$C,"&gt;="&amp;'1. Ρυθμίσεις'!$C$9,'3. Καταγραφή αδειών'!$C:$C,"&lt;="&amp;'1. Ρυθμίσεις'!$C$10))</f>
        <v/>
      </c>
      <c r="I25" s="79">
        <f>IF($A25="","",SUMIFS('3. Καταγραφή αδειών'!$E:$E,'3. Καταγραφή αδειών'!$A:$A,$A25,'3. Καταγραφή αδειών'!$B:$B,"Άδεια",'3. Καταγραφή αδειών'!$F:$F,"Εκκρεμεί",'3. Καταγραφή αδειών'!$C:$C,"&gt;="&amp;'1. Ρυθμίσεις'!$C$9,'3. Καταγραφή αδειών'!$C:$C,"&lt;="&amp;'1. Ρυθμίσεις'!$C$10))</f>
        <v/>
      </c>
      <c r="J25" s="79">
        <f>IF($A25="","",$G25-$H25-$I25)</f>
        <v/>
      </c>
    </row>
    <row r="26" ht="21.75" customHeight="1" s="55">
      <c r="A26" s="75" t="n"/>
      <c r="B26" s="77" t="n"/>
      <c r="C26" s="77" t="n"/>
      <c r="D26" s="78" t="n"/>
      <c r="E26" s="78" t="n"/>
      <c r="F26" s="78" t="n"/>
      <c r="G26" s="79">
        <f>IF($A26="","",ROUND($E26*MAX(0,MIN('1. Ρυθμίσεις'!$C$10,IF($C26="",'1. Ρυθμίσεις'!$C$10,$C26))-MAX('1. Ρυθμίσεις'!$C$9,$B26)+1)/('1. Ρυθμίσεις'!$C$10-'1. Ρυθμίσεις'!$C$9+1),1)+IF(AND($A26&lt;&gt;"",$B26&lt;='1. Ρυθμίσεις'!$C$9),$F26,0))</f>
        <v/>
      </c>
      <c r="H26" s="79">
        <f>IF($A26="","",SUMIFS('3. Καταγραφή αδειών'!$E:$E,'3. Καταγραφή αδειών'!$A:$A,$A26,'3. Καταγραφή αδειών'!$B:$B,"Άδεια",'3. Καταγραφή αδειών'!$F:$F,"Εγκρίθηκε",'3. Καταγραφή αδειών'!$C:$C,"&gt;="&amp;'1. Ρυθμίσεις'!$C$9,'3. Καταγραφή αδειών'!$C:$C,"&lt;="&amp;'1. Ρυθμίσεις'!$C$10))</f>
        <v/>
      </c>
      <c r="I26" s="79">
        <f>IF($A26="","",SUMIFS('3. Καταγραφή αδειών'!$E:$E,'3. Καταγραφή αδειών'!$A:$A,$A26,'3. Καταγραφή αδειών'!$B:$B,"Άδεια",'3. Καταγραφή αδειών'!$F:$F,"Εκκρεμεί",'3. Καταγραφή αδειών'!$C:$C,"&gt;="&amp;'1. Ρυθμίσεις'!$C$9,'3. Καταγραφή αδειών'!$C:$C,"&lt;="&amp;'1. Ρυθμίσεις'!$C$10))</f>
        <v/>
      </c>
      <c r="J26" s="79">
        <f>IF($A26="","",$G26-$H26-$I26)</f>
        <v/>
      </c>
    </row>
    <row r="27" ht="21.75" customHeight="1" s="55">
      <c r="A27" s="75" t="n"/>
      <c r="B27" s="77" t="n"/>
      <c r="C27" s="77" t="n"/>
      <c r="D27" s="78" t="n"/>
      <c r="E27" s="78" t="n"/>
      <c r="F27" s="78" t="n"/>
      <c r="G27" s="79">
        <f>IF($A27="","",ROUND($E27*MAX(0,MIN('1. Ρυθμίσεις'!$C$10,IF($C27="",'1. Ρυθμίσεις'!$C$10,$C27))-MAX('1. Ρυθμίσεις'!$C$9,$B27)+1)/('1. Ρυθμίσεις'!$C$10-'1. Ρυθμίσεις'!$C$9+1),1)+IF(AND($A27&lt;&gt;"",$B27&lt;='1. Ρυθμίσεις'!$C$9),$F27,0))</f>
        <v/>
      </c>
      <c r="H27" s="79">
        <f>IF($A27="","",SUMIFS('3. Καταγραφή αδειών'!$E:$E,'3. Καταγραφή αδειών'!$A:$A,$A27,'3. Καταγραφή αδειών'!$B:$B,"Άδεια",'3. Καταγραφή αδειών'!$F:$F,"Εγκρίθηκε",'3. Καταγραφή αδειών'!$C:$C,"&gt;="&amp;'1. Ρυθμίσεις'!$C$9,'3. Καταγραφή αδειών'!$C:$C,"&lt;="&amp;'1. Ρυθμίσεις'!$C$10))</f>
        <v/>
      </c>
      <c r="I27" s="79">
        <f>IF($A27="","",SUMIFS('3. Καταγραφή αδειών'!$E:$E,'3. Καταγραφή αδειών'!$A:$A,$A27,'3. Καταγραφή αδειών'!$B:$B,"Άδεια",'3. Καταγραφή αδειών'!$F:$F,"Εκκρεμεί",'3. Καταγραφή αδειών'!$C:$C,"&gt;="&amp;'1. Ρυθμίσεις'!$C$9,'3. Καταγραφή αδειών'!$C:$C,"&lt;="&amp;'1. Ρυθμίσεις'!$C$10))</f>
        <v/>
      </c>
      <c r="J27" s="79">
        <f>IF($A27="","",$G27-$H27-$I27)</f>
        <v/>
      </c>
    </row>
    <row r="28" ht="21.75" customHeight="1" s="55">
      <c r="A28" s="75" t="n"/>
      <c r="B28" s="77" t="n"/>
      <c r="C28" s="77" t="n"/>
      <c r="D28" s="78" t="n"/>
      <c r="E28" s="78" t="n"/>
      <c r="F28" s="78" t="n"/>
      <c r="G28" s="79">
        <f>IF($A28="","",ROUND($E28*MAX(0,MIN('1. Ρυθμίσεις'!$C$10,IF($C28="",'1. Ρυθμίσεις'!$C$10,$C28))-MAX('1. Ρυθμίσεις'!$C$9,$B28)+1)/('1. Ρυθμίσεις'!$C$10-'1. Ρυθμίσεις'!$C$9+1),1)+IF(AND($A28&lt;&gt;"",$B28&lt;='1. Ρυθμίσεις'!$C$9),$F28,0))</f>
        <v/>
      </c>
      <c r="H28" s="79">
        <f>IF($A28="","",SUMIFS('3. Καταγραφή αδειών'!$E:$E,'3. Καταγραφή αδειών'!$A:$A,$A28,'3. Καταγραφή αδειών'!$B:$B,"Άδεια",'3. Καταγραφή αδειών'!$F:$F,"Εγκρίθηκε",'3. Καταγραφή αδειών'!$C:$C,"&gt;="&amp;'1. Ρυθμίσεις'!$C$9,'3. Καταγραφή αδειών'!$C:$C,"&lt;="&amp;'1. Ρυθμίσεις'!$C$10))</f>
        <v/>
      </c>
      <c r="I28" s="79">
        <f>IF($A28="","",SUMIFS('3. Καταγραφή αδειών'!$E:$E,'3. Καταγραφή αδειών'!$A:$A,$A28,'3. Καταγραφή αδειών'!$B:$B,"Άδεια",'3. Καταγραφή αδειών'!$F:$F,"Εκκρεμεί",'3. Καταγραφή αδειών'!$C:$C,"&gt;="&amp;'1. Ρυθμίσεις'!$C$9,'3. Καταγραφή αδειών'!$C:$C,"&lt;="&amp;'1. Ρυθμίσεις'!$C$10))</f>
        <v/>
      </c>
      <c r="J28" s="79">
        <f>IF($A28="","",$G28-$H28-$I28)</f>
        <v/>
      </c>
    </row>
    <row r="29" ht="21.75" customHeight="1" s="55">
      <c r="A29" s="75" t="n"/>
      <c r="B29" s="77" t="n"/>
      <c r="C29" s="77" t="n"/>
      <c r="D29" s="78" t="n"/>
      <c r="E29" s="78" t="n"/>
      <c r="F29" s="78" t="n"/>
      <c r="G29" s="79">
        <f>IF($A29="","",ROUND($E29*MAX(0,MIN('1. Ρυθμίσεις'!$C$10,IF($C29="",'1. Ρυθμίσεις'!$C$10,$C29))-MAX('1. Ρυθμίσεις'!$C$9,$B29)+1)/('1. Ρυθμίσεις'!$C$10-'1. Ρυθμίσεις'!$C$9+1),1)+IF(AND($A29&lt;&gt;"",$B29&lt;='1. Ρυθμίσεις'!$C$9),$F29,0))</f>
        <v/>
      </c>
      <c r="H29" s="79">
        <f>IF($A29="","",SUMIFS('3. Καταγραφή αδειών'!$E:$E,'3. Καταγραφή αδειών'!$A:$A,$A29,'3. Καταγραφή αδειών'!$B:$B,"Άδεια",'3. Καταγραφή αδειών'!$F:$F,"Εγκρίθηκε",'3. Καταγραφή αδειών'!$C:$C,"&gt;="&amp;'1. Ρυθμίσεις'!$C$9,'3. Καταγραφή αδειών'!$C:$C,"&lt;="&amp;'1. Ρυθμίσεις'!$C$10))</f>
        <v/>
      </c>
      <c r="I29" s="79">
        <f>IF($A29="","",SUMIFS('3. Καταγραφή αδειών'!$E:$E,'3. Καταγραφή αδειών'!$A:$A,$A29,'3. Καταγραφή αδειών'!$B:$B,"Άδεια",'3. Καταγραφή αδειών'!$F:$F,"Εκκρεμεί",'3. Καταγραφή αδειών'!$C:$C,"&gt;="&amp;'1. Ρυθμίσεις'!$C$9,'3. Καταγραφή αδειών'!$C:$C,"&lt;="&amp;'1. Ρυθμίσεις'!$C$10))</f>
        <v/>
      </c>
      <c r="J29" s="79">
        <f>IF($A29="","",$G29-$H29-$I29)</f>
        <v/>
      </c>
    </row>
    <row r="30" ht="21.75" customHeight="1" s="55">
      <c r="A30" s="75" t="n"/>
      <c r="B30" s="77" t="n"/>
      <c r="C30" s="77" t="n"/>
      <c r="D30" s="78" t="n"/>
      <c r="E30" s="78" t="n"/>
      <c r="F30" s="78" t="n"/>
      <c r="G30" s="79">
        <f>IF($A30="","",ROUND($E30*MAX(0,MIN('1. Ρυθμίσεις'!$C$10,IF($C30="",'1. Ρυθμίσεις'!$C$10,$C30))-MAX('1. Ρυθμίσεις'!$C$9,$B30)+1)/('1. Ρυθμίσεις'!$C$10-'1. Ρυθμίσεις'!$C$9+1),1)+IF(AND($A30&lt;&gt;"",$B30&lt;='1. Ρυθμίσεις'!$C$9),$F30,0))</f>
        <v/>
      </c>
      <c r="H30" s="79">
        <f>IF($A30="","",SUMIFS('3. Καταγραφή αδειών'!$E:$E,'3. Καταγραφή αδειών'!$A:$A,$A30,'3. Καταγραφή αδειών'!$B:$B,"Άδεια",'3. Καταγραφή αδειών'!$F:$F,"Εγκρίθηκε",'3. Καταγραφή αδειών'!$C:$C,"&gt;="&amp;'1. Ρυθμίσεις'!$C$9,'3. Καταγραφή αδειών'!$C:$C,"&lt;="&amp;'1. Ρυθμίσεις'!$C$10))</f>
        <v/>
      </c>
      <c r="I30" s="79">
        <f>IF($A30="","",SUMIFS('3. Καταγραφή αδειών'!$E:$E,'3. Καταγραφή αδειών'!$A:$A,$A30,'3. Καταγραφή αδειών'!$B:$B,"Άδεια",'3. Καταγραφή αδειών'!$F:$F,"Εκκρεμεί",'3. Καταγραφή αδειών'!$C:$C,"&gt;="&amp;'1. Ρυθμίσεις'!$C$9,'3. Καταγραφή αδειών'!$C:$C,"&lt;="&amp;'1. Ρυθμίσεις'!$C$10))</f>
        <v/>
      </c>
      <c r="J30" s="79">
        <f>IF($A30="","",$G30-$H30-$I30)</f>
        <v/>
      </c>
    </row>
    <row r="31" ht="21.75" customHeight="1" s="55">
      <c r="A31" s="75" t="n"/>
      <c r="B31" s="77" t="n"/>
      <c r="C31" s="77" t="n"/>
      <c r="D31" s="78" t="n"/>
      <c r="E31" s="78" t="n"/>
      <c r="F31" s="78" t="n"/>
      <c r="G31" s="79">
        <f>IF($A31="","",ROUND($E31*MAX(0,MIN('1. Ρυθμίσεις'!$C$10,IF($C31="",'1. Ρυθμίσεις'!$C$10,$C31))-MAX('1. Ρυθμίσεις'!$C$9,$B31)+1)/('1. Ρυθμίσεις'!$C$10-'1. Ρυθμίσεις'!$C$9+1),1)+IF(AND($A31&lt;&gt;"",$B31&lt;='1. Ρυθμίσεις'!$C$9),$F31,0))</f>
        <v/>
      </c>
      <c r="H31" s="79">
        <f>IF($A31="","",SUMIFS('3. Καταγραφή αδειών'!$E:$E,'3. Καταγραφή αδειών'!$A:$A,$A31,'3. Καταγραφή αδειών'!$B:$B,"Άδεια",'3. Καταγραφή αδειών'!$F:$F,"Εγκρίθηκε",'3. Καταγραφή αδειών'!$C:$C,"&gt;="&amp;'1. Ρυθμίσεις'!$C$9,'3. Καταγραφή αδειών'!$C:$C,"&lt;="&amp;'1. Ρυθμίσεις'!$C$10))</f>
        <v/>
      </c>
      <c r="I31" s="79">
        <f>IF($A31="","",SUMIFS('3. Καταγραφή αδειών'!$E:$E,'3. Καταγραφή αδειών'!$A:$A,$A31,'3. Καταγραφή αδειών'!$B:$B,"Άδεια",'3. Καταγραφή αδειών'!$F:$F,"Εκκρεμεί",'3. Καταγραφή αδειών'!$C:$C,"&gt;="&amp;'1. Ρυθμίσεις'!$C$9,'3. Καταγραφή αδειών'!$C:$C,"&lt;="&amp;'1. Ρυθμίσεις'!$C$10))</f>
        <v/>
      </c>
      <c r="J31" s="79">
        <f>IF($A31="","",$G31-$H31-$I31)</f>
        <v/>
      </c>
    </row>
    <row r="32" ht="21.75" customHeight="1" s="55">
      <c r="A32" s="75" t="n"/>
      <c r="B32" s="77" t="n"/>
      <c r="C32" s="77" t="n"/>
      <c r="D32" s="78" t="n"/>
      <c r="E32" s="78" t="n"/>
      <c r="F32" s="78" t="n"/>
      <c r="G32" s="79">
        <f>IF($A32="","",ROUND($E32*MAX(0,MIN('1. Ρυθμίσεις'!$C$10,IF($C32="",'1. Ρυθμίσεις'!$C$10,$C32))-MAX('1. Ρυθμίσεις'!$C$9,$B32)+1)/('1. Ρυθμίσεις'!$C$10-'1. Ρυθμίσεις'!$C$9+1),1)+IF(AND($A32&lt;&gt;"",$B32&lt;='1. Ρυθμίσεις'!$C$9),$F32,0))</f>
        <v/>
      </c>
      <c r="H32" s="79">
        <f>IF($A32="","",SUMIFS('3. Καταγραφή αδειών'!$E:$E,'3. Καταγραφή αδειών'!$A:$A,$A32,'3. Καταγραφή αδειών'!$B:$B,"Άδεια",'3. Καταγραφή αδειών'!$F:$F,"Εγκρίθηκε",'3. Καταγραφή αδειών'!$C:$C,"&gt;="&amp;'1. Ρυθμίσεις'!$C$9,'3. Καταγραφή αδειών'!$C:$C,"&lt;="&amp;'1. Ρυθμίσεις'!$C$10))</f>
        <v/>
      </c>
      <c r="I32" s="79">
        <f>IF($A32="","",SUMIFS('3. Καταγραφή αδειών'!$E:$E,'3. Καταγραφή αδειών'!$A:$A,$A32,'3. Καταγραφή αδειών'!$B:$B,"Άδεια",'3. Καταγραφή αδειών'!$F:$F,"Εκκρεμεί",'3. Καταγραφή αδειών'!$C:$C,"&gt;="&amp;'1. Ρυθμίσεις'!$C$9,'3. Καταγραφή αδειών'!$C:$C,"&lt;="&amp;'1. Ρυθμίσεις'!$C$10))</f>
        <v/>
      </c>
      <c r="J32" s="79">
        <f>IF($A32="","",$G32-$H32-$I32)</f>
        <v/>
      </c>
    </row>
    <row r="33" ht="21.75" customHeight="1" s="55">
      <c r="A33" s="75" t="n"/>
      <c r="B33" s="77" t="n"/>
      <c r="C33" s="77" t="n"/>
      <c r="D33" s="78" t="n"/>
      <c r="E33" s="78" t="n"/>
      <c r="F33" s="78" t="n"/>
      <c r="G33" s="79">
        <f>IF($A33="","",ROUND($E33*MAX(0,MIN('1. Ρυθμίσεις'!$C$10,IF($C33="",'1. Ρυθμίσεις'!$C$10,$C33))-MAX('1. Ρυθμίσεις'!$C$9,$B33)+1)/('1. Ρυθμίσεις'!$C$10-'1. Ρυθμίσεις'!$C$9+1),1)+IF(AND($A33&lt;&gt;"",$B33&lt;='1. Ρυθμίσεις'!$C$9),$F33,0))</f>
        <v/>
      </c>
      <c r="H33" s="79">
        <f>IF($A33="","",SUMIFS('3. Καταγραφή αδειών'!$E:$E,'3. Καταγραφή αδειών'!$A:$A,$A33,'3. Καταγραφή αδειών'!$B:$B,"Άδεια",'3. Καταγραφή αδειών'!$F:$F,"Εγκρίθηκε",'3. Καταγραφή αδειών'!$C:$C,"&gt;="&amp;'1. Ρυθμίσεις'!$C$9,'3. Καταγραφή αδειών'!$C:$C,"&lt;="&amp;'1. Ρυθμίσεις'!$C$10))</f>
        <v/>
      </c>
      <c r="I33" s="79">
        <f>IF($A33="","",SUMIFS('3. Καταγραφή αδειών'!$E:$E,'3. Καταγραφή αδειών'!$A:$A,$A33,'3. Καταγραφή αδειών'!$B:$B,"Άδεια",'3. Καταγραφή αδειών'!$F:$F,"Εκκρεμεί",'3. Καταγραφή αδειών'!$C:$C,"&gt;="&amp;'1. Ρυθμίσεις'!$C$9,'3. Καταγραφή αδειών'!$C:$C,"&lt;="&amp;'1. Ρυθμίσεις'!$C$10))</f>
        <v/>
      </c>
      <c r="J33" s="79">
        <f>IF($A33="","",$G33-$H33-$I33)</f>
        <v/>
      </c>
    </row>
    <row r="34" ht="21.75" customHeight="1" s="55">
      <c r="A34" s="75" t="n"/>
      <c r="B34" s="77" t="n"/>
      <c r="C34" s="77" t="n"/>
      <c r="D34" s="78" t="n"/>
      <c r="E34" s="78" t="n"/>
      <c r="F34" s="78" t="n"/>
      <c r="G34" s="79">
        <f>IF($A34="","",ROUND($E34*MAX(0,MIN('1. Ρυθμίσεις'!$C$10,IF($C34="",'1. Ρυθμίσεις'!$C$10,$C34))-MAX('1. Ρυθμίσεις'!$C$9,$B34)+1)/('1. Ρυθμίσεις'!$C$10-'1. Ρυθμίσεις'!$C$9+1),1)+IF(AND($A34&lt;&gt;"",$B34&lt;='1. Ρυθμίσεις'!$C$9),$F34,0))</f>
        <v/>
      </c>
      <c r="H34" s="79">
        <f>IF($A34="","",SUMIFS('3. Καταγραφή αδειών'!$E:$E,'3. Καταγραφή αδειών'!$A:$A,$A34,'3. Καταγραφή αδειών'!$B:$B,"Άδεια",'3. Καταγραφή αδειών'!$F:$F,"Εγκρίθηκε",'3. Καταγραφή αδειών'!$C:$C,"&gt;="&amp;'1. Ρυθμίσεις'!$C$9,'3. Καταγραφή αδειών'!$C:$C,"&lt;="&amp;'1. Ρυθμίσεις'!$C$10))</f>
        <v/>
      </c>
      <c r="I34" s="79">
        <f>IF($A34="","",SUMIFS('3. Καταγραφή αδειών'!$E:$E,'3. Καταγραφή αδειών'!$A:$A,$A34,'3. Καταγραφή αδειών'!$B:$B,"Άδεια",'3. Καταγραφή αδειών'!$F:$F,"Εκκρεμεί",'3. Καταγραφή αδειών'!$C:$C,"&gt;="&amp;'1. Ρυθμίσεις'!$C$9,'3. Καταγραφή αδειών'!$C:$C,"&lt;="&amp;'1. Ρυθμίσεις'!$C$10))</f>
        <v/>
      </c>
      <c r="J34" s="79">
        <f>IF($A34="","",$G34-$H34-$I34)</f>
        <v/>
      </c>
    </row>
    <row r="36" ht="15" customHeight="1" s="55">
      <c r="A36" s="80" t="inlineStr">
        <is>
          <t>Σύνολο ομάδας</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Καταγραφή αδειών</t>
        </is>
      </c>
    </row>
    <row r="2" ht="15" customHeight="1" s="55">
      <c r="A2" s="64" t="inlineStr">
        <is>
          <t>Μία γραμμή ανά άδεια. Η στήλη «Ημέρες» υπολογίζει αυτόματα τις εργάσιμες ημέρες Δευτέρα ως Παρασκευή εξαιρώντας τις αργίες.</t>
        </is>
      </c>
    </row>
    <row r="4" ht="27.75" customHeight="1" s="55">
      <c r="A4" s="74" t="inlineStr">
        <is>
          <t>Εργαζόμενος</t>
        </is>
      </c>
      <c r="B4" s="74" t="inlineStr">
        <is>
          <t>Τύπος</t>
        </is>
      </c>
      <c r="C4" s="74" t="inlineStr">
        <is>
          <t>Ημερομηνία έναρξης</t>
        </is>
      </c>
      <c r="D4" s="74" t="inlineStr">
        <is>
          <t>Ημερομηνία λήξης</t>
        </is>
      </c>
      <c r="E4" s="74" t="inlineStr">
        <is>
          <t>Ημέρες</t>
        </is>
      </c>
      <c r="F4" s="74" t="inlineStr">
        <is>
          <t>Κατάσταση</t>
        </is>
      </c>
      <c r="G4" s="74" t="inlineStr">
        <is>
          <t>Σημειώσεις</t>
        </is>
      </c>
    </row>
    <row r="5" ht="19.5" customHeight="1" s="55">
      <c r="A5" s="75" t="inlineStr">
        <is>
          <t>Ανδρέας Χριστοδούλου</t>
        </is>
      </c>
      <c r="B5" s="77" t="inlineStr">
        <is>
          <t>Άδεια</t>
        </is>
      </c>
      <c r="C5" s="76" t="n">
        <v>46125</v>
      </c>
      <c r="D5" s="76" t="n">
        <v>46129</v>
      </c>
      <c r="E5" s="79">
        <f>IF(OR($A5="",$C5="",$D5=""),"",IF('1. Ρυθμίσεις'!$C$18="Ναι",NETWORKDAYS($C5,$D5),NETWORKDAYS($C5,$D5,Argies)))</f>
        <v/>
      </c>
      <c r="F5" s="77" t="inlineStr">
        <is>
          <t>Εγκρίθηκε</t>
        </is>
      </c>
      <c r="G5" s="75" t="inlineStr">
        <is>
          <t>Διακοπές Πάσχα</t>
        </is>
      </c>
    </row>
    <row r="6" ht="19.5" customHeight="1" s="55">
      <c r="A6" s="75" t="inlineStr">
        <is>
          <t>Ανδρέας Χριστοδούλου</t>
        </is>
      </c>
      <c r="B6" s="77" t="inlineStr">
        <is>
          <t>Άδεια</t>
        </is>
      </c>
      <c r="C6" s="76" t="n">
        <v>46216</v>
      </c>
      <c r="D6" s="76" t="n">
        <v>46227</v>
      </c>
      <c r="E6" s="79">
        <f>IF(OR($A6="",$C6="",$D6=""),"",IF('1. Ρυθμίσεις'!$C$18="Ναι",NETWORKDAYS($C6,$D6),NETWORKDAYS($C6,$D6,Argies)))</f>
        <v/>
      </c>
      <c r="F6" s="77" t="inlineStr">
        <is>
          <t>Εγκρίθηκε</t>
        </is>
      </c>
      <c r="G6" s="75" t="inlineStr">
        <is>
          <t>Καλοκαιρινές διακοπές, 2 εβδομάδες</t>
        </is>
      </c>
    </row>
    <row r="7" ht="19.5" customHeight="1" s="55">
      <c r="A7" s="75" t="inlineStr">
        <is>
          <t>Μαρία Γεωργίου</t>
        </is>
      </c>
      <c r="B7" s="77" t="inlineStr">
        <is>
          <t>Ασθένεια</t>
        </is>
      </c>
      <c r="C7" s="76" t="n">
        <v>46090</v>
      </c>
      <c r="D7" s="76" t="n">
        <v>46092</v>
      </c>
      <c r="E7" s="79">
        <f>IF(OR($A7="",$C7="",$D7=""),"",IF('1. Ρυθμίσεις'!$C$18="Ναι",NETWORKDAYS($C7,$D7),NETWORKDAYS($C7,$D7,Argies)))</f>
        <v/>
      </c>
      <c r="F7" s="77" t="inlineStr">
        <is>
          <t>Εγκρίθηκε</t>
        </is>
      </c>
      <c r="G7" s="75" t="inlineStr">
        <is>
          <t>Γρίπη</t>
        </is>
      </c>
    </row>
    <row r="8" ht="19.5" customHeight="1" s="55">
      <c r="A8" s="75" t="inlineStr">
        <is>
          <t>Μαρία Γεωργίου</t>
        </is>
      </c>
      <c r="B8" s="77" t="inlineStr">
        <is>
          <t>Άδεια</t>
        </is>
      </c>
      <c r="C8" s="76" t="n">
        <v>46237</v>
      </c>
      <c r="D8" s="76" t="n">
        <v>46241</v>
      </c>
      <c r="E8" s="79">
        <f>IF(OR($A8="",$C8="",$D8=""),"",IF('1. Ρυθμίσεις'!$C$18="Ναι",NETWORKDAYS($C8,$D8),NETWORKDAYS($C8,$D8,Argies)))</f>
        <v/>
      </c>
      <c r="F8" s="77" t="inlineStr">
        <is>
          <t>Εγκρίθηκε</t>
        </is>
      </c>
      <c r="G8" s="75" t="inlineStr">
        <is>
          <t>Καλοκαίρι</t>
        </is>
      </c>
    </row>
    <row r="9" ht="19.5" customHeight="1" s="55">
      <c r="A9" s="75" t="inlineStr">
        <is>
          <t>Έλενα Παπαδοπούλου</t>
        </is>
      </c>
      <c r="B9" s="77" t="inlineStr">
        <is>
          <t>Άδεια</t>
        </is>
      </c>
      <c r="C9" s="76" t="n">
        <v>46160</v>
      </c>
      <c r="D9" s="76" t="n">
        <v>46164</v>
      </c>
      <c r="E9" s="79">
        <f>IF(OR($A9="",$C9="",$D9=""),"",IF('1. Ρυθμίσεις'!$C$18="Ναι",NETWORKDAYS($C9,$D9),NETWORKDAYS($C9,$D9,Argies)))</f>
        <v/>
      </c>
      <c r="F9" s="77" t="inlineStr">
        <is>
          <t>Εγκρίθηκε</t>
        </is>
      </c>
      <c r="G9" s="75" t="inlineStr">
        <is>
          <t>Μικρές διακοπές</t>
        </is>
      </c>
    </row>
    <row r="10" ht="19.5" customHeight="1" s="55">
      <c r="A10" s="75" t="inlineStr">
        <is>
          <t>Δημήτρης Ιωάννου</t>
        </is>
      </c>
      <c r="B10" s="77" t="inlineStr">
        <is>
          <t>Άδεια</t>
        </is>
      </c>
      <c r="C10" s="76" t="n">
        <v>46188</v>
      </c>
      <c r="D10" s="76" t="n">
        <v>46190</v>
      </c>
      <c r="E10" s="79">
        <f>IF(OR($A10="",$C10="",$D10=""),"",IF('1. Ρυθμίσεις'!$C$18="Ναι",NETWORKDAYS($C10,$D10),NETWORKDAYS($C10,$D10,Argies)))</f>
        <v/>
      </c>
      <c r="F10" s="77" t="inlineStr">
        <is>
          <t>Εγκρίθηκε</t>
        </is>
      </c>
      <c r="G10" s="75" t="inlineStr">
        <is>
          <t>Τριήμερο</t>
        </is>
      </c>
    </row>
    <row r="11" ht="19.5" customHeight="1" s="55">
      <c r="A11" s="75" t="inlineStr">
        <is>
          <t>Σοφία Κωνσταντίνου</t>
        </is>
      </c>
      <c r="B11" s="77" t="inlineStr">
        <is>
          <t>Άδεια</t>
        </is>
      </c>
      <c r="C11" s="76" t="n">
        <v>46209</v>
      </c>
      <c r="D11" s="76" t="n">
        <v>46220</v>
      </c>
      <c r="E11" s="79">
        <f>IF(OR($A11="",$C11="",$D11=""),"",IF('1. Ρυθμίσεις'!$C$18="Ναι",NETWORKDAYS($C11,$D11),NETWORKDAYS($C11,$D11,Argies)))</f>
        <v/>
      </c>
      <c r="F11" s="77" t="inlineStr">
        <is>
          <t>Εγκρίθηκε</t>
        </is>
      </c>
      <c r="G11" s="75" t="inlineStr">
        <is>
          <t>Καλοκαιρινές διακοπές</t>
        </is>
      </c>
    </row>
    <row r="12" ht="19.5" customHeight="1" s="55">
      <c r="A12" s="75" t="inlineStr">
        <is>
          <t>Ανδρέας Χριστοδούλου</t>
        </is>
      </c>
      <c r="B12" s="77" t="inlineStr">
        <is>
          <t>Άδεια</t>
        </is>
      </c>
      <c r="C12" s="76" t="n">
        <v>46370</v>
      </c>
      <c r="D12" s="76" t="n">
        <v>46374</v>
      </c>
      <c r="E12" s="79">
        <f>IF(OR($A12="",$C12="",$D12=""),"",IF('1. Ρυθμίσεις'!$C$18="Ναι",NETWORKDAYS($C12,$D12),NETWORKDAYS($C12,$D12,Argies)))</f>
        <v/>
      </c>
      <c r="F12" s="77" t="inlineStr">
        <is>
          <t>Εκκρεμεί</t>
        </is>
      </c>
      <c r="G12" s="75" t="inlineStr">
        <is>
          <t>Αίτημα Χριστουγέννων</t>
        </is>
      </c>
    </row>
    <row r="13" ht="19.5" customHeight="1" s="55">
      <c r="A13" s="75" t="n"/>
      <c r="B13" s="77" t="n"/>
      <c r="C13" s="76" t="n"/>
      <c r="D13" s="76" t="n"/>
      <c r="E13" s="79">
        <f>IF(OR($A13="",$C13="",$D13=""),"",IF('1. Ρυθμίσεις'!$C$18="Ναι",NETWORKDAYS($C13,$D13),NETWORKDAYS($C13,$D13,Argies)))</f>
        <v/>
      </c>
      <c r="F13" s="77" t="n"/>
      <c r="G13" s="75" t="n"/>
    </row>
    <row r="14" ht="19.5" customHeight="1" s="55">
      <c r="A14" s="75" t="n"/>
      <c r="B14" s="77" t="n"/>
      <c r="C14" s="77" t="n"/>
      <c r="D14" s="77" t="n"/>
      <c r="E14" s="79">
        <f>IF(OR($A14="",$C14="",$D14=""),"",IF('1. Ρυθμίσεις'!$C$18="Ναι",NETWORKDAYS($C14,$D14),NETWORKDAYS($C14,$D14,Argies)))</f>
        <v/>
      </c>
      <c r="F14" s="77" t="n"/>
      <c r="G14" s="75" t="n"/>
    </row>
    <row r="15" ht="19.5" customHeight="1" s="55">
      <c r="A15" s="75" t="n"/>
      <c r="B15" s="77" t="n"/>
      <c r="C15" s="77" t="n"/>
      <c r="D15" s="77" t="n"/>
      <c r="E15" s="79">
        <f>IF(OR($A15="",$C15="",$D15=""),"",IF('1. Ρυθμίσεις'!$C$18="Ναι",NETWORKDAYS($C15,$D15),NETWORKDAYS($C15,$D15,Argies)))</f>
        <v/>
      </c>
      <c r="F15" s="77" t="n"/>
      <c r="G15" s="75" t="n"/>
    </row>
    <row r="16" ht="19.5" customHeight="1" s="55">
      <c r="A16" s="75" t="n"/>
      <c r="B16" s="77" t="n"/>
      <c r="C16" s="77" t="n"/>
      <c r="D16" s="77" t="n"/>
      <c r="E16" s="79">
        <f>IF(OR($A16="",$C16="",$D16=""),"",IF('1. Ρυθμίσεις'!$C$18="Ναι",NETWORKDAYS($C16,$D16),NETWORKDAYS($C16,$D16,Argies)))</f>
        <v/>
      </c>
      <c r="F16" s="77" t="n"/>
      <c r="G16" s="75" t="n"/>
    </row>
    <row r="17" ht="19.5" customHeight="1" s="55">
      <c r="A17" s="75" t="n"/>
      <c r="B17" s="77" t="n"/>
      <c r="C17" s="77" t="n"/>
      <c r="D17" s="77" t="n"/>
      <c r="E17" s="79">
        <f>IF(OR($A17="",$C17="",$D17=""),"",IF('1. Ρυθμίσεις'!$C$18="Ναι",NETWORKDAYS($C17,$D17),NETWORKDAYS($C17,$D17,Argies)))</f>
        <v/>
      </c>
      <c r="F17" s="77" t="n"/>
      <c r="G17" s="75" t="n"/>
    </row>
    <row r="18" ht="19.5" customHeight="1" s="55">
      <c r="A18" s="75" t="n"/>
      <c r="B18" s="77" t="n"/>
      <c r="C18" s="77" t="n"/>
      <c r="D18" s="77" t="n"/>
      <c r="E18" s="79">
        <f>IF(OR($A18="",$C18="",$D18=""),"",IF('1. Ρυθμίσεις'!$C$18="Ναι",NETWORKDAYS($C18,$D18),NETWORKDAYS($C18,$D18,Argies)))</f>
        <v/>
      </c>
      <c r="F18" s="77" t="n"/>
      <c r="G18" s="75" t="n"/>
    </row>
    <row r="19" ht="19.5" customHeight="1" s="55">
      <c r="A19" s="75" t="n"/>
      <c r="B19" s="77" t="n"/>
      <c r="C19" s="77" t="n"/>
      <c r="D19" s="77" t="n"/>
      <c r="E19" s="79">
        <f>IF(OR($A19="",$C19="",$D19=""),"",IF('1. Ρυθμίσεις'!$C$18="Ναι",NETWORKDAYS($C19,$D19),NETWORKDAYS($C19,$D19,Argies)))</f>
        <v/>
      </c>
      <c r="F19" s="77" t="n"/>
      <c r="G19" s="75" t="n"/>
    </row>
    <row r="20" ht="19.5" customHeight="1" s="55">
      <c r="A20" s="75" t="n"/>
      <c r="B20" s="77" t="n"/>
      <c r="C20" s="77" t="n"/>
      <c r="D20" s="77" t="n"/>
      <c r="E20" s="79">
        <f>IF(OR($A20="",$C20="",$D20=""),"",IF('1. Ρυθμίσεις'!$C$18="Ναι",NETWORKDAYS($C20,$D20),NETWORKDAYS($C20,$D20,Argies)))</f>
        <v/>
      </c>
      <c r="F20" s="77" t="n"/>
      <c r="G20" s="75" t="n"/>
    </row>
    <row r="21" ht="19.5" customHeight="1" s="55">
      <c r="A21" s="75" t="n"/>
      <c r="B21" s="77" t="n"/>
      <c r="C21" s="77" t="n"/>
      <c r="D21" s="77" t="n"/>
      <c r="E21" s="79">
        <f>IF(OR($A21="",$C21="",$D21=""),"",IF('1. Ρυθμίσεις'!$C$18="Ναι",NETWORKDAYS($C21,$D21),NETWORKDAYS($C21,$D21,Argies)))</f>
        <v/>
      </c>
      <c r="F21" s="77" t="n"/>
      <c r="G21" s="75" t="n"/>
    </row>
    <row r="22" ht="19.5" customHeight="1" s="55">
      <c r="A22" s="75" t="n"/>
      <c r="B22" s="77" t="n"/>
      <c r="C22" s="77" t="n"/>
      <c r="D22" s="77" t="n"/>
      <c r="E22" s="79">
        <f>IF(OR($A22="",$C22="",$D22=""),"",IF('1. Ρυθμίσεις'!$C$18="Ναι",NETWORKDAYS($C22,$D22),NETWORKDAYS($C22,$D22,Argies)))</f>
        <v/>
      </c>
      <c r="F22" s="77" t="n"/>
      <c r="G22" s="75" t="n"/>
    </row>
    <row r="23" ht="19.5" customHeight="1" s="55">
      <c r="A23" s="75" t="n"/>
      <c r="B23" s="77" t="n"/>
      <c r="C23" s="77" t="n"/>
      <c r="D23" s="77" t="n"/>
      <c r="E23" s="79">
        <f>IF(OR($A23="",$C23="",$D23=""),"",IF('1. Ρυθμίσεις'!$C$18="Ναι",NETWORKDAYS($C23,$D23),NETWORKDAYS($C23,$D23,Argies)))</f>
        <v/>
      </c>
      <c r="F23" s="77" t="n"/>
      <c r="G23" s="75" t="n"/>
    </row>
    <row r="24" ht="19.5" customHeight="1" s="55">
      <c r="A24" s="75" t="n"/>
      <c r="B24" s="77" t="n"/>
      <c r="C24" s="77" t="n"/>
      <c r="D24" s="77" t="n"/>
      <c r="E24" s="79">
        <f>IF(OR($A24="",$C24="",$D24=""),"",IF('1. Ρυθμίσεις'!$C$18="Ναι",NETWORKDAYS($C24,$D24),NETWORKDAYS($C24,$D24,Argies)))</f>
        <v/>
      </c>
      <c r="F24" s="77" t="n"/>
      <c r="G24" s="75" t="n"/>
    </row>
    <row r="25" ht="19.5" customHeight="1" s="55">
      <c r="A25" s="75" t="n"/>
      <c r="B25" s="77" t="n"/>
      <c r="C25" s="77" t="n"/>
      <c r="D25" s="77" t="n"/>
      <c r="E25" s="79">
        <f>IF(OR($A25="",$C25="",$D25=""),"",IF('1. Ρυθμίσεις'!$C$18="Ναι",NETWORKDAYS($C25,$D25),NETWORKDAYS($C25,$D25,Argies)))</f>
        <v/>
      </c>
      <c r="F25" s="77" t="n"/>
      <c r="G25" s="75" t="n"/>
    </row>
    <row r="26" ht="19.5" customHeight="1" s="55">
      <c r="A26" s="75" t="n"/>
      <c r="B26" s="77" t="n"/>
      <c r="C26" s="77" t="n"/>
      <c r="D26" s="77" t="n"/>
      <c r="E26" s="79">
        <f>IF(OR($A26="",$C26="",$D26=""),"",IF('1. Ρυθμίσεις'!$C$18="Ναι",NETWORKDAYS($C26,$D26),NETWORKDAYS($C26,$D26,Argies)))</f>
        <v/>
      </c>
      <c r="F26" s="77" t="n"/>
      <c r="G26" s="75" t="n"/>
    </row>
    <row r="27" ht="19.5" customHeight="1" s="55">
      <c r="A27" s="75" t="n"/>
      <c r="B27" s="77" t="n"/>
      <c r="C27" s="77" t="n"/>
      <c r="D27" s="77" t="n"/>
      <c r="E27" s="79">
        <f>IF(OR($A27="",$C27="",$D27=""),"",IF('1. Ρυθμίσεις'!$C$18="Ναι",NETWORKDAYS($C27,$D27),NETWORKDAYS($C27,$D27,Argies)))</f>
        <v/>
      </c>
      <c r="F27" s="77" t="n"/>
      <c r="G27" s="75" t="n"/>
    </row>
    <row r="28" ht="19.5" customHeight="1" s="55">
      <c r="A28" s="75" t="n"/>
      <c r="B28" s="77" t="n"/>
      <c r="C28" s="77" t="n"/>
      <c r="D28" s="77" t="n"/>
      <c r="E28" s="79">
        <f>IF(OR($A28="",$C28="",$D28=""),"",IF('1. Ρυθμίσεις'!$C$18="Ναι",NETWORKDAYS($C28,$D28),NETWORKDAYS($C28,$D28,Argies)))</f>
        <v/>
      </c>
      <c r="F28" s="77" t="n"/>
      <c r="G28" s="75" t="n"/>
    </row>
    <row r="29" ht="19.5" customHeight="1" s="55">
      <c r="A29" s="75" t="n"/>
      <c r="B29" s="77" t="n"/>
      <c r="C29" s="77" t="n"/>
      <c r="D29" s="77" t="n"/>
      <c r="E29" s="79">
        <f>IF(OR($A29="",$C29="",$D29=""),"",IF('1. Ρυθμίσεις'!$C$18="Ναι",NETWORKDAYS($C29,$D29),NETWORKDAYS($C29,$D29,Argies)))</f>
        <v/>
      </c>
      <c r="F29" s="77" t="n"/>
      <c r="G29" s="75" t="n"/>
    </row>
    <row r="30" ht="19.5" customHeight="1" s="55">
      <c r="A30" s="75" t="n"/>
      <c r="B30" s="77" t="n"/>
      <c r="C30" s="77" t="n"/>
      <c r="D30" s="77" t="n"/>
      <c r="E30" s="79">
        <f>IF(OR($A30="",$C30="",$D30=""),"",IF('1. Ρυθμίσεις'!$C$18="Ναι",NETWORKDAYS($C30,$D30),NETWORKDAYS($C30,$D30,Argies)))</f>
        <v/>
      </c>
      <c r="F30" s="77" t="n"/>
      <c r="G30" s="75" t="n"/>
    </row>
    <row r="31" ht="19.5" customHeight="1" s="55">
      <c r="A31" s="75" t="n"/>
      <c r="B31" s="77" t="n"/>
      <c r="C31" s="77" t="n"/>
      <c r="D31" s="77" t="n"/>
      <c r="E31" s="79">
        <f>IF(OR($A31="",$C31="",$D31=""),"",IF('1. Ρυθμίσεις'!$C$18="Ναι",NETWORKDAYS($C31,$D31),NETWORKDAYS($C31,$D31,Argies)))</f>
        <v/>
      </c>
      <c r="F31" s="77" t="n"/>
      <c r="G31" s="75" t="n"/>
    </row>
    <row r="32" ht="19.5" customHeight="1" s="55">
      <c r="A32" s="75" t="n"/>
      <c r="B32" s="77" t="n"/>
      <c r="C32" s="77" t="n"/>
      <c r="D32" s="77" t="n"/>
      <c r="E32" s="79">
        <f>IF(OR($A32="",$C32="",$D32=""),"",IF('1. Ρυθμίσεις'!$C$18="Ναι",NETWORKDAYS($C32,$D32),NETWORKDAYS($C32,$D32,Argies)))</f>
        <v/>
      </c>
      <c r="F32" s="77" t="n"/>
      <c r="G32" s="75" t="n"/>
    </row>
    <row r="33" ht="19.5" customHeight="1" s="55">
      <c r="A33" s="75" t="n"/>
      <c r="B33" s="77" t="n"/>
      <c r="C33" s="77" t="n"/>
      <c r="D33" s="77" t="n"/>
      <c r="E33" s="79">
        <f>IF(OR($A33="",$C33="",$D33=""),"",IF('1. Ρυθμίσεις'!$C$18="Ναι",NETWORKDAYS($C33,$D33),NETWORKDAYS($C33,$D33,Argies)))</f>
        <v/>
      </c>
      <c r="F33" s="77" t="n"/>
      <c r="G33" s="75" t="n"/>
    </row>
    <row r="34" ht="19.5" customHeight="1" s="55">
      <c r="A34" s="75" t="n"/>
      <c r="B34" s="77" t="n"/>
      <c r="C34" s="77" t="n"/>
      <c r="D34" s="77" t="n"/>
      <c r="E34" s="79">
        <f>IF(OR($A34="",$C34="",$D34=""),"",IF('1. Ρυθμίσεις'!$C$18="Ναι",NETWORKDAYS($C34,$D34),NETWORKDAYS($C34,$D34,Argies)))</f>
        <v/>
      </c>
      <c r="F34" s="77" t="n"/>
      <c r="G34" s="75" t="n"/>
    </row>
    <row r="35" ht="19.5" customHeight="1" s="55">
      <c r="A35" s="75" t="n"/>
      <c r="B35" s="77" t="n"/>
      <c r="C35" s="77" t="n"/>
      <c r="D35" s="77" t="n"/>
      <c r="E35" s="79">
        <f>IF(OR($A35="",$C35="",$D35=""),"",IF('1. Ρυθμίσεις'!$C$18="Ναι",NETWORKDAYS($C35,$D35),NETWORKDAYS($C35,$D35,Argies)))</f>
        <v/>
      </c>
      <c r="F35" s="77" t="n"/>
      <c r="G35" s="75" t="n"/>
    </row>
    <row r="36" ht="19.5" customHeight="1" s="55">
      <c r="A36" s="75" t="n"/>
      <c r="B36" s="77" t="n"/>
      <c r="C36" s="77" t="n"/>
      <c r="D36" s="77" t="n"/>
      <c r="E36" s="79">
        <f>IF(OR($A36="",$C36="",$D36=""),"",IF('1. Ρυθμίσεις'!$C$18="Ναι",NETWORKDAYS($C36,$D36),NETWORKDAYS($C36,$D36,Argies)))</f>
        <v/>
      </c>
      <c r="F36" s="77" t="n"/>
      <c r="G36" s="75" t="n"/>
    </row>
    <row r="37" ht="19.5" customHeight="1" s="55">
      <c r="A37" s="75" t="n"/>
      <c r="B37" s="77" t="n"/>
      <c r="C37" s="77" t="n"/>
      <c r="D37" s="77" t="n"/>
      <c r="E37" s="79">
        <f>IF(OR($A37="",$C37="",$D37=""),"",IF('1. Ρυθμίσεις'!$C$18="Ναι",NETWORKDAYS($C37,$D37),NETWORKDAYS($C37,$D37,Argies)))</f>
        <v/>
      </c>
      <c r="F37" s="77" t="n"/>
      <c r="G37" s="75" t="n"/>
    </row>
    <row r="38" ht="19.5" customHeight="1" s="55">
      <c r="A38" s="75" t="n"/>
      <c r="B38" s="77" t="n"/>
      <c r="C38" s="77" t="n"/>
      <c r="D38" s="77" t="n"/>
      <c r="E38" s="79">
        <f>IF(OR($A38="",$C38="",$D38=""),"",IF('1. Ρυθμίσεις'!$C$18="Ναι",NETWORKDAYS($C38,$D38),NETWORKDAYS($C38,$D38,Argies)))</f>
        <v/>
      </c>
      <c r="F38" s="77" t="n"/>
      <c r="G38" s="75" t="n"/>
    </row>
    <row r="39" ht="19.5" customHeight="1" s="55">
      <c r="A39" s="75" t="n"/>
      <c r="B39" s="77" t="n"/>
      <c r="C39" s="77" t="n"/>
      <c r="D39" s="77" t="n"/>
      <c r="E39" s="79">
        <f>IF(OR($A39="",$C39="",$D39=""),"",IF('1. Ρυθμίσεις'!$C$18="Ναι",NETWORKDAYS($C39,$D39),NETWORKDAYS($C39,$D39,Argies)))</f>
        <v/>
      </c>
      <c r="F39" s="77" t="n"/>
      <c r="G39" s="75" t="n"/>
    </row>
    <row r="40" ht="19.5" customHeight="1" s="55">
      <c r="A40" s="75" t="n"/>
      <c r="B40" s="77" t="n"/>
      <c r="C40" s="77" t="n"/>
      <c r="D40" s="77" t="n"/>
      <c r="E40" s="79">
        <f>IF(OR($A40="",$C40="",$D40=""),"",IF('1. Ρυθμίσεις'!$C$18="Ναι",NETWORKDAYS($C40,$D40),NETWORKDAYS($C40,$D40,Argies)))</f>
        <v/>
      </c>
      <c r="F40" s="77" t="n"/>
      <c r="G40" s="75" t="n"/>
    </row>
    <row r="41" ht="19.5" customHeight="1" s="55">
      <c r="A41" s="75" t="n"/>
      <c r="B41" s="77" t="n"/>
      <c r="C41" s="77" t="n"/>
      <c r="D41" s="77" t="n"/>
      <c r="E41" s="79">
        <f>IF(OR($A41="",$C41="",$D41=""),"",IF('1. Ρυθμίσεις'!$C$18="Ναι",NETWORKDAYS($C41,$D41),NETWORKDAYS($C41,$D41,Argies)))</f>
        <v/>
      </c>
      <c r="F41" s="77" t="n"/>
      <c r="G41" s="75" t="n"/>
    </row>
    <row r="42" ht="19.5" customHeight="1" s="55">
      <c r="A42" s="75" t="n"/>
      <c r="B42" s="77" t="n"/>
      <c r="C42" s="77" t="n"/>
      <c r="D42" s="77" t="n"/>
      <c r="E42" s="79">
        <f>IF(OR($A42="",$C42="",$D42=""),"",IF('1. Ρυθμίσεις'!$C$18="Ναι",NETWORKDAYS($C42,$D42),NETWORKDAYS($C42,$D42,Argies)))</f>
        <v/>
      </c>
      <c r="F42" s="77" t="n"/>
      <c r="G42" s="75" t="n"/>
    </row>
    <row r="43" ht="19.5" customHeight="1" s="55">
      <c r="A43" s="75" t="n"/>
      <c r="B43" s="77" t="n"/>
      <c r="C43" s="77" t="n"/>
      <c r="D43" s="77" t="n"/>
      <c r="E43" s="79">
        <f>IF(OR($A43="",$C43="",$D43=""),"",IF('1. Ρυθμίσεις'!$C$18="Ναι",NETWORKDAYS($C43,$D43),NETWORKDAYS($C43,$D43,Argies)))</f>
        <v/>
      </c>
      <c r="F43" s="77" t="n"/>
      <c r="G43" s="75" t="n"/>
    </row>
    <row r="44" ht="19.5" customHeight="1" s="55">
      <c r="A44" s="75" t="n"/>
      <c r="B44" s="77" t="n"/>
      <c r="C44" s="77" t="n"/>
      <c r="D44" s="77" t="n"/>
      <c r="E44" s="79">
        <f>IF(OR($A44="",$C44="",$D44=""),"",IF('1. Ρυθμίσεις'!$C$18="Ναι",NETWORKDAYS($C44,$D44),NETWORKDAYS($C44,$D44,Argies)))</f>
        <v/>
      </c>
      <c r="F44" s="77" t="n"/>
      <c r="G44" s="75" t="n"/>
    </row>
    <row r="45" ht="19.5" customHeight="1" s="55">
      <c r="A45" s="75" t="n"/>
      <c r="B45" s="77" t="n"/>
      <c r="C45" s="77" t="n"/>
      <c r="D45" s="77" t="n"/>
      <c r="E45" s="79">
        <f>IF(OR($A45="",$C45="",$D45=""),"",IF('1. Ρυθμίσεις'!$C$18="Ναι",NETWORKDAYS($C45,$D45),NETWORKDAYS($C45,$D45,Argies)))</f>
        <v/>
      </c>
      <c r="F45" s="77" t="n"/>
      <c r="G45" s="75" t="n"/>
    </row>
    <row r="46" ht="19.5" customHeight="1" s="55">
      <c r="A46" s="75" t="n"/>
      <c r="B46" s="77" t="n"/>
      <c r="C46" s="77" t="n"/>
      <c r="D46" s="77" t="n"/>
      <c r="E46" s="79">
        <f>IF(OR($A46="",$C46="",$D46=""),"",IF('1. Ρυθμίσεις'!$C$18="Ναι",NETWORKDAYS($C46,$D46),NETWORKDAYS($C46,$D46,Argies)))</f>
        <v/>
      </c>
      <c r="F46" s="77" t="n"/>
      <c r="G46" s="75" t="n"/>
    </row>
    <row r="47" ht="19.5" customHeight="1" s="55">
      <c r="A47" s="75" t="n"/>
      <c r="B47" s="77" t="n"/>
      <c r="C47" s="77" t="n"/>
      <c r="D47" s="77" t="n"/>
      <c r="E47" s="79">
        <f>IF(OR($A47="",$C47="",$D47=""),"",IF('1. Ρυθμίσεις'!$C$18="Ναι",NETWORKDAYS($C47,$D47),NETWORKDAYS($C47,$D47,Argies)))</f>
        <v/>
      </c>
      <c r="F47" s="77" t="n"/>
      <c r="G47" s="75" t="n"/>
    </row>
    <row r="48" ht="19.5" customHeight="1" s="55">
      <c r="A48" s="75" t="n"/>
      <c r="B48" s="77" t="n"/>
      <c r="C48" s="77" t="n"/>
      <c r="D48" s="77" t="n"/>
      <c r="E48" s="79">
        <f>IF(OR($A48="",$C48="",$D48=""),"",IF('1. Ρυθμίσεις'!$C$18="Ναι",NETWORKDAYS($C48,$D48),NETWORKDAYS($C48,$D48,Argies)))</f>
        <v/>
      </c>
      <c r="F48" s="77" t="n"/>
      <c r="G48" s="75" t="n"/>
    </row>
    <row r="49" ht="19.5" customHeight="1" s="55">
      <c r="A49" s="75" t="n"/>
      <c r="B49" s="77" t="n"/>
      <c r="C49" s="77" t="n"/>
      <c r="D49" s="77" t="n"/>
      <c r="E49" s="79">
        <f>IF(OR($A49="",$C49="",$D49=""),"",IF('1. Ρυθμίσεις'!$C$18="Ναι",NETWORKDAYS($C49,$D49),NETWORKDAYS($C49,$D49,Argies)))</f>
        <v/>
      </c>
      <c r="F49" s="77" t="n"/>
      <c r="G49" s="75" t="n"/>
    </row>
    <row r="50" ht="19.5" customHeight="1" s="55">
      <c r="A50" s="75" t="n"/>
      <c r="B50" s="77" t="n"/>
      <c r="C50" s="77" t="n"/>
      <c r="D50" s="77" t="n"/>
      <c r="E50" s="79">
        <f>IF(OR($A50="",$C50="",$D50=""),"",IF('1. Ρυθμίσεις'!$C$18="Ναι",NETWORKDAYS($C50,$D50),NETWORKDAYS($C50,$D50,Argies)))</f>
        <v/>
      </c>
      <c r="F50" s="77" t="n"/>
      <c r="G50" s="75" t="n"/>
    </row>
    <row r="51" ht="19.5" customHeight="1" s="55">
      <c r="A51" s="75" t="n"/>
      <c r="B51" s="77" t="n"/>
      <c r="C51" s="77" t="n"/>
      <c r="D51" s="77" t="n"/>
      <c r="E51" s="79">
        <f>IF(OR($A51="",$C51="",$D51=""),"",IF('1. Ρυθμίσεις'!$C$18="Ναι",NETWORKDAYS($C51,$D51),NETWORKDAYS($C51,$D51,Argies)))</f>
        <v/>
      </c>
      <c r="F51" s="77" t="n"/>
      <c r="G51" s="75" t="n"/>
    </row>
    <row r="52" ht="19.5" customHeight="1" s="55">
      <c r="A52" s="75" t="n"/>
      <c r="B52" s="77" t="n"/>
      <c r="C52" s="77" t="n"/>
      <c r="D52" s="77" t="n"/>
      <c r="E52" s="79">
        <f>IF(OR($A52="",$C52="",$D52=""),"",IF('1. Ρυθμίσεις'!$C$18="Ναι",NETWORKDAYS($C52,$D52),NETWORKDAYS($C52,$D52,Argies)))</f>
        <v/>
      </c>
      <c r="F52" s="77" t="n"/>
      <c r="G52" s="75" t="n"/>
    </row>
    <row r="53" ht="19.5" customHeight="1" s="55">
      <c r="A53" s="75" t="n"/>
      <c r="B53" s="77" t="n"/>
      <c r="C53" s="77" t="n"/>
      <c r="D53" s="77" t="n"/>
      <c r="E53" s="79">
        <f>IF(OR($A53="",$C53="",$D53=""),"",IF('1. Ρυθμίσεις'!$C$18="Ναι",NETWORKDAYS($C53,$D53),NETWORKDAYS($C53,$D53,Argies)))</f>
        <v/>
      </c>
      <c r="F53" s="77" t="n"/>
      <c r="G53" s="75" t="n"/>
    </row>
    <row r="54" ht="19.5" customHeight="1" s="55">
      <c r="A54" s="75" t="n"/>
      <c r="B54" s="77" t="n"/>
      <c r="C54" s="77" t="n"/>
      <c r="D54" s="77" t="n"/>
      <c r="E54" s="79">
        <f>IF(OR($A54="",$C54="",$D54=""),"",IF('1. Ρυθμίσεις'!$C$18="Ναι",NETWORKDAYS($C54,$D54),NETWORKDAYS($C54,$D54,Argies)))</f>
        <v/>
      </c>
      <c r="F54" s="77" t="n"/>
      <c r="G54" s="75" t="n"/>
    </row>
    <row r="55" ht="19.5" customHeight="1" s="55">
      <c r="A55" s="75" t="n"/>
      <c r="B55" s="77" t="n"/>
      <c r="C55" s="77" t="n"/>
      <c r="D55" s="77" t="n"/>
      <c r="E55" s="79">
        <f>IF(OR($A55="",$C55="",$D55=""),"",IF('1. Ρυθμίσεις'!$C$18="Ναι",NETWORKDAYS($C55,$D55),NETWORKDAYS($C55,$D55,Argies)))</f>
        <v/>
      </c>
      <c r="F55" s="77" t="n"/>
      <c r="G55" s="75" t="n"/>
    </row>
    <row r="56" ht="19.5" customHeight="1" s="55">
      <c r="A56" s="75" t="n"/>
      <c r="B56" s="77" t="n"/>
      <c r="C56" s="77" t="n"/>
      <c r="D56" s="77" t="n"/>
      <c r="E56" s="79">
        <f>IF(OR($A56="",$C56="",$D56=""),"",IF('1. Ρυθμίσεις'!$C$18="Ναι",NETWORKDAYS($C56,$D56),NETWORKDAYS($C56,$D56,Argies)))</f>
        <v/>
      </c>
      <c r="F56" s="77" t="n"/>
      <c r="G56" s="75" t="n"/>
    </row>
    <row r="57" ht="19.5" customHeight="1" s="55">
      <c r="A57" s="75" t="n"/>
      <c r="B57" s="77" t="n"/>
      <c r="C57" s="77" t="n"/>
      <c r="D57" s="77" t="n"/>
      <c r="E57" s="79">
        <f>IF(OR($A57="",$C57="",$D57=""),"",IF('1. Ρυθμίσεις'!$C$18="Ναι",NETWORKDAYS($C57,$D57),NETWORKDAYS($C57,$D57,Argies)))</f>
        <v/>
      </c>
      <c r="F57" s="77" t="n"/>
      <c r="G57" s="75" t="n"/>
    </row>
    <row r="58" ht="19.5" customHeight="1" s="55">
      <c r="A58" s="75" t="n"/>
      <c r="B58" s="77" t="n"/>
      <c r="C58" s="77" t="n"/>
      <c r="D58" s="77" t="n"/>
      <c r="E58" s="79">
        <f>IF(OR($A58="",$C58="",$D58=""),"",IF('1. Ρυθμίσεις'!$C$18="Ναι",NETWORKDAYS($C58,$D58),NETWORKDAYS($C58,$D58,Argies)))</f>
        <v/>
      </c>
      <c r="F58" s="77" t="n"/>
      <c r="G58" s="75" t="n"/>
    </row>
    <row r="59" ht="19.5" customHeight="1" s="55">
      <c r="A59" s="75" t="n"/>
      <c r="B59" s="77" t="n"/>
      <c r="C59" s="77" t="n"/>
      <c r="D59" s="77" t="n"/>
      <c r="E59" s="79">
        <f>IF(OR($A59="",$C59="",$D59=""),"",IF('1. Ρυθμίσεις'!$C$18="Ναι",NETWORKDAYS($C59,$D59),NETWORKDAYS($C59,$D59,Argies)))</f>
        <v/>
      </c>
      <c r="F59" s="77" t="n"/>
      <c r="G59" s="75" t="n"/>
    </row>
    <row r="60" ht="19.5" customHeight="1" s="55">
      <c r="A60" s="75" t="n"/>
      <c r="B60" s="77" t="n"/>
      <c r="C60" s="77" t="n"/>
      <c r="D60" s="77" t="n"/>
      <c r="E60" s="79">
        <f>IF(OR($A60="",$C60="",$D60=""),"",IF('1. Ρυθμίσεις'!$C$18="Ναι",NETWORKDAYS($C60,$D60),NETWORKDAYS($C60,$D60,Argies)))</f>
        <v/>
      </c>
      <c r="F60" s="77" t="n"/>
      <c r="G60" s="75" t="n"/>
    </row>
    <row r="61" ht="19.5" customHeight="1" s="55">
      <c r="A61" s="75" t="n"/>
      <c r="B61" s="77" t="n"/>
      <c r="C61" s="77" t="n"/>
      <c r="D61" s="77" t="n"/>
      <c r="E61" s="79">
        <f>IF(OR($A61="",$C61="",$D61=""),"",IF('1. Ρυθμίσεις'!$C$18="Ναι",NETWORKDAYS($C61,$D61),NETWORKDAYS($C61,$D61,Argies)))</f>
        <v/>
      </c>
      <c r="F61" s="77" t="n"/>
      <c r="G61" s="75" t="n"/>
    </row>
    <row r="62" ht="19.5" customHeight="1" s="55">
      <c r="A62" s="75" t="n"/>
      <c r="B62" s="77" t="n"/>
      <c r="C62" s="77" t="n"/>
      <c r="D62" s="77" t="n"/>
      <c r="E62" s="79">
        <f>IF(OR($A62="",$C62="",$D62=""),"",IF('1. Ρυθμίσεις'!$C$18="Ναι",NETWORKDAYS($C62,$D62),NETWORKDAYS($C62,$D62,Argies)))</f>
        <v/>
      </c>
      <c r="F62" s="77" t="n"/>
      <c r="G62" s="75" t="n"/>
    </row>
    <row r="63" ht="19.5" customHeight="1" s="55">
      <c r="A63" s="75" t="n"/>
      <c r="B63" s="77" t="n"/>
      <c r="C63" s="77" t="n"/>
      <c r="D63" s="77" t="n"/>
      <c r="E63" s="79">
        <f>IF(OR($A63="",$C63="",$D63=""),"",IF('1. Ρυθμίσεις'!$C$18="Ναι",NETWORKDAYS($C63,$D63),NETWORKDAYS($C63,$D63,Argies)))</f>
        <v/>
      </c>
      <c r="F63" s="77" t="n"/>
      <c r="G63" s="75" t="n"/>
    </row>
    <row r="64" ht="19.5" customHeight="1" s="55">
      <c r="A64" s="75" t="n"/>
      <c r="B64" s="77" t="n"/>
      <c r="C64" s="77" t="n"/>
      <c r="D64" s="77" t="n"/>
      <c r="E64" s="79">
        <f>IF(OR($A64="",$C64="",$D64=""),"",IF('1. Ρυθμίσεις'!$C$18="Ναι",NETWORKDAYS($C64,$D64),NETWORKDAYS($C64,$D64,Argies)))</f>
        <v/>
      </c>
      <c r="F64" s="77" t="n"/>
      <c r="G64" s="75" t="n"/>
    </row>
    <row r="65" ht="19.5" customHeight="1" s="55">
      <c r="A65" s="75" t="n"/>
      <c r="B65" s="77" t="n"/>
      <c r="C65" s="77" t="n"/>
      <c r="D65" s="77" t="n"/>
      <c r="E65" s="79">
        <f>IF(OR($A65="",$C65="",$D65=""),"",IF('1. Ρυθμίσεις'!$C$18="Ναι",NETWORKDAYS($C65,$D65),NETWORKDAYS($C65,$D65,Argies)))</f>
        <v/>
      </c>
      <c r="F65" s="77" t="n"/>
      <c r="G65" s="75" t="n"/>
    </row>
    <row r="66" ht="19.5" customHeight="1" s="55">
      <c r="A66" s="75" t="n"/>
      <c r="B66" s="77" t="n"/>
      <c r="C66" s="77" t="n"/>
      <c r="D66" s="77" t="n"/>
      <c r="E66" s="79">
        <f>IF(OR($A66="",$C66="",$D66=""),"",IF('1. Ρυθμίσεις'!$C$18="Ναι",NETWORKDAYS($C66,$D66),NETWORKDAYS($C66,$D66,Argies)))</f>
        <v/>
      </c>
      <c r="F66" s="77" t="n"/>
      <c r="G66" s="75" t="n"/>
    </row>
    <row r="67" ht="19.5" customHeight="1" s="55">
      <c r="A67" s="75" t="n"/>
      <c r="B67" s="77" t="n"/>
      <c r="C67" s="77" t="n"/>
      <c r="D67" s="77" t="n"/>
      <c r="E67" s="79">
        <f>IF(OR($A67="",$C67="",$D67=""),"",IF('1. Ρυθμίσεις'!$C$18="Ναι",NETWORKDAYS($C67,$D67),NETWORKDAYS($C67,$D67,Argies)))</f>
        <v/>
      </c>
      <c r="F67" s="77" t="n"/>
      <c r="G67" s="75" t="n"/>
    </row>
    <row r="68" ht="19.5" customHeight="1" s="55">
      <c r="A68" s="75" t="n"/>
      <c r="B68" s="77" t="n"/>
      <c r="C68" s="77" t="n"/>
      <c r="D68" s="77" t="n"/>
      <c r="E68" s="79">
        <f>IF(OR($A68="",$C68="",$D68=""),"",IF('1. Ρυθμίσεις'!$C$18="Ναι",NETWORKDAYS($C68,$D68),NETWORKDAYS($C68,$D68,Argies)))</f>
        <v/>
      </c>
      <c r="F68" s="77" t="n"/>
      <c r="G68" s="75" t="n"/>
    </row>
    <row r="69" ht="19.5" customHeight="1" s="55">
      <c r="A69" s="75" t="n"/>
      <c r="B69" s="77" t="n"/>
      <c r="C69" s="77" t="n"/>
      <c r="D69" s="77" t="n"/>
      <c r="E69" s="79">
        <f>IF(OR($A69="",$C69="",$D69=""),"",IF('1. Ρυθμίσεις'!$C$18="Ναι",NETWORKDAYS($C69,$D69),NETWORKDAYS($C69,$D69,Argies)))</f>
        <v/>
      </c>
      <c r="F69" s="77" t="n"/>
      <c r="G69" s="75" t="n"/>
    </row>
    <row r="70" ht="19.5" customHeight="1" s="55">
      <c r="A70" s="75" t="n"/>
      <c r="B70" s="77" t="n"/>
      <c r="C70" s="77" t="n"/>
      <c r="D70" s="77" t="n"/>
      <c r="E70" s="79">
        <f>IF(OR($A70="",$C70="",$D70=""),"",IF('1. Ρυθμίσεις'!$C$18="Ναι",NETWORKDAYS($C70,$D70),NETWORKDAYS($C70,$D70,Argies)))</f>
        <v/>
      </c>
      <c r="F70" s="77" t="n"/>
      <c r="G70" s="75" t="n"/>
    </row>
    <row r="71" ht="19.5" customHeight="1" s="55">
      <c r="A71" s="75" t="n"/>
      <c r="B71" s="77" t="n"/>
      <c r="C71" s="77" t="n"/>
      <c r="D71" s="77" t="n"/>
      <c r="E71" s="79">
        <f>IF(OR($A71="",$C71="",$D71=""),"",IF('1. Ρυθμίσεις'!$C$18="Ναι",NETWORKDAYS($C71,$D71),NETWORKDAYS($C71,$D71,Argies)))</f>
        <v/>
      </c>
      <c r="F71" s="77" t="n"/>
      <c r="G71" s="75" t="n"/>
    </row>
    <row r="72" ht="19.5" customHeight="1" s="55">
      <c r="A72" s="75" t="n"/>
      <c r="B72" s="77" t="n"/>
      <c r="C72" s="77" t="n"/>
      <c r="D72" s="77" t="n"/>
      <c r="E72" s="79">
        <f>IF(OR($A72="",$C72="",$D72=""),"",IF('1. Ρυθμίσεις'!$C$18="Ναι",NETWORKDAYS($C72,$D72),NETWORKDAYS($C72,$D72,Argies)))</f>
        <v/>
      </c>
      <c r="F72" s="77" t="n"/>
      <c r="G72" s="75" t="n"/>
    </row>
    <row r="73" ht="19.5" customHeight="1" s="55">
      <c r="A73" s="75" t="n"/>
      <c r="B73" s="77" t="n"/>
      <c r="C73" s="77" t="n"/>
      <c r="D73" s="77" t="n"/>
      <c r="E73" s="79">
        <f>IF(OR($A73="",$C73="",$D73=""),"",IF('1. Ρυθμίσεις'!$C$18="Ναι",NETWORKDAYS($C73,$D73),NETWORKDAYS($C73,$D73,Argies)))</f>
        <v/>
      </c>
      <c r="F73" s="77" t="n"/>
      <c r="G73" s="75" t="n"/>
    </row>
    <row r="74" ht="19.5" customHeight="1" s="55">
      <c r="A74" s="75" t="n"/>
      <c r="B74" s="77" t="n"/>
      <c r="C74" s="77" t="n"/>
      <c r="D74" s="77" t="n"/>
      <c r="E74" s="79">
        <f>IF(OR($A74="",$C74="",$D74=""),"",IF('1. Ρυθμίσεις'!$C$18="Ναι",NETWORKDAYS($C74,$D74),NETWORKDAYS($C74,$D74,Argies)))</f>
        <v/>
      </c>
      <c r="F74" s="77" t="n"/>
      <c r="G74" s="75" t="n"/>
    </row>
    <row r="75" ht="19.5" customHeight="1" s="55">
      <c r="A75" s="75" t="n"/>
      <c r="B75" s="77" t="n"/>
      <c r="C75" s="77" t="n"/>
      <c r="D75" s="77" t="n"/>
      <c r="E75" s="79">
        <f>IF(OR($A75="",$C75="",$D75=""),"",IF('1. Ρυθμίσεις'!$C$18="Ναι",NETWORKDAYS($C75,$D75),NETWORKDAYS($C75,$D75,Argies)))</f>
        <v/>
      </c>
      <c r="F75" s="77" t="n"/>
      <c r="G75" s="75" t="n"/>
    </row>
    <row r="76" ht="19.5" customHeight="1" s="55">
      <c r="A76" s="75" t="n"/>
      <c r="B76" s="77" t="n"/>
      <c r="C76" s="77" t="n"/>
      <c r="D76" s="77" t="n"/>
      <c r="E76" s="79">
        <f>IF(OR($A76="",$C76="",$D76=""),"",IF('1. Ρυθμίσεις'!$C$18="Ναι",NETWORKDAYS($C76,$D76),NETWORKDAYS($C76,$D76,Argies)))</f>
        <v/>
      </c>
      <c r="F76" s="77" t="n"/>
      <c r="G76" s="75" t="n"/>
    </row>
    <row r="77" ht="19.5" customHeight="1" s="55">
      <c r="A77" s="75" t="n"/>
      <c r="B77" s="77" t="n"/>
      <c r="C77" s="77" t="n"/>
      <c r="D77" s="77" t="n"/>
      <c r="E77" s="79">
        <f>IF(OR($A77="",$C77="",$D77=""),"",IF('1. Ρυθμίσεις'!$C$18="Ναι",NETWORKDAYS($C77,$D77),NETWORKDAYS($C77,$D77,Argies)))</f>
        <v/>
      </c>
      <c r="F77" s="77" t="n"/>
      <c r="G77" s="75" t="n"/>
    </row>
    <row r="78" ht="19.5" customHeight="1" s="55">
      <c r="A78" s="75" t="n"/>
      <c r="B78" s="77" t="n"/>
      <c r="C78" s="77" t="n"/>
      <c r="D78" s="77" t="n"/>
      <c r="E78" s="79">
        <f>IF(OR($A78="",$C78="",$D78=""),"",IF('1. Ρυθμίσεις'!$C$18="Ναι",NETWORKDAYS($C78,$D78),NETWORKDAYS($C78,$D78,Argies)))</f>
        <v/>
      </c>
      <c r="F78" s="77" t="n"/>
      <c r="G78" s="75" t="n"/>
    </row>
    <row r="79" ht="19.5" customHeight="1" s="55">
      <c r="A79" s="75" t="n"/>
      <c r="B79" s="77" t="n"/>
      <c r="C79" s="77" t="n"/>
      <c r="D79" s="77" t="n"/>
      <c r="E79" s="79">
        <f>IF(OR($A79="",$C79="",$D79=""),"",IF('1. Ρυθμίσεις'!$C$18="Ναι",NETWORKDAYS($C79,$D79),NETWORKDAYS($C79,$D79,Argies)))</f>
        <v/>
      </c>
      <c r="F79" s="77" t="n"/>
      <c r="G79" s="75" t="n"/>
    </row>
    <row r="80" ht="19.5" customHeight="1" s="55">
      <c r="A80" s="75" t="n"/>
      <c r="B80" s="77" t="n"/>
      <c r="C80" s="77" t="n"/>
      <c r="D80" s="77" t="n"/>
      <c r="E80" s="79">
        <f>IF(OR($A80="",$C80="",$D80=""),"",IF('1. Ρυθμίσεις'!$C$18="Ναι",NETWORKDAYS($C80,$D80),NETWORKDAYS($C80,$D80,Argies)))</f>
        <v/>
      </c>
      <c r="F80" s="77" t="n"/>
      <c r="G80" s="75" t="n"/>
    </row>
    <row r="81" ht="19.5" customHeight="1" s="55">
      <c r="A81" s="75" t="n"/>
      <c r="B81" s="77" t="n"/>
      <c r="C81" s="77" t="n"/>
      <c r="D81" s="77" t="n"/>
      <c r="E81" s="79">
        <f>IF(OR($A81="",$C81="",$D81=""),"",IF('1. Ρυθμίσεις'!$C$18="Ναι",NETWORKDAYS($C81,$D81),NETWORKDAYS($C81,$D81,Argies)))</f>
        <v/>
      </c>
      <c r="F81" s="77" t="n"/>
      <c r="G81" s="75" t="n"/>
    </row>
    <row r="82" ht="19.5" customHeight="1" s="55">
      <c r="A82" s="75" t="n"/>
      <c r="B82" s="77" t="n"/>
      <c r="C82" s="77" t="n"/>
      <c r="D82" s="77" t="n"/>
      <c r="E82" s="79">
        <f>IF(OR($A82="",$C82="",$D82=""),"",IF('1. Ρυθμίσεις'!$C$18="Ναι",NETWORKDAYS($C82,$D82),NETWORKDAYS($C82,$D82,Argies)))</f>
        <v/>
      </c>
      <c r="F82" s="77" t="n"/>
      <c r="G82" s="75" t="n"/>
    </row>
    <row r="83" ht="19.5" customHeight="1" s="55">
      <c r="A83" s="75" t="n"/>
      <c r="B83" s="77" t="n"/>
      <c r="C83" s="77" t="n"/>
      <c r="D83" s="77" t="n"/>
      <c r="E83" s="79">
        <f>IF(OR($A83="",$C83="",$D83=""),"",IF('1. Ρυθμίσεις'!$C$18="Ναι",NETWORKDAYS($C83,$D83),NETWORKDAYS($C83,$D83,Argies)))</f>
        <v/>
      </c>
      <c r="F83" s="77" t="n"/>
      <c r="G83" s="75" t="n"/>
    </row>
    <row r="84" ht="19.5" customHeight="1" s="55">
      <c r="A84" s="75" t="n"/>
      <c r="B84" s="77" t="n"/>
      <c r="C84" s="77" t="n"/>
      <c r="D84" s="77" t="n"/>
      <c r="E84" s="79">
        <f>IF(OR($A84="",$C84="",$D84=""),"",IF('1. Ρυθμίσεις'!$C$18="Ναι",NETWORKDAYS($C84,$D84),NETWORKDAYS($C84,$D84,Argies)))</f>
        <v/>
      </c>
      <c r="F84" s="77" t="n"/>
      <c r="G84" s="75" t="n"/>
    </row>
    <row r="85" ht="19.5" customHeight="1" s="55">
      <c r="A85" s="75" t="n"/>
      <c r="B85" s="77" t="n"/>
      <c r="C85" s="77" t="n"/>
      <c r="D85" s="77" t="n"/>
      <c r="E85" s="79">
        <f>IF(OR($A85="",$C85="",$D85=""),"",IF('1. Ρυθμίσεις'!$C$18="Ναι",NETWORKDAYS($C85,$D85),NETWORKDAYS($C85,$D85,Argies)))</f>
        <v/>
      </c>
      <c r="F85" s="77" t="n"/>
      <c r="G85" s="75" t="n"/>
    </row>
    <row r="86" ht="19.5" customHeight="1" s="55">
      <c r="A86" s="75" t="n"/>
      <c r="B86" s="77" t="n"/>
      <c r="C86" s="77" t="n"/>
      <c r="D86" s="77" t="n"/>
      <c r="E86" s="79">
        <f>IF(OR($A86="",$C86="",$D86=""),"",IF('1. Ρυθμίσεις'!$C$18="Ναι",NETWORKDAYS($C86,$D86),NETWORKDAYS($C86,$D86,Argies)))</f>
        <v/>
      </c>
      <c r="F86" s="77" t="n"/>
      <c r="G86" s="75" t="n"/>
    </row>
    <row r="87" ht="19.5" customHeight="1" s="55">
      <c r="A87" s="75" t="n"/>
      <c r="B87" s="77" t="n"/>
      <c r="C87" s="77" t="n"/>
      <c r="D87" s="77" t="n"/>
      <c r="E87" s="79">
        <f>IF(OR($A87="",$C87="",$D87=""),"",IF('1. Ρυθμίσεις'!$C$18="Ναι",NETWORKDAYS($C87,$D87),NETWORKDAYS($C87,$D87,Argies)))</f>
        <v/>
      </c>
      <c r="F87" s="77" t="n"/>
      <c r="G87" s="75" t="n"/>
    </row>
    <row r="88" ht="19.5" customHeight="1" s="55">
      <c r="A88" s="75" t="n"/>
      <c r="B88" s="77" t="n"/>
      <c r="C88" s="77" t="n"/>
      <c r="D88" s="77" t="n"/>
      <c r="E88" s="79">
        <f>IF(OR($A88="",$C88="",$D88=""),"",IF('1. Ρυθμίσεις'!$C$18="Ναι",NETWORKDAYS($C88,$D88),NETWORKDAYS($C88,$D88,Argies)))</f>
        <v/>
      </c>
      <c r="F88" s="77" t="n"/>
      <c r="G88" s="75" t="n"/>
    </row>
    <row r="89" ht="19.5" customHeight="1" s="55">
      <c r="A89" s="75" t="n"/>
      <c r="B89" s="77" t="n"/>
      <c r="C89" s="77" t="n"/>
      <c r="D89" s="77" t="n"/>
      <c r="E89" s="79">
        <f>IF(OR($A89="",$C89="",$D89=""),"",IF('1. Ρυθμίσεις'!$C$18="Ναι",NETWORKDAYS($C89,$D89),NETWORKDAYS($C89,$D89,Argies)))</f>
        <v/>
      </c>
      <c r="F89" s="77" t="n"/>
      <c r="G89" s="75" t="n"/>
    </row>
    <row r="90" ht="19.5" customHeight="1" s="55">
      <c r="A90" s="75" t="n"/>
      <c r="B90" s="77" t="n"/>
      <c r="C90" s="77" t="n"/>
      <c r="D90" s="77" t="n"/>
      <c r="E90" s="79">
        <f>IF(OR($A90="",$C90="",$D90=""),"",IF('1. Ρυθμίσεις'!$C$18="Ναι",NETWORKDAYS($C90,$D90),NETWORKDAYS($C90,$D90,Argies)))</f>
        <v/>
      </c>
      <c r="F90" s="77" t="n"/>
      <c r="G90" s="75" t="n"/>
    </row>
    <row r="91" ht="19.5" customHeight="1" s="55">
      <c r="A91" s="75" t="n"/>
      <c r="B91" s="77" t="n"/>
      <c r="C91" s="77" t="n"/>
      <c r="D91" s="77" t="n"/>
      <c r="E91" s="79">
        <f>IF(OR($A91="",$C91="",$D91=""),"",IF('1. Ρυθμίσεις'!$C$18="Ναι",NETWORKDAYS($C91,$D91),NETWORKDAYS($C91,$D91,Argies)))</f>
        <v/>
      </c>
      <c r="F91" s="77" t="n"/>
      <c r="G91" s="75" t="n"/>
    </row>
    <row r="92" ht="19.5" customHeight="1" s="55">
      <c r="A92" s="75" t="n"/>
      <c r="B92" s="77" t="n"/>
      <c r="C92" s="77" t="n"/>
      <c r="D92" s="77" t="n"/>
      <c r="E92" s="79">
        <f>IF(OR($A92="",$C92="",$D92=""),"",IF('1. Ρυθμίσεις'!$C$18="Ναι",NETWORKDAYS($C92,$D92),NETWORKDAYS($C92,$D92,Argies)))</f>
        <v/>
      </c>
      <c r="F92" s="77" t="n"/>
      <c r="G92" s="75" t="n"/>
    </row>
    <row r="93" ht="19.5" customHeight="1" s="55">
      <c r="A93" s="75" t="n"/>
      <c r="B93" s="77" t="n"/>
      <c r="C93" s="77" t="n"/>
      <c r="D93" s="77" t="n"/>
      <c r="E93" s="79">
        <f>IF(OR($A93="",$C93="",$D93=""),"",IF('1. Ρυθμίσεις'!$C$18="Ναι",NETWORKDAYS($C93,$D93),NETWORKDAYS($C93,$D93,Argies)))</f>
        <v/>
      </c>
      <c r="F93" s="77" t="n"/>
      <c r="G93" s="75" t="n"/>
    </row>
    <row r="94" ht="19.5" customHeight="1" s="55">
      <c r="A94" s="75" t="n"/>
      <c r="B94" s="77" t="n"/>
      <c r="C94" s="77" t="n"/>
      <c r="D94" s="77" t="n"/>
      <c r="E94" s="79">
        <f>IF(OR($A94="",$C94="",$D94=""),"",IF('1. Ρυθμίσεις'!$C$18="Ναι",NETWORKDAYS($C94,$D94),NETWORKDAYS($C94,$D94,Argies)))</f>
        <v/>
      </c>
      <c r="F94" s="77" t="n"/>
      <c r="G94" s="75" t="n"/>
    </row>
    <row r="95" ht="19.5" customHeight="1" s="55">
      <c r="A95" s="75" t="n"/>
      <c r="B95" s="77" t="n"/>
      <c r="C95" s="77" t="n"/>
      <c r="D95" s="77" t="n"/>
      <c r="E95" s="79">
        <f>IF(OR($A95="",$C95="",$D95=""),"",IF('1. Ρυθμίσεις'!$C$18="Ναι",NETWORKDAYS($C95,$D95),NETWORKDAYS($C95,$D95,Argies)))</f>
        <v/>
      </c>
      <c r="F95" s="77" t="n"/>
      <c r="G95" s="75" t="n"/>
    </row>
    <row r="96" ht="19.5" customHeight="1" s="55">
      <c r="A96" s="75" t="n"/>
      <c r="B96" s="77" t="n"/>
      <c r="C96" s="77" t="n"/>
      <c r="D96" s="77" t="n"/>
      <c r="E96" s="79">
        <f>IF(OR($A96="",$C96="",$D96=""),"",IF('1. Ρυθμίσεις'!$C$18="Ναι",NETWORKDAYS($C96,$D96),NETWORKDAYS($C96,$D96,Argies)))</f>
        <v/>
      </c>
      <c r="F96" s="77" t="n"/>
      <c r="G96" s="75" t="n"/>
    </row>
    <row r="97" ht="19.5" customHeight="1" s="55">
      <c r="A97" s="75" t="n"/>
      <c r="B97" s="77" t="n"/>
      <c r="C97" s="77" t="n"/>
      <c r="D97" s="77" t="n"/>
      <c r="E97" s="79">
        <f>IF(OR($A97="",$C97="",$D97=""),"",IF('1. Ρυθμίσεις'!$C$18="Ναι",NETWORKDAYS($C97,$D97),NETWORKDAYS($C97,$D97,Argies)))</f>
        <v/>
      </c>
      <c r="F97" s="77" t="n"/>
      <c r="G97" s="75" t="n"/>
    </row>
    <row r="98" ht="19.5" customHeight="1" s="55">
      <c r="A98" s="75" t="n"/>
      <c r="B98" s="77" t="n"/>
      <c r="C98" s="77" t="n"/>
      <c r="D98" s="77" t="n"/>
      <c r="E98" s="79">
        <f>IF(OR($A98="",$C98="",$D98=""),"",IF('1. Ρυθμίσεις'!$C$18="Ναι",NETWORKDAYS($C98,$D98),NETWORKDAYS($C98,$D98,Argies)))</f>
        <v/>
      </c>
      <c r="F98" s="77" t="n"/>
      <c r="G98" s="75" t="n"/>
    </row>
    <row r="99" ht="19.5" customHeight="1" s="55">
      <c r="A99" s="75" t="n"/>
      <c r="B99" s="77" t="n"/>
      <c r="C99" s="77" t="n"/>
      <c r="D99" s="77" t="n"/>
      <c r="E99" s="79">
        <f>IF(OR($A99="",$C99="",$D99=""),"",IF('1. Ρυθμίσεις'!$C$18="Ναι",NETWORKDAYS($C99,$D99),NETWORKDAYS($C99,$D99,Argies)))</f>
        <v/>
      </c>
      <c r="F99" s="77" t="n"/>
      <c r="G99" s="75" t="n"/>
    </row>
    <row r="100" ht="19.5" customHeight="1" s="55">
      <c r="A100" s="75" t="n"/>
      <c r="B100" s="77" t="n"/>
      <c r="C100" s="77" t="n"/>
      <c r="D100" s="77" t="n"/>
      <c r="E100" s="79">
        <f>IF(OR($A100="",$C100="",$D100=""),"",IF('1. Ρυθμίσεις'!$C$18="Ναι",NETWORKDAYS($C100,$D100),NETWORKDAYS($C100,$D100,Argies)))</f>
        <v/>
      </c>
      <c r="F100" s="77" t="n"/>
      <c r="G100" s="75" t="n"/>
    </row>
    <row r="101" ht="19.5" customHeight="1" s="55">
      <c r="A101" s="75" t="n"/>
      <c r="B101" s="77" t="n"/>
      <c r="C101" s="77" t="n"/>
      <c r="D101" s="77" t="n"/>
      <c r="E101" s="79">
        <f>IF(OR($A101="",$C101="",$D101=""),"",IF('1. Ρυθμίσεις'!$C$18="Ναι",NETWORKDAYS($C101,$D101),NETWORKDAYS($C101,$D101,Argies)))</f>
        <v/>
      </c>
      <c r="F101" s="77" t="n"/>
      <c r="G101" s="75" t="n"/>
    </row>
    <row r="102" ht="19.5" customHeight="1" s="55">
      <c r="A102" s="75" t="n"/>
      <c r="B102" s="77" t="n"/>
      <c r="C102" s="77" t="n"/>
      <c r="D102" s="77" t="n"/>
      <c r="E102" s="79">
        <f>IF(OR($A102="",$C102="",$D102=""),"",IF('1. Ρυθμίσεις'!$C$18="Ναι",NETWORKDAYS($C102,$D102),NETWORKDAYS($C102,$D102,Argies)))</f>
        <v/>
      </c>
      <c r="F102" s="77" t="n"/>
      <c r="G102" s="75" t="n"/>
    </row>
    <row r="103" ht="19.5" customHeight="1" s="55">
      <c r="A103" s="75" t="n"/>
      <c r="B103" s="77" t="n"/>
      <c r="C103" s="77" t="n"/>
      <c r="D103" s="77" t="n"/>
      <c r="E103" s="79">
        <f>IF(OR($A103="",$C103="",$D103=""),"",IF('1. Ρυθμίσεις'!$C$18="Ναι",NETWORKDAYS($C103,$D103),NETWORKDAYS($C103,$D103,Argies)))</f>
        <v/>
      </c>
      <c r="F103" s="77" t="n"/>
      <c r="G103" s="75" t="n"/>
    </row>
    <row r="104" ht="19.5" customHeight="1" s="55">
      <c r="A104" s="75" t="n"/>
      <c r="B104" s="77" t="n"/>
      <c r="C104" s="77" t="n"/>
      <c r="D104" s="77" t="n"/>
      <c r="E104" s="79">
        <f>IF(OR($A104="",$C104="",$D104=""),"",IF('1. Ρυθμίσεις'!$C$18="Ναι",NETWORKDAYS($C104,$D104),NETWORKDAYS($C104,$D104,Argies)))</f>
        <v/>
      </c>
      <c r="F104" s="77" t="n"/>
      <c r="G104" s="75" t="n"/>
    </row>
  </sheetData>
  <mergeCells count="1">
    <mergeCell ref="A2:G2"/>
  </mergeCells>
  <conditionalFormatting sqref="B5:B104">
    <cfRule type="expression" rank="0" priority="2" equalAverage="0" aboveAverage="0" dxfId="1" text="" percent="0" bottom="0">
      <formula>$B5="Annual"</formula>
    </cfRule>
    <cfRule type="expression" rank="0" priority="3" equalAverage="0" aboveAverage="0" dxfId="2" text="" percent="0" bottom="0">
      <formula>$B5="Sick"</formula>
    </cfRule>
    <cfRule type="expression" rank="0" priority="4" equalAverage="0" aboveAverage="0" dxfId="3" text="" percent="0" bottom="0">
      <formula>$B5="Unpaid"</formula>
    </cfRule>
    <cfRule type="expression" rank="0" priority="5" equalAverage="0" aboveAverage="0" dxfId="4" text="" percent="0" bottom="0">
      <formula>$B5="Other"</formula>
    </cfRule>
  </conditionalFormatting>
  <conditionalFormatting sqref="F5:F104">
    <cfRule type="expression" rank="0" priority="6" equalAverage="0" aboveAverage="0" dxfId="4" text="" percent="0" bottom="0">
      <formula>$F5="Approved"</formula>
    </cfRule>
    <cfRule type="expression" rank="0" priority="7" equalAverage="0" aboveAverage="0" dxfId="3" text="" percent="0" bottom="0">
      <formula>$F5="Pending"</formula>
    </cfRule>
    <cfRule type="expression" rank="0" priority="8" equalAverage="0" aboveAverage="0" dxfId="5" text="" percent="0" bottom="0">
      <formula>$F5="Cancelled"</formula>
    </cfRule>
  </conditionalFormatting>
  <dataValidations count="3">
    <dataValidation sqref="B5:B104" showDropDown="0" showInputMessage="0" showErrorMessage="0" allowBlank="1" type="list" errorStyle="stop" operator="between">
      <formula1>"Άδεια,Ασθένεια,Άνευ αποδοχών,Άλλο"</formula1>
      <formula2>0</formula2>
    </dataValidation>
    <dataValidation sqref="F5:F104" showDropDown="0" showInputMessage="0" showErrorMessage="0" allowBlank="1" type="list" errorStyle="stop" operator="between">
      <formula1>"Εγκρίθηκε,Εκκρεμεί,Ακυρώθηκε"</formula1>
      <formula2>0</formula2>
    </dataValidation>
    <dataValidation sqref="A5:A104" showDropDown="0" showInputMessage="0" showErrorMessage="0" allowBlank="1" type="list" errorStyle="stop" operator="between">
      <formula1>'2. Εργαζόμενοι'!$A$5:$A$34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B2: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2" ht="27.75" customHeight="1" s="55">
      <c r="B2" s="63" t="inlineStr">
        <is>
          <t>Σύνοψη ομάδας</t>
        </is>
      </c>
    </row>
    <row r="3" ht="15" customHeight="1" s="55">
      <c r="B3" s="64" t="inlineStr">
        <is>
          <t>Αντλείται αυτόματα από τους Εργαζόμενους και την Καταγραφή αδειών. Η μπάρα δείχνει το % του δικαιώματος που χρησιμοποιήθηκε.</t>
        </is>
      </c>
    </row>
    <row r="5" ht="19.5" customHeight="1" s="55">
      <c r="B5" s="82" t="inlineStr">
        <is>
          <t>ΔΙΚΑΙΩΜΑ ΟΜΑΔΑΣ (ΗΜΕΡΕΣ)</t>
        </is>
      </c>
      <c r="C5" s="83" t="n"/>
      <c r="D5" s="84" t="inlineStr">
        <is>
          <t>ΕΛΗΦΘΗΣΑΝ (ΕΓΚΕΚΡΙΜΕΝΕΣ)</t>
        </is>
      </c>
      <c r="E5" s="85" t="n"/>
      <c r="F5" s="86" t="inlineStr">
        <is>
          <t>ΚΡΑΤΗΜΕΝΕΣ (ΕΚΚΡΕΜΕΙΣ)</t>
        </is>
      </c>
      <c r="G5" s="87" t="n"/>
      <c r="H5" s="88" t="inlineStr">
        <is>
          <t>ΥΠΟΛΟΙΠΟ</t>
        </is>
      </c>
    </row>
    <row r="6" ht="36" customHeight="1" s="55">
      <c r="B6" s="89">
        <f>'2. Εργαζόμενοι'!G36</f>
        <v/>
      </c>
      <c r="C6" s="83" t="n"/>
      <c r="D6" s="90">
        <f>'2. Εργαζόμενοι'!H36</f>
        <v/>
      </c>
      <c r="E6" s="85" t="n"/>
      <c r="F6" s="91">
        <f>'2. Εργαζόμενοι'!I36</f>
        <v/>
      </c>
      <c r="G6" s="87" t="n"/>
      <c r="H6" s="92">
        <f>'2. Εργαζόμενοι'!J36</f>
        <v/>
      </c>
    </row>
    <row r="9" ht="21.75" customHeight="1" s="55">
      <c r="B9" s="58" t="inlineStr">
        <is>
          <t>Ανά εργαζόμενο</t>
        </is>
      </c>
    </row>
    <row r="10" ht="27.75" customHeight="1" s="55">
      <c r="B10" s="74" t="inlineStr">
        <is>
          <t>Όνομα</t>
        </is>
      </c>
      <c r="C10" s="74" t="inlineStr">
        <is>
          <t>Πρότυπο εργασίας</t>
        </is>
      </c>
      <c r="D10" s="74" t="inlineStr">
        <is>
          <t>Δικαίωμα</t>
        </is>
      </c>
      <c r="E10" s="74" t="inlineStr">
        <is>
          <t>Ελήφθησαν</t>
        </is>
      </c>
      <c r="F10" s="74" t="inlineStr">
        <is>
          <t>Κρατημένες</t>
        </is>
      </c>
      <c r="G10" s="74" t="inlineStr">
        <is>
          <t>Υπόλοιπο</t>
        </is>
      </c>
      <c r="H10" s="74" t="inlineStr">
        <is>
          <t>% χρήσης</t>
        </is>
      </c>
    </row>
    <row r="11" ht="19.5" customHeight="1" s="55">
      <c r="B11" s="93">
        <f>IF('2. Εργαζόμενοι'!A5="","",'2. Εργαζόμενοι'!A5)</f>
        <v/>
      </c>
      <c r="C11" s="94">
        <f>IF('2. Εργαζόμενοι'!A5="","",'2. Εργαζόμενοι'!D5&amp;" ημέρες/εβδ.")</f>
        <v/>
      </c>
      <c r="D11" s="95">
        <f>IF('2. Εργαζόμενοι'!A5="","",'2. Εργαζόμενοι'!G5)</f>
        <v/>
      </c>
      <c r="E11" s="95">
        <f>IF('2. Εργαζόμενοι'!A5="","",'2. Εργαζόμενοι'!H5)</f>
        <v/>
      </c>
      <c r="F11" s="95">
        <f>IF('2. Εργαζόμενοι'!A5="","",'2. Εργαζόμενοι'!I5)</f>
        <v/>
      </c>
      <c r="G11" s="95">
        <f>IF('2. Εργαζόμενοι'!A5="","",'2. Εργαζόμενοι'!J5)</f>
        <v/>
      </c>
      <c r="H11" s="96">
        <f>IFERROR(IF('2. Εργαζόμενοι'!A5="","",('2. Εργαζόμενοι'!H5+'2. Εργαζόμενοι'!I5)/'2. Εργαζόμενοι'!G5),"")</f>
        <v/>
      </c>
    </row>
    <row r="12" ht="19.5" customHeight="1" s="55">
      <c r="B12" s="97">
        <f>IF('2. Εργαζόμενοι'!A6="","",'2. Εργαζόμενοι'!A6)</f>
        <v/>
      </c>
      <c r="C12" s="98">
        <f>IF('2. Εργαζόμενοι'!A6="","",'2. Εργαζόμενοι'!D6&amp;" ημέρες/εβδ.")</f>
        <v/>
      </c>
      <c r="D12" s="99">
        <f>IF('2. Εργαζόμενοι'!A6="","",'2. Εργαζόμενοι'!G6)</f>
        <v/>
      </c>
      <c r="E12" s="99">
        <f>IF('2. Εργαζόμενοι'!A6="","",'2. Εργαζόμενοι'!H6)</f>
        <v/>
      </c>
      <c r="F12" s="99">
        <f>IF('2. Εργαζόμενοι'!A6="","",'2. Εργαζόμενοι'!I6)</f>
        <v/>
      </c>
      <c r="G12" s="99">
        <f>IF('2. Εργαζόμενοι'!A6="","",'2. Εργαζόμενοι'!J6)</f>
        <v/>
      </c>
      <c r="H12" s="100">
        <f>IFERROR(IF('2. Εργαζόμενοι'!A6="","",('2. Εργαζόμενοι'!H6+'2. Εργαζόμενοι'!I6)/'2. Εργαζόμενοι'!G6),"")</f>
        <v/>
      </c>
    </row>
    <row r="13" ht="19.5" customHeight="1" s="55">
      <c r="B13" s="93">
        <f>IF('2. Εργαζόμενοι'!A7="","",'2. Εργαζόμενοι'!A7)</f>
        <v/>
      </c>
      <c r="C13" s="94">
        <f>IF('2. Εργαζόμενοι'!A7="","",'2. Εργαζόμενοι'!D7&amp;" ημέρες/εβδ.")</f>
        <v/>
      </c>
      <c r="D13" s="95">
        <f>IF('2. Εργαζόμενοι'!A7="","",'2. Εργαζόμενοι'!G7)</f>
        <v/>
      </c>
      <c r="E13" s="95">
        <f>IF('2. Εργαζόμενοι'!A7="","",'2. Εργαζόμενοι'!H7)</f>
        <v/>
      </c>
      <c r="F13" s="95">
        <f>IF('2. Εργαζόμενοι'!A7="","",'2. Εργαζόμενοι'!I7)</f>
        <v/>
      </c>
      <c r="G13" s="95">
        <f>IF('2. Εργαζόμενοι'!A7="","",'2. Εργαζόμενοι'!J7)</f>
        <v/>
      </c>
      <c r="H13" s="96">
        <f>IFERROR(IF('2. Εργαζόμενοι'!A7="","",('2. Εργαζόμενοι'!H7+'2. Εργαζόμενοι'!I7)/'2. Εργαζόμενοι'!G7),"")</f>
        <v/>
      </c>
    </row>
    <row r="14" ht="19.5" customHeight="1" s="55">
      <c r="B14" s="97">
        <f>IF('2. Εργαζόμενοι'!A8="","",'2. Εργαζόμενοι'!A8)</f>
        <v/>
      </c>
      <c r="C14" s="98">
        <f>IF('2. Εργαζόμενοι'!A8="","",'2. Εργαζόμενοι'!D8&amp;" ημέρες/εβδ.")</f>
        <v/>
      </c>
      <c r="D14" s="99">
        <f>IF('2. Εργαζόμενοι'!A8="","",'2. Εργαζόμενοι'!G8)</f>
        <v/>
      </c>
      <c r="E14" s="99">
        <f>IF('2. Εργαζόμενοι'!A8="","",'2. Εργαζόμενοι'!H8)</f>
        <v/>
      </c>
      <c r="F14" s="99">
        <f>IF('2. Εργαζόμενοι'!A8="","",'2. Εργαζόμενοι'!I8)</f>
        <v/>
      </c>
      <c r="G14" s="99">
        <f>IF('2. Εργαζόμενοι'!A8="","",'2. Εργαζόμενοι'!J8)</f>
        <v/>
      </c>
      <c r="H14" s="100">
        <f>IFERROR(IF('2. Εργαζόμενοι'!A8="","",('2. Εργαζόμενοι'!H8+'2. Εργαζόμενοι'!I8)/'2. Εργαζόμενοι'!G8),"")</f>
        <v/>
      </c>
    </row>
    <row r="15" ht="19.5" customHeight="1" s="55">
      <c r="B15" s="93">
        <f>IF('2. Εργαζόμενοι'!A9="","",'2. Εργαζόμενοι'!A9)</f>
        <v/>
      </c>
      <c r="C15" s="94">
        <f>IF('2. Εργαζόμενοι'!A9="","",'2. Εργαζόμενοι'!D9&amp;" ημέρες/εβδ.")</f>
        <v/>
      </c>
      <c r="D15" s="95">
        <f>IF('2. Εργαζόμενοι'!A9="","",'2. Εργαζόμενοι'!G9)</f>
        <v/>
      </c>
      <c r="E15" s="95">
        <f>IF('2. Εργαζόμενοι'!A9="","",'2. Εργαζόμενοι'!H9)</f>
        <v/>
      </c>
      <c r="F15" s="95">
        <f>IF('2. Εργαζόμενοι'!A9="","",'2. Εργαζόμενοι'!I9)</f>
        <v/>
      </c>
      <c r="G15" s="95">
        <f>IF('2. Εργαζόμενοι'!A9="","",'2. Εργαζόμενοι'!J9)</f>
        <v/>
      </c>
      <c r="H15" s="96">
        <f>IFERROR(IF('2. Εργαζόμενοι'!A9="","",('2. Εργαζόμενοι'!H9+'2. Εργαζόμενοι'!I9)/'2. Εργαζόμενοι'!G9),"")</f>
        <v/>
      </c>
    </row>
    <row r="16" ht="19.5" customHeight="1" s="55">
      <c r="B16" s="97">
        <f>IF('2. Εργαζόμενοι'!A10="","",'2. Εργαζόμενοι'!A10)</f>
        <v/>
      </c>
      <c r="C16" s="98">
        <f>IF('2. Εργαζόμενοι'!A10="","",'2. Εργαζόμενοι'!D10&amp;" ημέρες/εβδ.")</f>
        <v/>
      </c>
      <c r="D16" s="99">
        <f>IF('2. Εργαζόμενοι'!A10="","",'2. Εργαζόμενοι'!G10)</f>
        <v/>
      </c>
      <c r="E16" s="99">
        <f>IF('2. Εργαζόμενοι'!A10="","",'2. Εργαζόμενοι'!H10)</f>
        <v/>
      </c>
      <c r="F16" s="99">
        <f>IF('2. Εργαζόμενοι'!A10="","",'2. Εργαζόμενοι'!I10)</f>
        <v/>
      </c>
      <c r="G16" s="99">
        <f>IF('2. Εργαζόμενοι'!A10="","",'2. Εργαζόμενοι'!J10)</f>
        <v/>
      </c>
      <c r="H16" s="100">
        <f>IFERROR(IF('2. Εργαζόμενοι'!A10="","",('2. Εργαζόμενοι'!H10+'2. Εργαζόμενοι'!I10)/'2. Εργαζόμενοι'!G10),"")</f>
        <v/>
      </c>
    </row>
    <row r="17" ht="19.5" customHeight="1" s="55">
      <c r="B17" s="93">
        <f>IF('2. Εργαζόμενοι'!A11="","",'2. Εργαζόμενοι'!A11)</f>
        <v/>
      </c>
      <c r="C17" s="94">
        <f>IF('2. Εργαζόμενοι'!A11="","",'2. Εργαζόμενοι'!D11&amp;" ημέρες/εβδ.")</f>
        <v/>
      </c>
      <c r="D17" s="95">
        <f>IF('2. Εργαζόμενοι'!A11="","",'2. Εργαζόμενοι'!G11)</f>
        <v/>
      </c>
      <c r="E17" s="95">
        <f>IF('2. Εργαζόμενοι'!A11="","",'2. Εργαζόμενοι'!H11)</f>
        <v/>
      </c>
      <c r="F17" s="95">
        <f>IF('2. Εργαζόμενοι'!A11="","",'2. Εργαζόμενοι'!I11)</f>
        <v/>
      </c>
      <c r="G17" s="95">
        <f>IF('2. Εργαζόμενοι'!A11="","",'2. Εργαζόμενοι'!J11)</f>
        <v/>
      </c>
      <c r="H17" s="96">
        <f>IFERROR(IF('2. Εργαζόμενοι'!A11="","",('2. Εργαζόμενοι'!H11+'2. Εργαζόμενοι'!I11)/'2. Εργαζόμενοι'!G11),"")</f>
        <v/>
      </c>
    </row>
    <row r="18" ht="19.5" customHeight="1" s="55">
      <c r="B18" s="97">
        <f>IF('2. Εργαζόμενοι'!A12="","",'2. Εργαζόμενοι'!A12)</f>
        <v/>
      </c>
      <c r="C18" s="98">
        <f>IF('2. Εργαζόμενοι'!A12="","",'2. Εργαζόμενοι'!D12&amp;" ημέρες/εβδ.")</f>
        <v/>
      </c>
      <c r="D18" s="99">
        <f>IF('2. Εργαζόμενοι'!A12="","",'2. Εργαζόμενοι'!G12)</f>
        <v/>
      </c>
      <c r="E18" s="99">
        <f>IF('2. Εργαζόμενοι'!A12="","",'2. Εργαζόμενοι'!H12)</f>
        <v/>
      </c>
      <c r="F18" s="99">
        <f>IF('2. Εργαζόμενοι'!A12="","",'2. Εργαζόμενοι'!I12)</f>
        <v/>
      </c>
      <c r="G18" s="99">
        <f>IF('2. Εργαζόμενοι'!A12="","",'2. Εργαζόμενοι'!J12)</f>
        <v/>
      </c>
      <c r="H18" s="100">
        <f>IFERROR(IF('2. Εργαζόμενοι'!A12="","",('2. Εργαζόμενοι'!H12+'2. Εργαζόμενοι'!I12)/'2. Εργαζόμενοι'!G12),"")</f>
        <v/>
      </c>
    </row>
    <row r="19" ht="19.5" customHeight="1" s="55">
      <c r="B19" s="93">
        <f>IF('2. Εργαζόμενοι'!A13="","",'2. Εργαζόμενοι'!A13)</f>
        <v/>
      </c>
      <c r="C19" s="94">
        <f>IF('2. Εργαζόμενοι'!A13="","",'2. Εργαζόμενοι'!D13&amp;" ημέρες/εβδ.")</f>
        <v/>
      </c>
      <c r="D19" s="95">
        <f>IF('2. Εργαζόμενοι'!A13="","",'2. Εργαζόμενοι'!G13)</f>
        <v/>
      </c>
      <c r="E19" s="95">
        <f>IF('2. Εργαζόμενοι'!A13="","",'2. Εργαζόμενοι'!H13)</f>
        <v/>
      </c>
      <c r="F19" s="95">
        <f>IF('2. Εργαζόμενοι'!A13="","",'2. Εργαζόμενοι'!I13)</f>
        <v/>
      </c>
      <c r="G19" s="95">
        <f>IF('2. Εργαζόμενοι'!A13="","",'2. Εργαζόμενοι'!J13)</f>
        <v/>
      </c>
      <c r="H19" s="96">
        <f>IFERROR(IF('2. Εργαζόμενοι'!A13="","",('2. Εργαζόμενοι'!H13+'2. Εργαζόμενοι'!I13)/'2. Εργαζόμενοι'!G13),"")</f>
        <v/>
      </c>
    </row>
    <row r="20" ht="19.5" customHeight="1" s="55">
      <c r="B20" s="97">
        <f>IF('2. Εργαζόμενοι'!A14="","",'2. Εργαζόμενοι'!A14)</f>
        <v/>
      </c>
      <c r="C20" s="98">
        <f>IF('2. Εργαζόμενοι'!A14="","",'2. Εργαζόμενοι'!D14&amp;" ημέρες/εβδ.")</f>
        <v/>
      </c>
      <c r="D20" s="99">
        <f>IF('2. Εργαζόμενοι'!A14="","",'2. Εργαζόμενοι'!G14)</f>
        <v/>
      </c>
      <c r="E20" s="99">
        <f>IF('2. Εργαζόμενοι'!A14="","",'2. Εργαζόμενοι'!H14)</f>
        <v/>
      </c>
      <c r="F20" s="99">
        <f>IF('2. Εργαζόμενοι'!A14="","",'2. Εργαζόμενοι'!I14)</f>
        <v/>
      </c>
      <c r="G20" s="99">
        <f>IF('2. Εργαζόμενοι'!A14="","",'2. Εργαζόμενοι'!J14)</f>
        <v/>
      </c>
      <c r="H20" s="100">
        <f>IFERROR(IF('2. Εργαζόμενοι'!A14="","",('2. Εργαζόμενοι'!H14+'2. Εργαζόμενοι'!I14)/'2. Εργαζόμενοι'!G14),"")</f>
        <v/>
      </c>
    </row>
    <row r="21" ht="19.5" customHeight="1" s="55">
      <c r="B21" s="93">
        <f>IF('2. Εργαζόμενοι'!A15="","",'2. Εργαζόμενοι'!A15)</f>
        <v/>
      </c>
      <c r="C21" s="94">
        <f>IF('2. Εργαζόμενοι'!A15="","",'2. Εργαζόμενοι'!D15&amp;" ημέρες/εβδ.")</f>
        <v/>
      </c>
      <c r="D21" s="95">
        <f>IF('2. Εργαζόμενοι'!A15="","",'2. Εργαζόμενοι'!G15)</f>
        <v/>
      </c>
      <c r="E21" s="95">
        <f>IF('2. Εργαζόμενοι'!A15="","",'2. Εργαζόμενοι'!H15)</f>
        <v/>
      </c>
      <c r="F21" s="95">
        <f>IF('2. Εργαζόμενοι'!A15="","",'2. Εργαζόμενοι'!I15)</f>
        <v/>
      </c>
      <c r="G21" s="95">
        <f>IF('2. Εργαζόμενοι'!A15="","",'2. Εργαζόμενοι'!J15)</f>
        <v/>
      </c>
      <c r="H21" s="96">
        <f>IFERROR(IF('2. Εργαζόμενοι'!A15="","",('2. Εργαζόμενοι'!H15+'2. Εργαζόμενοι'!I15)/'2. Εργαζόμενοι'!G15),"")</f>
        <v/>
      </c>
    </row>
    <row r="22" ht="19.5" customHeight="1" s="55">
      <c r="B22" s="97">
        <f>IF('2. Εργαζόμενοι'!A16="","",'2. Εργαζόμενοι'!A16)</f>
        <v/>
      </c>
      <c r="C22" s="98">
        <f>IF('2. Εργαζόμενοι'!A16="","",'2. Εργαζόμενοι'!D16&amp;" ημέρες/εβδ.")</f>
        <v/>
      </c>
      <c r="D22" s="99">
        <f>IF('2. Εργαζόμενοι'!A16="","",'2. Εργαζόμενοι'!G16)</f>
        <v/>
      </c>
      <c r="E22" s="99">
        <f>IF('2. Εργαζόμενοι'!A16="","",'2. Εργαζόμενοι'!H16)</f>
        <v/>
      </c>
      <c r="F22" s="99">
        <f>IF('2. Εργαζόμενοι'!A16="","",'2. Εργαζόμενοι'!I16)</f>
        <v/>
      </c>
      <c r="G22" s="99">
        <f>IF('2. Εργαζόμενοι'!A16="","",'2. Εργαζόμενοι'!J16)</f>
        <v/>
      </c>
      <c r="H22" s="100">
        <f>IFERROR(IF('2. Εργαζόμενοι'!A16="","",('2. Εργαζόμενοι'!H16+'2. Εργαζόμενοι'!I16)/'2. Εργαζόμενοι'!G16),"")</f>
        <v/>
      </c>
    </row>
    <row r="23" ht="19.5" customHeight="1" s="55">
      <c r="B23" s="93">
        <f>IF('2. Εργαζόμενοι'!A17="","",'2. Εργαζόμενοι'!A17)</f>
        <v/>
      </c>
      <c r="C23" s="94">
        <f>IF('2. Εργαζόμενοι'!A17="","",'2. Εργαζόμενοι'!D17&amp;" ημέρες/εβδ.")</f>
        <v/>
      </c>
      <c r="D23" s="95">
        <f>IF('2. Εργαζόμενοι'!A17="","",'2. Εργαζόμενοι'!G17)</f>
        <v/>
      </c>
      <c r="E23" s="95">
        <f>IF('2. Εργαζόμενοι'!A17="","",'2. Εργαζόμενοι'!H17)</f>
        <v/>
      </c>
      <c r="F23" s="95">
        <f>IF('2. Εργαζόμενοι'!A17="","",'2. Εργαζόμενοι'!I17)</f>
        <v/>
      </c>
      <c r="G23" s="95">
        <f>IF('2. Εργαζόμενοι'!A17="","",'2. Εργαζόμενοι'!J17)</f>
        <v/>
      </c>
      <c r="H23" s="96">
        <f>IFERROR(IF('2. Εργαζόμενοι'!A17="","",('2. Εργαζόμενοι'!H17+'2. Εργαζόμενοι'!I17)/'2. Εργαζόμενοι'!G17),"")</f>
        <v/>
      </c>
    </row>
    <row r="24" ht="19.5" customHeight="1" s="55">
      <c r="B24" s="97">
        <f>IF('2. Εργαζόμενοι'!A18="","",'2. Εργαζόμενοι'!A18)</f>
        <v/>
      </c>
      <c r="C24" s="98">
        <f>IF('2. Εργαζόμενοι'!A18="","",'2. Εργαζόμενοι'!D18&amp;" ημέρες/εβδ.")</f>
        <v/>
      </c>
      <c r="D24" s="99">
        <f>IF('2. Εργαζόμενοι'!A18="","",'2. Εργαζόμενοι'!G18)</f>
        <v/>
      </c>
      <c r="E24" s="99">
        <f>IF('2. Εργαζόμενοι'!A18="","",'2. Εργαζόμενοι'!H18)</f>
        <v/>
      </c>
      <c r="F24" s="99">
        <f>IF('2. Εργαζόμενοι'!A18="","",'2. Εργαζόμενοι'!I18)</f>
        <v/>
      </c>
      <c r="G24" s="99">
        <f>IF('2. Εργαζόμενοι'!A18="","",'2. Εργαζόμενοι'!J18)</f>
        <v/>
      </c>
      <c r="H24" s="100">
        <f>IFERROR(IF('2. Εργαζόμενοι'!A18="","",('2. Εργαζόμενοι'!H18+'2. Εργαζόμενοι'!I18)/'2. Εργαζόμενοι'!G18),"")</f>
        <v/>
      </c>
    </row>
    <row r="25" ht="19.5" customHeight="1" s="55">
      <c r="B25" s="93">
        <f>IF('2. Εργαζόμενοι'!A19="","",'2. Εργαζόμενοι'!A19)</f>
        <v/>
      </c>
      <c r="C25" s="94">
        <f>IF('2. Εργαζόμενοι'!A19="","",'2. Εργαζόμενοι'!D19&amp;" ημέρες/εβδ.")</f>
        <v/>
      </c>
      <c r="D25" s="95">
        <f>IF('2. Εργαζόμενοι'!A19="","",'2. Εργαζόμενοι'!G19)</f>
        <v/>
      </c>
      <c r="E25" s="95">
        <f>IF('2. Εργαζόμενοι'!A19="","",'2. Εργαζόμενοι'!H19)</f>
        <v/>
      </c>
      <c r="F25" s="95">
        <f>IF('2. Εργαζόμενοι'!A19="","",'2. Εργαζόμενοι'!I19)</f>
        <v/>
      </c>
      <c r="G25" s="95">
        <f>IF('2. Εργαζόμενοι'!A19="","",'2. Εργαζόμενοι'!J19)</f>
        <v/>
      </c>
      <c r="H25" s="96">
        <f>IFERROR(IF('2. Εργαζόμενοι'!A19="","",('2. Εργαζόμενοι'!H19+'2. Εργαζόμενοι'!I19)/'2. Εργαζόμενοι'!G19),"")</f>
        <v/>
      </c>
    </row>
    <row r="26" ht="19.5" customHeight="1" s="55">
      <c r="B26" s="97">
        <f>IF('2. Εργαζόμενοι'!A20="","",'2. Εργαζόμενοι'!A20)</f>
        <v/>
      </c>
      <c r="C26" s="98">
        <f>IF('2. Εργαζόμενοι'!A20="","",'2. Εργαζόμενοι'!D20&amp;" ημέρες/εβδ.")</f>
        <v/>
      </c>
      <c r="D26" s="99">
        <f>IF('2. Εργαζόμενοι'!A20="","",'2. Εργαζόμενοι'!G20)</f>
        <v/>
      </c>
      <c r="E26" s="99">
        <f>IF('2. Εργαζόμενοι'!A20="","",'2. Εργαζόμενοι'!H20)</f>
        <v/>
      </c>
      <c r="F26" s="99">
        <f>IF('2. Εργαζόμενοι'!A20="","",'2. Εργαζόμενοι'!I20)</f>
        <v/>
      </c>
      <c r="G26" s="99">
        <f>IF('2. Εργαζόμενοι'!A20="","",'2. Εργαζόμενοι'!J20)</f>
        <v/>
      </c>
      <c r="H26" s="100">
        <f>IFERROR(IF('2. Εργαζόμενοι'!A20="","",('2. Εργαζόμενοι'!H20+'2. Εργαζόμενοι'!I20)/'2. Εργαζόμενοι'!G20),"")</f>
        <v/>
      </c>
    </row>
    <row r="27" ht="19.5" customHeight="1" s="55">
      <c r="B27" s="93">
        <f>IF('2. Εργαζόμενοι'!A21="","",'2. Εργαζόμενοι'!A21)</f>
        <v/>
      </c>
      <c r="C27" s="94">
        <f>IF('2. Εργαζόμενοι'!A21="","",'2. Εργαζόμενοι'!D21&amp;" ημέρες/εβδ.")</f>
        <v/>
      </c>
      <c r="D27" s="95">
        <f>IF('2. Εργαζόμενοι'!A21="","",'2. Εργαζόμενοι'!G21)</f>
        <v/>
      </c>
      <c r="E27" s="95">
        <f>IF('2. Εργαζόμενοι'!A21="","",'2. Εργαζόμενοι'!H21)</f>
        <v/>
      </c>
      <c r="F27" s="95">
        <f>IF('2. Εργαζόμενοι'!A21="","",'2. Εργαζόμενοι'!I21)</f>
        <v/>
      </c>
      <c r="G27" s="95">
        <f>IF('2. Εργαζόμενοι'!A21="","",'2. Εργαζόμενοι'!J21)</f>
        <v/>
      </c>
      <c r="H27" s="96">
        <f>IFERROR(IF('2. Εργαζόμενοι'!A21="","",('2. Εργαζόμενοι'!H21+'2. Εργαζόμενοι'!I21)/'2. Εργαζόμενοι'!G21),"")</f>
        <v/>
      </c>
    </row>
    <row r="28" ht="19.5" customHeight="1" s="55">
      <c r="B28" s="97">
        <f>IF('2. Εργαζόμενοι'!A22="","",'2. Εργαζόμενοι'!A22)</f>
        <v/>
      </c>
      <c r="C28" s="98">
        <f>IF('2. Εργαζόμενοι'!A22="","",'2. Εργαζόμενοι'!D22&amp;" ημέρες/εβδ.")</f>
        <v/>
      </c>
      <c r="D28" s="99">
        <f>IF('2. Εργαζόμενοι'!A22="","",'2. Εργαζόμενοι'!G22)</f>
        <v/>
      </c>
      <c r="E28" s="99">
        <f>IF('2. Εργαζόμενοι'!A22="","",'2. Εργαζόμενοι'!H22)</f>
        <v/>
      </c>
      <c r="F28" s="99">
        <f>IF('2. Εργαζόμενοι'!A22="","",'2. Εργαζόμενοι'!I22)</f>
        <v/>
      </c>
      <c r="G28" s="99">
        <f>IF('2. Εργαζόμενοι'!A22="","",'2. Εργαζόμενοι'!J22)</f>
        <v/>
      </c>
      <c r="H28" s="100">
        <f>IFERROR(IF('2. Εργαζόμενοι'!A22="","",('2. Εργαζόμενοι'!H22+'2. Εργαζόμενοι'!I22)/'2. Εργαζόμενοι'!G22),"")</f>
        <v/>
      </c>
    </row>
    <row r="29" ht="19.5" customHeight="1" s="55">
      <c r="B29" s="93">
        <f>IF('2. Εργαζόμενοι'!A23="","",'2. Εργαζόμενοι'!A23)</f>
        <v/>
      </c>
      <c r="C29" s="94">
        <f>IF('2. Εργαζόμενοι'!A23="","",'2. Εργαζόμενοι'!D23&amp;" ημέρες/εβδ.")</f>
        <v/>
      </c>
      <c r="D29" s="95">
        <f>IF('2. Εργαζόμενοι'!A23="","",'2. Εργαζόμενοι'!G23)</f>
        <v/>
      </c>
      <c r="E29" s="95">
        <f>IF('2. Εργαζόμενοι'!A23="","",'2. Εργαζόμενοι'!H23)</f>
        <v/>
      </c>
      <c r="F29" s="95">
        <f>IF('2. Εργαζόμενοι'!A23="","",'2. Εργαζόμενοι'!I23)</f>
        <v/>
      </c>
      <c r="G29" s="95">
        <f>IF('2. Εργαζόμενοι'!A23="","",'2. Εργαζόμενοι'!J23)</f>
        <v/>
      </c>
      <c r="H29" s="96">
        <f>IFERROR(IF('2. Εργαζόμενοι'!A23="","",('2. Εργαζόμενοι'!H23+'2. Εργαζόμενοι'!I23)/'2. Εργαζόμενοι'!G23),"")</f>
        <v/>
      </c>
    </row>
    <row r="30" ht="19.5" customHeight="1" s="55">
      <c r="B30" s="97">
        <f>IF('2. Εργαζόμενοι'!A24="","",'2. Εργαζόμενοι'!A24)</f>
        <v/>
      </c>
      <c r="C30" s="98">
        <f>IF('2. Εργαζόμενοι'!A24="","",'2. Εργαζόμενοι'!D24&amp;" ημέρες/εβδ.")</f>
        <v/>
      </c>
      <c r="D30" s="99">
        <f>IF('2. Εργαζόμενοι'!A24="","",'2. Εργαζόμενοι'!G24)</f>
        <v/>
      </c>
      <c r="E30" s="99">
        <f>IF('2. Εργαζόμενοι'!A24="","",'2. Εργαζόμενοι'!H24)</f>
        <v/>
      </c>
      <c r="F30" s="99">
        <f>IF('2. Εργαζόμενοι'!A24="","",'2. Εργαζόμενοι'!I24)</f>
        <v/>
      </c>
      <c r="G30" s="99">
        <f>IF('2. Εργαζόμενοι'!A24="","",'2. Εργαζόμενοι'!J24)</f>
        <v/>
      </c>
      <c r="H30" s="100">
        <f>IFERROR(IF('2. Εργαζόμενοι'!A24="","",('2. Εργαζόμενοι'!H24+'2. Εργαζόμενοι'!I24)/'2. Εργαζόμενοι'!G24),"")</f>
        <v/>
      </c>
    </row>
    <row r="31" ht="19.5" customHeight="1" s="55">
      <c r="B31" s="93">
        <f>IF('2. Εργαζόμενοι'!A25="","",'2. Εργαζόμενοι'!A25)</f>
        <v/>
      </c>
      <c r="C31" s="94">
        <f>IF('2. Εργαζόμενοι'!A25="","",'2. Εργαζόμενοι'!D25&amp;" ημέρες/εβδ.")</f>
        <v/>
      </c>
      <c r="D31" s="95">
        <f>IF('2. Εργαζόμενοι'!A25="","",'2. Εργαζόμενοι'!G25)</f>
        <v/>
      </c>
      <c r="E31" s="95">
        <f>IF('2. Εργαζόμενοι'!A25="","",'2. Εργαζόμενοι'!H25)</f>
        <v/>
      </c>
      <c r="F31" s="95">
        <f>IF('2. Εργαζόμενοι'!A25="","",'2. Εργαζόμενοι'!I25)</f>
        <v/>
      </c>
      <c r="G31" s="95">
        <f>IF('2. Εργαζόμενοι'!A25="","",'2. Εργαζόμενοι'!J25)</f>
        <v/>
      </c>
      <c r="H31" s="96">
        <f>IFERROR(IF('2. Εργαζόμενοι'!A25="","",('2. Εργαζόμενοι'!H25+'2. Εργαζόμενοι'!I25)/'2. Εργαζόμενοι'!G25),"")</f>
        <v/>
      </c>
    </row>
    <row r="32" ht="19.5" customHeight="1" s="55">
      <c r="B32" s="97">
        <f>IF('2. Εργαζόμενοι'!A26="","",'2. Εργαζόμενοι'!A26)</f>
        <v/>
      </c>
      <c r="C32" s="98">
        <f>IF('2. Εργαζόμενοι'!A26="","",'2. Εργαζόμενοι'!D26&amp;" ημέρες/εβδ.")</f>
        <v/>
      </c>
      <c r="D32" s="99">
        <f>IF('2. Εργαζόμενοι'!A26="","",'2. Εργαζόμενοι'!G26)</f>
        <v/>
      </c>
      <c r="E32" s="99">
        <f>IF('2. Εργαζόμενοι'!A26="","",'2. Εργαζόμενοι'!H26)</f>
        <v/>
      </c>
      <c r="F32" s="99">
        <f>IF('2. Εργαζόμενοι'!A26="","",'2. Εργαζόμενοι'!I26)</f>
        <v/>
      </c>
      <c r="G32" s="99">
        <f>IF('2. Εργαζόμενοι'!A26="","",'2. Εργαζόμενοι'!J26)</f>
        <v/>
      </c>
      <c r="H32" s="100">
        <f>IFERROR(IF('2. Εργαζόμενοι'!A26="","",('2. Εργαζόμενοι'!H26+'2. Εργαζόμενοι'!I26)/'2. Εργαζόμενοι'!G26),"")</f>
        <v/>
      </c>
    </row>
    <row r="33" ht="19.5" customHeight="1" s="55">
      <c r="B33" s="93">
        <f>IF('2. Εργαζόμενοι'!A27="","",'2. Εργαζόμενοι'!A27)</f>
        <v/>
      </c>
      <c r="C33" s="94">
        <f>IF('2. Εργαζόμενοι'!A27="","",'2. Εργαζόμενοι'!D27&amp;" ημέρες/εβδ.")</f>
        <v/>
      </c>
      <c r="D33" s="95">
        <f>IF('2. Εργαζόμενοι'!A27="","",'2. Εργαζόμενοι'!G27)</f>
        <v/>
      </c>
      <c r="E33" s="95">
        <f>IF('2. Εργαζόμενοι'!A27="","",'2. Εργαζόμενοι'!H27)</f>
        <v/>
      </c>
      <c r="F33" s="95">
        <f>IF('2. Εργαζόμενοι'!A27="","",'2. Εργαζόμενοι'!I27)</f>
        <v/>
      </c>
      <c r="G33" s="95">
        <f>IF('2. Εργαζόμενοι'!A27="","",'2. Εργαζόμενοι'!J27)</f>
        <v/>
      </c>
      <c r="H33" s="96">
        <f>IFERROR(IF('2. Εργαζόμενοι'!A27="","",('2. Εργαζόμενοι'!H27+'2. Εργαζόμενοι'!I27)/'2. Εργαζόμενοι'!G27),"")</f>
        <v/>
      </c>
    </row>
    <row r="34" ht="19.5" customHeight="1" s="55">
      <c r="B34" s="97">
        <f>IF('2. Εργαζόμενοι'!A28="","",'2. Εργαζόμενοι'!A28)</f>
        <v/>
      </c>
      <c r="C34" s="98">
        <f>IF('2. Εργαζόμενοι'!A28="","",'2. Εργαζόμενοι'!D28&amp;" ημέρες/εβδ.")</f>
        <v/>
      </c>
      <c r="D34" s="99">
        <f>IF('2. Εργαζόμενοι'!A28="","",'2. Εργαζόμενοι'!G28)</f>
        <v/>
      </c>
      <c r="E34" s="99">
        <f>IF('2. Εργαζόμενοι'!A28="","",'2. Εργαζόμενοι'!H28)</f>
        <v/>
      </c>
      <c r="F34" s="99">
        <f>IF('2. Εργαζόμενοι'!A28="","",'2. Εργαζόμενοι'!I28)</f>
        <v/>
      </c>
      <c r="G34" s="99">
        <f>IF('2. Εργαζόμενοι'!A28="","",'2. Εργαζόμενοι'!J28)</f>
        <v/>
      </c>
      <c r="H34" s="100">
        <f>IFERROR(IF('2. Εργαζόμενοι'!A28="","",('2. Εργαζόμενοι'!H28+'2. Εργαζόμενοι'!I28)/'2. Εργαζόμενοι'!G28),"")</f>
        <v/>
      </c>
    </row>
    <row r="35" ht="19.5" customHeight="1" s="55">
      <c r="B35" s="93">
        <f>IF('2. Εργαζόμενοι'!A29="","",'2. Εργαζόμενοι'!A29)</f>
        <v/>
      </c>
      <c r="C35" s="94">
        <f>IF('2. Εργαζόμενοι'!A29="","",'2. Εργαζόμενοι'!D29&amp;" ημέρες/εβδ.")</f>
        <v/>
      </c>
      <c r="D35" s="95">
        <f>IF('2. Εργαζόμενοι'!A29="","",'2. Εργαζόμενοι'!G29)</f>
        <v/>
      </c>
      <c r="E35" s="95">
        <f>IF('2. Εργαζόμενοι'!A29="","",'2. Εργαζόμενοι'!H29)</f>
        <v/>
      </c>
      <c r="F35" s="95">
        <f>IF('2. Εργαζόμενοι'!A29="","",'2. Εργαζόμενοι'!I29)</f>
        <v/>
      </c>
      <c r="G35" s="95">
        <f>IF('2. Εργαζόμενοι'!A29="","",'2. Εργαζόμενοι'!J29)</f>
        <v/>
      </c>
      <c r="H35" s="96">
        <f>IFERROR(IF('2. Εργαζόμενοι'!A29="","",('2. Εργαζόμενοι'!H29+'2. Εργαζόμενοι'!I29)/'2. Εργαζόμενοι'!G29),"")</f>
        <v/>
      </c>
    </row>
    <row r="36" ht="19.5" customHeight="1" s="55">
      <c r="B36" s="97">
        <f>IF('2. Εργαζόμενοι'!A30="","",'2. Εργαζόμενοι'!A30)</f>
        <v/>
      </c>
      <c r="C36" s="98">
        <f>IF('2. Εργαζόμενοι'!A30="","",'2. Εργαζόμενοι'!D30&amp;" ημέρες/εβδ.")</f>
        <v/>
      </c>
      <c r="D36" s="99">
        <f>IF('2. Εργαζόμενοι'!A30="","",'2. Εργαζόμενοι'!G30)</f>
        <v/>
      </c>
      <c r="E36" s="99">
        <f>IF('2. Εργαζόμενοι'!A30="","",'2. Εργαζόμενοι'!H30)</f>
        <v/>
      </c>
      <c r="F36" s="99">
        <f>IF('2. Εργαζόμενοι'!A30="","",'2. Εργαζόμενοι'!I30)</f>
        <v/>
      </c>
      <c r="G36" s="99">
        <f>IF('2. Εργαζόμενοι'!A30="","",'2. Εργαζόμενοι'!J30)</f>
        <v/>
      </c>
      <c r="H36" s="100">
        <f>IFERROR(IF('2. Εργαζόμενοι'!A30="","",('2. Εργαζόμενοι'!H30+'2. Εργαζόμενοι'!I30)/'2. Εργαζόμενοι'!G30),"")</f>
        <v/>
      </c>
    </row>
    <row r="37" ht="19.5" customHeight="1" s="55">
      <c r="B37" s="93">
        <f>IF('2. Εργαζόμενοι'!A31="","",'2. Εργαζόμενοι'!A31)</f>
        <v/>
      </c>
      <c r="C37" s="94">
        <f>IF('2. Εργαζόμενοι'!A31="","",'2. Εργαζόμενοι'!D31&amp;" ημέρες/εβδ.")</f>
        <v/>
      </c>
      <c r="D37" s="95">
        <f>IF('2. Εργαζόμενοι'!A31="","",'2. Εργαζόμενοι'!G31)</f>
        <v/>
      </c>
      <c r="E37" s="95">
        <f>IF('2. Εργαζόμενοι'!A31="","",'2. Εργαζόμενοι'!H31)</f>
        <v/>
      </c>
      <c r="F37" s="95">
        <f>IF('2. Εργαζόμενοι'!A31="","",'2. Εργαζόμενοι'!I31)</f>
        <v/>
      </c>
      <c r="G37" s="95">
        <f>IF('2. Εργαζόμενοι'!A31="","",'2. Εργαζόμενοι'!J31)</f>
        <v/>
      </c>
      <c r="H37" s="96">
        <f>IFERROR(IF('2. Εργαζόμενοι'!A31="","",('2. Εργαζόμενοι'!H31+'2. Εργαζόμενοι'!I31)/'2. Εργαζόμενοι'!G31),"")</f>
        <v/>
      </c>
    </row>
    <row r="38" ht="19.5" customHeight="1" s="55">
      <c r="B38" s="97">
        <f>IF('2. Εργαζόμενοι'!A32="","",'2. Εργαζόμενοι'!A32)</f>
        <v/>
      </c>
      <c r="C38" s="98">
        <f>IF('2. Εργαζόμενοι'!A32="","",'2. Εργαζόμενοι'!D32&amp;" ημέρες/εβδ.")</f>
        <v/>
      </c>
      <c r="D38" s="99">
        <f>IF('2. Εργαζόμενοι'!A32="","",'2. Εργαζόμενοι'!G32)</f>
        <v/>
      </c>
      <c r="E38" s="99">
        <f>IF('2. Εργαζόμενοι'!A32="","",'2. Εργαζόμενοι'!H32)</f>
        <v/>
      </c>
      <c r="F38" s="99">
        <f>IF('2. Εργαζόμενοι'!A32="","",'2. Εργαζόμενοι'!I32)</f>
        <v/>
      </c>
      <c r="G38" s="99">
        <f>IF('2. Εργαζόμενοι'!A32="","",'2. Εργαζόμενοι'!J32)</f>
        <v/>
      </c>
      <c r="H38" s="100">
        <f>IFERROR(IF('2. Εργαζόμενοι'!A32="","",('2. Εργαζόμενοι'!H32+'2. Εργαζόμενοι'!I32)/'2. Εργαζόμενοι'!G32),"")</f>
        <v/>
      </c>
    </row>
    <row r="39" ht="19.5" customHeight="1" s="55">
      <c r="B39" s="93">
        <f>IF('2. Εργαζόμενοι'!A33="","",'2. Εργαζόμενοι'!A33)</f>
        <v/>
      </c>
      <c r="C39" s="94">
        <f>IF('2. Εργαζόμενοι'!A33="","",'2. Εργαζόμενοι'!D33&amp;" ημέρες/εβδ.")</f>
        <v/>
      </c>
      <c r="D39" s="95">
        <f>IF('2. Εργαζόμενοι'!A33="","",'2. Εργαζόμενοι'!G33)</f>
        <v/>
      </c>
      <c r="E39" s="95">
        <f>IF('2. Εργαζόμενοι'!A33="","",'2. Εργαζόμενοι'!H33)</f>
        <v/>
      </c>
      <c r="F39" s="95">
        <f>IF('2. Εργαζόμενοι'!A33="","",'2. Εργαζόμενοι'!I33)</f>
        <v/>
      </c>
      <c r="G39" s="95">
        <f>IF('2. Εργαζόμενοι'!A33="","",'2. Εργαζόμενοι'!J33)</f>
        <v/>
      </c>
      <c r="H39" s="96">
        <f>IFERROR(IF('2. Εργαζόμενοι'!A33="","",('2. Εργαζόμενοι'!H33+'2. Εργαζόμενοι'!I33)/'2. Εργαζόμενοι'!G33),"")</f>
        <v/>
      </c>
    </row>
    <row r="40" ht="19.5" customHeight="1" s="55">
      <c r="B40" s="97">
        <f>IF('2. Εργαζόμενοι'!A34="","",'2. Εργαζόμενοι'!A34)</f>
        <v/>
      </c>
      <c r="C40" s="98">
        <f>IF('2. Εργαζόμενοι'!A34="","",'2. Εργαζόμενοι'!D34&amp;" ημέρες/εβδ.")</f>
        <v/>
      </c>
      <c r="D40" s="99">
        <f>IF('2. Εργαζόμενοι'!A34="","",'2. Εργαζόμενοι'!G34)</f>
        <v/>
      </c>
      <c r="E40" s="99">
        <f>IF('2. Εργαζόμενοι'!A34="","",'2. Εργαζόμενοι'!H34)</f>
        <v/>
      </c>
      <c r="F40" s="99">
        <f>IF('2. Εργαζόμενοι'!A34="","",'2. Εργαζόμενοι'!I34)</f>
        <v/>
      </c>
      <c r="G40" s="99">
        <f>IF('2. Εργαζόμενοι'!A34="","",'2. Εργαζόμενοι'!J34)</f>
        <v/>
      </c>
      <c r="H40" s="100">
        <f>IFERROR(IF('2. Εργαζόμενοι'!A34="","",('2. Εργαζόμενοι'!H34+'2. Εργαζόμενοι'!I34)/'2. Εργαζόμενοι'!G34),"")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Ετήσιο ημερολόγιο με μια ματιά</t>
        </is>
      </c>
    </row>
    <row r="2" ht="15" customHeight="1" s="55">
      <c r="A2" s="64" t="inlineStr">
        <is>
          <t>Κάθε κελί δείχνει τις εργάσιμες ημέρες άδειας εκείνη την εβδομάδα. Τα κελιά γεμίζουν μπλε όταν έχει κρατηθεί άδεια. Περάστε τον δείκτη πάνω από τους αριθμούς εβδομάδας για την ημερομηνία.</t>
        </is>
      </c>
    </row>
    <row r="3" ht="18" customHeight="1" s="55">
      <c r="A3" s="101" t="inlineStr">
        <is>
          <t>Μήνας →</t>
        </is>
      </c>
      <c r="B3" s="102" t="inlineStr">
        <is>
          <t>Ιαν</t>
        </is>
      </c>
      <c r="F3" s="102" t="inlineStr">
        <is>
          <t>Φεβ</t>
        </is>
      </c>
      <c r="J3" s="102" t="inlineStr">
        <is>
          <t>Μαρ</t>
        </is>
      </c>
      <c r="N3" s="102" t="inlineStr">
        <is>
          <t>Απρ</t>
        </is>
      </c>
      <c r="S3" s="102" t="inlineStr">
        <is>
          <t>Μαϊ</t>
        </is>
      </c>
      <c r="W3" s="102" t="inlineStr">
        <is>
          <t>Ιουν</t>
        </is>
      </c>
      <c r="AA3" s="102" t="inlineStr">
        <is>
          <t>Ιουλ</t>
        </is>
      </c>
      <c r="AF3" s="102" t="inlineStr">
        <is>
          <t>Αυγ</t>
        </is>
      </c>
      <c r="AJ3" s="102" t="inlineStr">
        <is>
          <t>Σεπ</t>
        </is>
      </c>
      <c r="AO3" s="102" t="inlineStr">
        <is>
          <t>Οκτ</t>
        </is>
      </c>
      <c r="AS3" s="102" t="inlineStr">
        <is>
          <t>Νοε</t>
        </is>
      </c>
      <c r="AW3" s="102" t="inlineStr">
        <is>
          <t>Δεκ</t>
        </is>
      </c>
    </row>
    <row r="4" ht="15" customHeight="1" s="55">
      <c r="A4" s="103" t="inlineStr">
        <is>
          <t>Εβδομάδα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Εργαζόμενοι'!A5="","",'2. Εργαζόμενοι'!A5)</f>
        <v/>
      </c>
      <c r="B5" s="106">
        <f>IF($A5="","",COUNTIFS('3. Καταγραφή αδειών'!$A$5:$A$200,$A5,'3. Καταγραφή αδειών'!$F$5:$F$200,"Εγκρίθηκε",'3. Καταγραφή αδειών'!$C$5:$C$200,"&lt;="&amp;('1. Ρυθμίσεις'!$C$9+(1-1)*7+6),'3. Καταγραφή αδειών'!$D$5:$D$200,"&gt;="&amp;('1. Ρυθμίσεις'!$C$9+(1-1)*7)))</f>
        <v/>
      </c>
      <c r="C5" s="106">
        <f>IF($A5="","",COUNTIFS('3. Καταγραφή αδειών'!$A$5:$A$200,$A5,'3. Καταγραφή αδειών'!$F$5:$F$200,"Εγκρίθηκε",'3. Καταγραφή αδειών'!$C$5:$C$200,"&lt;="&amp;('1. Ρυθμίσεις'!$C$9+(2-1)*7+6),'3. Καταγραφή αδειών'!$D$5:$D$200,"&gt;="&amp;('1. Ρυθμίσεις'!$C$9+(2-1)*7)))</f>
        <v/>
      </c>
      <c r="D5" s="106">
        <f>IF($A5="","",COUNTIFS('3. Καταγραφή αδειών'!$A$5:$A$200,$A5,'3. Καταγραφή αδειών'!$F$5:$F$200,"Εγκρίθηκε",'3. Καταγραφή αδειών'!$C$5:$C$200,"&lt;="&amp;('1. Ρυθμίσεις'!$C$9+(3-1)*7+6),'3. Καταγραφή αδειών'!$D$5:$D$200,"&gt;="&amp;('1. Ρυθμίσεις'!$C$9+(3-1)*7)))</f>
        <v/>
      </c>
      <c r="E5" s="106">
        <f>IF($A5="","",COUNTIFS('3. Καταγραφή αδειών'!$A$5:$A$200,$A5,'3. Καταγραφή αδειών'!$F$5:$F$200,"Εγκρίθηκε",'3. Καταγραφή αδειών'!$C$5:$C$200,"&lt;="&amp;('1. Ρυθμίσεις'!$C$9+(4-1)*7+6),'3. Καταγραφή αδειών'!$D$5:$D$200,"&gt;="&amp;('1. Ρυθμίσεις'!$C$9+(4-1)*7)))</f>
        <v/>
      </c>
      <c r="F5" s="106">
        <f>IF($A5="","",COUNTIFS('3. Καταγραφή αδειών'!$A$5:$A$200,$A5,'3. Καταγραφή αδειών'!$F$5:$F$200,"Εγκρίθηκε",'3. Καταγραφή αδειών'!$C$5:$C$200,"&lt;="&amp;('1. Ρυθμίσεις'!$C$9+(5-1)*7+6),'3. Καταγραφή αδειών'!$D$5:$D$200,"&gt;="&amp;('1. Ρυθμίσεις'!$C$9+(5-1)*7)))</f>
        <v/>
      </c>
      <c r="G5" s="106">
        <f>IF($A5="","",COUNTIFS('3. Καταγραφή αδειών'!$A$5:$A$200,$A5,'3. Καταγραφή αδειών'!$F$5:$F$200,"Εγκρίθηκε",'3. Καταγραφή αδειών'!$C$5:$C$200,"&lt;="&amp;('1. Ρυθμίσεις'!$C$9+(6-1)*7+6),'3. Καταγραφή αδειών'!$D$5:$D$200,"&gt;="&amp;('1. Ρυθμίσεις'!$C$9+(6-1)*7)))</f>
        <v/>
      </c>
      <c r="H5" s="106">
        <f>IF($A5="","",COUNTIFS('3. Καταγραφή αδειών'!$A$5:$A$200,$A5,'3. Καταγραφή αδειών'!$F$5:$F$200,"Εγκρίθηκε",'3. Καταγραφή αδειών'!$C$5:$C$200,"&lt;="&amp;('1. Ρυθμίσεις'!$C$9+(7-1)*7+6),'3. Καταγραφή αδειών'!$D$5:$D$200,"&gt;="&amp;('1. Ρυθμίσεις'!$C$9+(7-1)*7)))</f>
        <v/>
      </c>
      <c r="I5" s="106">
        <f>IF($A5="","",COUNTIFS('3. Καταγραφή αδειών'!$A$5:$A$200,$A5,'3. Καταγραφή αδειών'!$F$5:$F$200,"Εγκρίθηκε",'3. Καταγραφή αδειών'!$C$5:$C$200,"&lt;="&amp;('1. Ρυθμίσεις'!$C$9+(8-1)*7+6),'3. Καταγραφή αδειών'!$D$5:$D$200,"&gt;="&amp;('1. Ρυθμίσεις'!$C$9+(8-1)*7)))</f>
        <v/>
      </c>
      <c r="J5" s="106">
        <f>IF($A5="","",COUNTIFS('3. Καταγραφή αδειών'!$A$5:$A$200,$A5,'3. Καταγραφή αδειών'!$F$5:$F$200,"Εγκρίθηκε",'3. Καταγραφή αδειών'!$C$5:$C$200,"&lt;="&amp;('1. Ρυθμίσεις'!$C$9+(9-1)*7+6),'3. Καταγραφή αδειών'!$D$5:$D$200,"&gt;="&amp;('1. Ρυθμίσεις'!$C$9+(9-1)*7)))</f>
        <v/>
      </c>
      <c r="K5" s="106">
        <f>IF($A5="","",COUNTIFS('3. Καταγραφή αδειών'!$A$5:$A$200,$A5,'3. Καταγραφή αδειών'!$F$5:$F$200,"Εγκρίθηκε",'3. Καταγραφή αδειών'!$C$5:$C$200,"&lt;="&amp;('1. Ρυθμίσεις'!$C$9+(10-1)*7+6),'3. Καταγραφή αδειών'!$D$5:$D$200,"&gt;="&amp;('1. Ρυθμίσεις'!$C$9+(10-1)*7)))</f>
        <v/>
      </c>
      <c r="L5" s="106">
        <f>IF($A5="","",COUNTIFS('3. Καταγραφή αδειών'!$A$5:$A$200,$A5,'3. Καταγραφή αδειών'!$F$5:$F$200,"Εγκρίθηκε",'3. Καταγραφή αδειών'!$C$5:$C$200,"&lt;="&amp;('1. Ρυθμίσεις'!$C$9+(11-1)*7+6),'3. Καταγραφή αδειών'!$D$5:$D$200,"&gt;="&amp;('1. Ρυθμίσεις'!$C$9+(11-1)*7)))</f>
        <v/>
      </c>
      <c r="M5" s="106">
        <f>IF($A5="","",COUNTIFS('3. Καταγραφή αδειών'!$A$5:$A$200,$A5,'3. Καταγραφή αδειών'!$F$5:$F$200,"Εγκρίθηκε",'3. Καταγραφή αδειών'!$C$5:$C$200,"&lt;="&amp;('1. Ρυθμίσεις'!$C$9+(12-1)*7+6),'3. Καταγραφή αδειών'!$D$5:$D$200,"&gt;="&amp;('1. Ρυθμίσεις'!$C$9+(12-1)*7)))</f>
        <v/>
      </c>
      <c r="N5" s="106">
        <f>IF($A5="","",COUNTIFS('3. Καταγραφή αδειών'!$A$5:$A$200,$A5,'3. Καταγραφή αδειών'!$F$5:$F$200,"Εγκρίθηκε",'3. Καταγραφή αδειών'!$C$5:$C$200,"&lt;="&amp;('1. Ρυθμίσεις'!$C$9+(13-1)*7+6),'3. Καταγραφή αδειών'!$D$5:$D$200,"&gt;="&amp;('1. Ρυθμίσεις'!$C$9+(13-1)*7)))</f>
        <v/>
      </c>
      <c r="O5" s="106">
        <f>IF($A5="","",COUNTIFS('3. Καταγραφή αδειών'!$A$5:$A$200,$A5,'3. Καταγραφή αδειών'!$F$5:$F$200,"Εγκρίθηκε",'3. Καταγραφή αδειών'!$C$5:$C$200,"&lt;="&amp;('1. Ρυθμίσεις'!$C$9+(14-1)*7+6),'3. Καταγραφή αδειών'!$D$5:$D$200,"&gt;="&amp;('1. Ρυθμίσεις'!$C$9+(14-1)*7)))</f>
        <v/>
      </c>
      <c r="P5" s="106">
        <f>IF($A5="","",COUNTIFS('3. Καταγραφή αδειών'!$A$5:$A$200,$A5,'3. Καταγραφή αδειών'!$F$5:$F$200,"Εγκρίθηκε",'3. Καταγραφή αδειών'!$C$5:$C$200,"&lt;="&amp;('1. Ρυθμίσεις'!$C$9+(15-1)*7+6),'3. Καταγραφή αδειών'!$D$5:$D$200,"&gt;="&amp;('1. Ρυθμίσεις'!$C$9+(15-1)*7)))</f>
        <v/>
      </c>
      <c r="Q5" s="106">
        <f>IF($A5="","",COUNTIFS('3. Καταγραφή αδειών'!$A$5:$A$200,$A5,'3. Καταγραφή αδειών'!$F$5:$F$200,"Εγκρίθηκε",'3. Καταγραφή αδειών'!$C$5:$C$200,"&lt;="&amp;('1. Ρυθμίσεις'!$C$9+(16-1)*7+6),'3. Καταγραφή αδειών'!$D$5:$D$200,"&gt;="&amp;('1. Ρυθμίσεις'!$C$9+(16-1)*7)))</f>
        <v/>
      </c>
      <c r="R5" s="106">
        <f>IF($A5="","",COUNTIFS('3. Καταγραφή αδειών'!$A$5:$A$200,$A5,'3. Καταγραφή αδειών'!$F$5:$F$200,"Εγκρίθηκε",'3. Καταγραφή αδειών'!$C$5:$C$200,"&lt;="&amp;('1. Ρυθμίσεις'!$C$9+(17-1)*7+6),'3. Καταγραφή αδειών'!$D$5:$D$200,"&gt;="&amp;('1. Ρυθμίσεις'!$C$9+(17-1)*7)))</f>
        <v/>
      </c>
      <c r="S5" s="106">
        <f>IF($A5="","",COUNTIFS('3. Καταγραφή αδειών'!$A$5:$A$200,$A5,'3. Καταγραφή αδειών'!$F$5:$F$200,"Εγκρίθηκε",'3. Καταγραφή αδειών'!$C$5:$C$200,"&lt;="&amp;('1. Ρυθμίσεις'!$C$9+(18-1)*7+6),'3. Καταγραφή αδειών'!$D$5:$D$200,"&gt;="&amp;('1. Ρυθμίσεις'!$C$9+(18-1)*7)))</f>
        <v/>
      </c>
      <c r="T5" s="106">
        <f>IF($A5="","",COUNTIFS('3. Καταγραφή αδειών'!$A$5:$A$200,$A5,'3. Καταγραφή αδειών'!$F$5:$F$200,"Εγκρίθηκε",'3. Καταγραφή αδειών'!$C$5:$C$200,"&lt;="&amp;('1. Ρυθμίσεις'!$C$9+(19-1)*7+6),'3. Καταγραφή αδειών'!$D$5:$D$200,"&gt;="&amp;('1. Ρυθμίσεις'!$C$9+(19-1)*7)))</f>
        <v/>
      </c>
      <c r="U5" s="106">
        <f>IF($A5="","",COUNTIFS('3. Καταγραφή αδειών'!$A$5:$A$200,$A5,'3. Καταγραφή αδειών'!$F$5:$F$200,"Εγκρίθηκε",'3. Καταγραφή αδειών'!$C$5:$C$200,"&lt;="&amp;('1. Ρυθμίσεις'!$C$9+(20-1)*7+6),'3. Καταγραφή αδειών'!$D$5:$D$200,"&gt;="&amp;('1. Ρυθμίσεις'!$C$9+(20-1)*7)))</f>
        <v/>
      </c>
      <c r="V5" s="106">
        <f>IF($A5="","",COUNTIFS('3. Καταγραφή αδειών'!$A$5:$A$200,$A5,'3. Καταγραφή αδειών'!$F$5:$F$200,"Εγκρίθηκε",'3. Καταγραφή αδειών'!$C$5:$C$200,"&lt;="&amp;('1. Ρυθμίσεις'!$C$9+(21-1)*7+6),'3. Καταγραφή αδειών'!$D$5:$D$200,"&gt;="&amp;('1. Ρυθμίσεις'!$C$9+(21-1)*7)))</f>
        <v/>
      </c>
      <c r="W5" s="106">
        <f>IF($A5="","",COUNTIFS('3. Καταγραφή αδειών'!$A$5:$A$200,$A5,'3. Καταγραφή αδειών'!$F$5:$F$200,"Εγκρίθηκε",'3. Καταγραφή αδειών'!$C$5:$C$200,"&lt;="&amp;('1. Ρυθμίσεις'!$C$9+(22-1)*7+6),'3. Καταγραφή αδειών'!$D$5:$D$200,"&gt;="&amp;('1. Ρυθμίσεις'!$C$9+(22-1)*7)))</f>
        <v/>
      </c>
      <c r="X5" s="106">
        <f>IF($A5="","",COUNTIFS('3. Καταγραφή αδειών'!$A$5:$A$200,$A5,'3. Καταγραφή αδειών'!$F$5:$F$200,"Εγκρίθηκε",'3. Καταγραφή αδειών'!$C$5:$C$200,"&lt;="&amp;('1. Ρυθμίσεις'!$C$9+(23-1)*7+6),'3. Καταγραφή αδειών'!$D$5:$D$200,"&gt;="&amp;('1. Ρυθμίσεις'!$C$9+(23-1)*7)))</f>
        <v/>
      </c>
      <c r="Y5" s="106">
        <f>IF($A5="","",COUNTIFS('3. Καταγραφή αδειών'!$A$5:$A$200,$A5,'3. Καταγραφή αδειών'!$F$5:$F$200,"Εγκρίθηκε",'3. Καταγραφή αδειών'!$C$5:$C$200,"&lt;="&amp;('1. Ρυθμίσεις'!$C$9+(24-1)*7+6),'3. Καταγραφή αδειών'!$D$5:$D$200,"&gt;="&amp;('1. Ρυθμίσεις'!$C$9+(24-1)*7)))</f>
        <v/>
      </c>
      <c r="Z5" s="106">
        <f>IF($A5="","",COUNTIFS('3. Καταγραφή αδειών'!$A$5:$A$200,$A5,'3. Καταγραφή αδειών'!$F$5:$F$200,"Εγκρίθηκε",'3. Καταγραφή αδειών'!$C$5:$C$200,"&lt;="&amp;('1. Ρυθμίσεις'!$C$9+(25-1)*7+6),'3. Καταγραφή αδειών'!$D$5:$D$200,"&gt;="&amp;('1. Ρυθμίσεις'!$C$9+(25-1)*7)))</f>
        <v/>
      </c>
      <c r="AA5" s="106">
        <f>IF($A5="","",COUNTIFS('3. Καταγραφή αδειών'!$A$5:$A$200,$A5,'3. Καταγραφή αδειών'!$F$5:$F$200,"Εγκρίθηκε",'3. Καταγραφή αδειών'!$C$5:$C$200,"&lt;="&amp;('1. Ρυθμίσεις'!$C$9+(26-1)*7+6),'3. Καταγραφή αδειών'!$D$5:$D$200,"&gt;="&amp;('1. Ρυθμίσεις'!$C$9+(26-1)*7)))</f>
        <v/>
      </c>
      <c r="AB5" s="106">
        <f>IF($A5="","",COUNTIFS('3. Καταγραφή αδειών'!$A$5:$A$200,$A5,'3. Καταγραφή αδειών'!$F$5:$F$200,"Εγκρίθηκε",'3. Καταγραφή αδειών'!$C$5:$C$200,"&lt;="&amp;('1. Ρυθμίσεις'!$C$9+(27-1)*7+6),'3. Καταγραφή αδειών'!$D$5:$D$200,"&gt;="&amp;('1. Ρυθμίσεις'!$C$9+(27-1)*7)))</f>
        <v/>
      </c>
      <c r="AC5" s="106">
        <f>IF($A5="","",COUNTIFS('3. Καταγραφή αδειών'!$A$5:$A$200,$A5,'3. Καταγραφή αδειών'!$F$5:$F$200,"Εγκρίθηκε",'3. Καταγραφή αδειών'!$C$5:$C$200,"&lt;="&amp;('1. Ρυθμίσεις'!$C$9+(28-1)*7+6),'3. Καταγραφή αδειών'!$D$5:$D$200,"&gt;="&amp;('1. Ρυθμίσεις'!$C$9+(28-1)*7)))</f>
        <v/>
      </c>
      <c r="AD5" s="106">
        <f>IF($A5="","",COUNTIFS('3. Καταγραφή αδειών'!$A$5:$A$200,$A5,'3. Καταγραφή αδειών'!$F$5:$F$200,"Εγκρίθηκε",'3. Καταγραφή αδειών'!$C$5:$C$200,"&lt;="&amp;('1. Ρυθμίσεις'!$C$9+(29-1)*7+6),'3. Καταγραφή αδειών'!$D$5:$D$200,"&gt;="&amp;('1. Ρυθμίσεις'!$C$9+(29-1)*7)))</f>
        <v/>
      </c>
      <c r="AE5" s="106">
        <f>IF($A5="","",COUNTIFS('3. Καταγραφή αδειών'!$A$5:$A$200,$A5,'3. Καταγραφή αδειών'!$F$5:$F$200,"Εγκρίθηκε",'3. Καταγραφή αδειών'!$C$5:$C$200,"&lt;="&amp;('1. Ρυθμίσεις'!$C$9+(30-1)*7+6),'3. Καταγραφή αδειών'!$D$5:$D$200,"&gt;="&amp;('1. Ρυθμίσεις'!$C$9+(30-1)*7)))</f>
        <v/>
      </c>
      <c r="AF5" s="106">
        <f>IF($A5="","",COUNTIFS('3. Καταγραφή αδειών'!$A$5:$A$200,$A5,'3. Καταγραφή αδειών'!$F$5:$F$200,"Εγκρίθηκε",'3. Καταγραφή αδειών'!$C$5:$C$200,"&lt;="&amp;('1. Ρυθμίσεις'!$C$9+(31-1)*7+6),'3. Καταγραφή αδειών'!$D$5:$D$200,"&gt;="&amp;('1. Ρυθμίσεις'!$C$9+(31-1)*7)))</f>
        <v/>
      </c>
      <c r="AG5" s="106">
        <f>IF($A5="","",COUNTIFS('3. Καταγραφή αδειών'!$A$5:$A$200,$A5,'3. Καταγραφή αδειών'!$F$5:$F$200,"Εγκρίθηκε",'3. Καταγραφή αδειών'!$C$5:$C$200,"&lt;="&amp;('1. Ρυθμίσεις'!$C$9+(32-1)*7+6),'3. Καταγραφή αδειών'!$D$5:$D$200,"&gt;="&amp;('1. Ρυθμίσεις'!$C$9+(32-1)*7)))</f>
        <v/>
      </c>
      <c r="AH5" s="106">
        <f>IF($A5="","",COUNTIFS('3. Καταγραφή αδειών'!$A$5:$A$200,$A5,'3. Καταγραφή αδειών'!$F$5:$F$200,"Εγκρίθηκε",'3. Καταγραφή αδειών'!$C$5:$C$200,"&lt;="&amp;('1. Ρυθμίσεις'!$C$9+(33-1)*7+6),'3. Καταγραφή αδειών'!$D$5:$D$200,"&gt;="&amp;('1. Ρυθμίσεις'!$C$9+(33-1)*7)))</f>
        <v/>
      </c>
      <c r="AI5" s="106">
        <f>IF($A5="","",COUNTIFS('3. Καταγραφή αδειών'!$A$5:$A$200,$A5,'3. Καταγραφή αδειών'!$F$5:$F$200,"Εγκρίθηκε",'3. Καταγραφή αδειών'!$C$5:$C$200,"&lt;="&amp;('1. Ρυθμίσεις'!$C$9+(34-1)*7+6),'3. Καταγραφή αδειών'!$D$5:$D$200,"&gt;="&amp;('1. Ρυθμίσεις'!$C$9+(34-1)*7)))</f>
        <v/>
      </c>
      <c r="AJ5" s="106">
        <f>IF($A5="","",COUNTIFS('3. Καταγραφή αδειών'!$A$5:$A$200,$A5,'3. Καταγραφή αδειών'!$F$5:$F$200,"Εγκρίθηκε",'3. Καταγραφή αδειών'!$C$5:$C$200,"&lt;="&amp;('1. Ρυθμίσεις'!$C$9+(35-1)*7+6),'3. Καταγραφή αδειών'!$D$5:$D$200,"&gt;="&amp;('1. Ρυθμίσεις'!$C$9+(35-1)*7)))</f>
        <v/>
      </c>
      <c r="AK5" s="106">
        <f>IF($A5="","",COUNTIFS('3. Καταγραφή αδειών'!$A$5:$A$200,$A5,'3. Καταγραφή αδειών'!$F$5:$F$200,"Εγκρίθηκε",'3. Καταγραφή αδειών'!$C$5:$C$200,"&lt;="&amp;('1. Ρυθμίσεις'!$C$9+(36-1)*7+6),'3. Καταγραφή αδειών'!$D$5:$D$200,"&gt;="&amp;('1. Ρυθμίσεις'!$C$9+(36-1)*7)))</f>
        <v/>
      </c>
      <c r="AL5" s="106">
        <f>IF($A5="","",COUNTIFS('3. Καταγραφή αδειών'!$A$5:$A$200,$A5,'3. Καταγραφή αδειών'!$F$5:$F$200,"Εγκρίθηκε",'3. Καταγραφή αδειών'!$C$5:$C$200,"&lt;="&amp;('1. Ρυθμίσεις'!$C$9+(37-1)*7+6),'3. Καταγραφή αδειών'!$D$5:$D$200,"&gt;="&amp;('1. Ρυθμίσεις'!$C$9+(37-1)*7)))</f>
        <v/>
      </c>
      <c r="AM5" s="106">
        <f>IF($A5="","",COUNTIFS('3. Καταγραφή αδειών'!$A$5:$A$200,$A5,'3. Καταγραφή αδειών'!$F$5:$F$200,"Εγκρίθηκε",'3. Καταγραφή αδειών'!$C$5:$C$200,"&lt;="&amp;('1. Ρυθμίσεις'!$C$9+(38-1)*7+6),'3. Καταγραφή αδειών'!$D$5:$D$200,"&gt;="&amp;('1. Ρυθμίσεις'!$C$9+(38-1)*7)))</f>
        <v/>
      </c>
      <c r="AN5" s="106">
        <f>IF($A5="","",COUNTIFS('3. Καταγραφή αδειών'!$A$5:$A$200,$A5,'3. Καταγραφή αδειών'!$F$5:$F$200,"Εγκρίθηκε",'3. Καταγραφή αδειών'!$C$5:$C$200,"&lt;="&amp;('1. Ρυθμίσεις'!$C$9+(39-1)*7+6),'3. Καταγραφή αδειών'!$D$5:$D$200,"&gt;="&amp;('1. Ρυθμίσεις'!$C$9+(39-1)*7)))</f>
        <v/>
      </c>
      <c r="AO5" s="106">
        <f>IF($A5="","",COUNTIFS('3. Καταγραφή αδειών'!$A$5:$A$200,$A5,'3. Καταγραφή αδειών'!$F$5:$F$200,"Εγκρίθηκε",'3. Καταγραφή αδειών'!$C$5:$C$200,"&lt;="&amp;('1. Ρυθμίσεις'!$C$9+(40-1)*7+6),'3. Καταγραφή αδειών'!$D$5:$D$200,"&gt;="&amp;('1. Ρυθμίσεις'!$C$9+(40-1)*7)))</f>
        <v/>
      </c>
      <c r="AP5" s="106">
        <f>IF($A5="","",COUNTIFS('3. Καταγραφή αδειών'!$A$5:$A$200,$A5,'3. Καταγραφή αδειών'!$F$5:$F$200,"Εγκρίθηκε",'3. Καταγραφή αδειών'!$C$5:$C$200,"&lt;="&amp;('1. Ρυθμίσεις'!$C$9+(41-1)*7+6),'3. Καταγραφή αδειών'!$D$5:$D$200,"&gt;="&amp;('1. Ρυθμίσεις'!$C$9+(41-1)*7)))</f>
        <v/>
      </c>
      <c r="AQ5" s="106">
        <f>IF($A5="","",COUNTIFS('3. Καταγραφή αδειών'!$A$5:$A$200,$A5,'3. Καταγραφή αδειών'!$F$5:$F$200,"Εγκρίθηκε",'3. Καταγραφή αδειών'!$C$5:$C$200,"&lt;="&amp;('1. Ρυθμίσεις'!$C$9+(42-1)*7+6),'3. Καταγραφή αδειών'!$D$5:$D$200,"&gt;="&amp;('1. Ρυθμίσεις'!$C$9+(42-1)*7)))</f>
        <v/>
      </c>
      <c r="AR5" s="106">
        <f>IF($A5="","",COUNTIFS('3. Καταγραφή αδειών'!$A$5:$A$200,$A5,'3. Καταγραφή αδειών'!$F$5:$F$200,"Εγκρίθηκε",'3. Καταγραφή αδειών'!$C$5:$C$200,"&lt;="&amp;('1. Ρυθμίσεις'!$C$9+(43-1)*7+6),'3. Καταγραφή αδειών'!$D$5:$D$200,"&gt;="&amp;('1. Ρυθμίσεις'!$C$9+(43-1)*7)))</f>
        <v/>
      </c>
      <c r="AS5" s="106">
        <f>IF($A5="","",COUNTIFS('3. Καταγραφή αδειών'!$A$5:$A$200,$A5,'3. Καταγραφή αδειών'!$F$5:$F$200,"Εγκρίθηκε",'3. Καταγραφή αδειών'!$C$5:$C$200,"&lt;="&amp;('1. Ρυθμίσεις'!$C$9+(44-1)*7+6),'3. Καταγραφή αδειών'!$D$5:$D$200,"&gt;="&amp;('1. Ρυθμίσεις'!$C$9+(44-1)*7)))</f>
        <v/>
      </c>
      <c r="AT5" s="106">
        <f>IF($A5="","",COUNTIFS('3. Καταγραφή αδειών'!$A$5:$A$200,$A5,'3. Καταγραφή αδειών'!$F$5:$F$200,"Εγκρίθηκε",'3. Καταγραφή αδειών'!$C$5:$C$200,"&lt;="&amp;('1. Ρυθμίσεις'!$C$9+(45-1)*7+6),'3. Καταγραφή αδειών'!$D$5:$D$200,"&gt;="&amp;('1. Ρυθμίσεις'!$C$9+(45-1)*7)))</f>
        <v/>
      </c>
      <c r="AU5" s="106">
        <f>IF($A5="","",COUNTIFS('3. Καταγραφή αδειών'!$A$5:$A$200,$A5,'3. Καταγραφή αδειών'!$F$5:$F$200,"Εγκρίθηκε",'3. Καταγραφή αδειών'!$C$5:$C$200,"&lt;="&amp;('1. Ρυθμίσεις'!$C$9+(46-1)*7+6),'3. Καταγραφή αδειών'!$D$5:$D$200,"&gt;="&amp;('1. Ρυθμίσεις'!$C$9+(46-1)*7)))</f>
        <v/>
      </c>
      <c r="AV5" s="106">
        <f>IF($A5="","",COUNTIFS('3. Καταγραφή αδειών'!$A$5:$A$200,$A5,'3. Καταγραφή αδειών'!$F$5:$F$200,"Εγκρίθηκε",'3. Καταγραφή αδειών'!$C$5:$C$200,"&lt;="&amp;('1. Ρυθμίσεις'!$C$9+(47-1)*7+6),'3. Καταγραφή αδειών'!$D$5:$D$200,"&gt;="&amp;('1. Ρυθμίσεις'!$C$9+(47-1)*7)))</f>
        <v/>
      </c>
      <c r="AW5" s="106">
        <f>IF($A5="","",COUNTIFS('3. Καταγραφή αδειών'!$A$5:$A$200,$A5,'3. Καταγραφή αδειών'!$F$5:$F$200,"Εγκρίθηκε",'3. Καταγραφή αδειών'!$C$5:$C$200,"&lt;="&amp;('1. Ρυθμίσεις'!$C$9+(48-1)*7+6),'3. Καταγραφή αδειών'!$D$5:$D$200,"&gt;="&amp;('1. Ρυθμίσεις'!$C$9+(48-1)*7)))</f>
        <v/>
      </c>
      <c r="AX5" s="106">
        <f>IF($A5="","",COUNTIFS('3. Καταγραφή αδειών'!$A$5:$A$200,$A5,'3. Καταγραφή αδειών'!$F$5:$F$200,"Εγκρίθηκε",'3. Καταγραφή αδειών'!$C$5:$C$200,"&lt;="&amp;('1. Ρυθμίσεις'!$C$9+(49-1)*7+6),'3. Καταγραφή αδειών'!$D$5:$D$200,"&gt;="&amp;('1. Ρυθμίσεις'!$C$9+(49-1)*7)))</f>
        <v/>
      </c>
      <c r="AY5" s="106">
        <f>IF($A5="","",COUNTIFS('3. Καταγραφή αδειών'!$A$5:$A$200,$A5,'3. Καταγραφή αδειών'!$F$5:$F$200,"Εγκρίθηκε",'3. Καταγραφή αδειών'!$C$5:$C$200,"&lt;="&amp;('1. Ρυθμίσεις'!$C$9+(50-1)*7+6),'3. Καταγραφή αδειών'!$D$5:$D$200,"&gt;="&amp;('1. Ρυθμίσεις'!$C$9+(50-1)*7)))</f>
        <v/>
      </c>
      <c r="AZ5" s="106">
        <f>IF($A5="","",COUNTIFS('3. Καταγραφή αδειών'!$A$5:$A$200,$A5,'3. Καταγραφή αδειών'!$F$5:$F$200,"Εγκρίθηκε",'3. Καταγραφή αδειών'!$C$5:$C$200,"&lt;="&amp;('1. Ρυθμίσεις'!$C$9+(51-1)*7+6),'3. Καταγραφή αδειών'!$D$5:$D$200,"&gt;="&amp;('1. Ρυθμίσεις'!$C$9+(51-1)*7)))</f>
        <v/>
      </c>
      <c r="BA5" s="106">
        <f>IF($A5="","",COUNTIFS('3. Καταγραφή αδειών'!$A$5:$A$200,$A5,'3. Καταγραφή αδειών'!$F$5:$F$200,"Εγκρίθηκε",'3. Καταγραφή αδειών'!$C$5:$C$200,"&lt;="&amp;('1. Ρυθμίσεις'!$C$9+(52-1)*7+6),'3. Καταγραφή αδειών'!$D$5:$D$200,"&gt;="&amp;('1. Ρυθμίσεις'!$C$9+(52-1)*7)))</f>
        <v/>
      </c>
    </row>
    <row r="6" ht="18" customHeight="1" s="55">
      <c r="A6" s="105">
        <f>IF('2. Εργαζόμενοι'!A6="","",'2. Εργαζόμενοι'!A6)</f>
        <v/>
      </c>
      <c r="B6" s="106">
        <f>IF($A6="","",COUNTIFS('3. Καταγραφή αδειών'!$A$5:$A$200,$A6,'3. Καταγραφή αδειών'!$F$5:$F$200,"Εγκρίθηκε",'3. Καταγραφή αδειών'!$C$5:$C$200,"&lt;="&amp;('1. Ρυθμίσεις'!$C$9+(1-1)*7+6),'3. Καταγραφή αδειών'!$D$5:$D$200,"&gt;="&amp;('1. Ρυθμίσεις'!$C$9+(1-1)*7)))</f>
        <v/>
      </c>
      <c r="C6" s="106">
        <f>IF($A6="","",COUNTIFS('3. Καταγραφή αδειών'!$A$5:$A$200,$A6,'3. Καταγραφή αδειών'!$F$5:$F$200,"Εγκρίθηκε",'3. Καταγραφή αδειών'!$C$5:$C$200,"&lt;="&amp;('1. Ρυθμίσεις'!$C$9+(2-1)*7+6),'3. Καταγραφή αδειών'!$D$5:$D$200,"&gt;="&amp;('1. Ρυθμίσεις'!$C$9+(2-1)*7)))</f>
        <v/>
      </c>
      <c r="D6" s="106">
        <f>IF($A6="","",COUNTIFS('3. Καταγραφή αδειών'!$A$5:$A$200,$A6,'3. Καταγραφή αδειών'!$F$5:$F$200,"Εγκρίθηκε",'3. Καταγραφή αδειών'!$C$5:$C$200,"&lt;="&amp;('1. Ρυθμίσεις'!$C$9+(3-1)*7+6),'3. Καταγραφή αδειών'!$D$5:$D$200,"&gt;="&amp;('1. Ρυθμίσεις'!$C$9+(3-1)*7)))</f>
        <v/>
      </c>
      <c r="E6" s="106">
        <f>IF($A6="","",COUNTIFS('3. Καταγραφή αδειών'!$A$5:$A$200,$A6,'3. Καταγραφή αδειών'!$F$5:$F$200,"Εγκρίθηκε",'3. Καταγραφή αδειών'!$C$5:$C$200,"&lt;="&amp;('1. Ρυθμίσεις'!$C$9+(4-1)*7+6),'3. Καταγραφή αδειών'!$D$5:$D$200,"&gt;="&amp;('1. Ρυθμίσεις'!$C$9+(4-1)*7)))</f>
        <v/>
      </c>
      <c r="F6" s="106">
        <f>IF($A6="","",COUNTIFS('3. Καταγραφή αδειών'!$A$5:$A$200,$A6,'3. Καταγραφή αδειών'!$F$5:$F$200,"Εγκρίθηκε",'3. Καταγραφή αδειών'!$C$5:$C$200,"&lt;="&amp;('1. Ρυθμίσεις'!$C$9+(5-1)*7+6),'3. Καταγραφή αδειών'!$D$5:$D$200,"&gt;="&amp;('1. Ρυθμίσεις'!$C$9+(5-1)*7)))</f>
        <v/>
      </c>
      <c r="G6" s="106">
        <f>IF($A6="","",COUNTIFS('3. Καταγραφή αδειών'!$A$5:$A$200,$A6,'3. Καταγραφή αδειών'!$F$5:$F$200,"Εγκρίθηκε",'3. Καταγραφή αδειών'!$C$5:$C$200,"&lt;="&amp;('1. Ρυθμίσεις'!$C$9+(6-1)*7+6),'3. Καταγραφή αδειών'!$D$5:$D$200,"&gt;="&amp;('1. Ρυθμίσεις'!$C$9+(6-1)*7)))</f>
        <v/>
      </c>
      <c r="H6" s="106">
        <f>IF($A6="","",COUNTIFS('3. Καταγραφή αδειών'!$A$5:$A$200,$A6,'3. Καταγραφή αδειών'!$F$5:$F$200,"Εγκρίθηκε",'3. Καταγραφή αδειών'!$C$5:$C$200,"&lt;="&amp;('1. Ρυθμίσεις'!$C$9+(7-1)*7+6),'3. Καταγραφή αδειών'!$D$5:$D$200,"&gt;="&amp;('1. Ρυθμίσεις'!$C$9+(7-1)*7)))</f>
        <v/>
      </c>
      <c r="I6" s="106">
        <f>IF($A6="","",COUNTIFS('3. Καταγραφή αδειών'!$A$5:$A$200,$A6,'3. Καταγραφή αδειών'!$F$5:$F$200,"Εγκρίθηκε",'3. Καταγραφή αδειών'!$C$5:$C$200,"&lt;="&amp;('1. Ρυθμίσεις'!$C$9+(8-1)*7+6),'3. Καταγραφή αδειών'!$D$5:$D$200,"&gt;="&amp;('1. Ρυθμίσεις'!$C$9+(8-1)*7)))</f>
        <v/>
      </c>
      <c r="J6" s="106">
        <f>IF($A6="","",COUNTIFS('3. Καταγραφή αδειών'!$A$5:$A$200,$A6,'3. Καταγραφή αδειών'!$F$5:$F$200,"Εγκρίθηκε",'3. Καταγραφή αδειών'!$C$5:$C$200,"&lt;="&amp;('1. Ρυθμίσεις'!$C$9+(9-1)*7+6),'3. Καταγραφή αδειών'!$D$5:$D$200,"&gt;="&amp;('1. Ρυθμίσεις'!$C$9+(9-1)*7)))</f>
        <v/>
      </c>
      <c r="K6" s="106">
        <f>IF($A6="","",COUNTIFS('3. Καταγραφή αδειών'!$A$5:$A$200,$A6,'3. Καταγραφή αδειών'!$F$5:$F$200,"Εγκρίθηκε",'3. Καταγραφή αδειών'!$C$5:$C$200,"&lt;="&amp;('1. Ρυθμίσεις'!$C$9+(10-1)*7+6),'3. Καταγραφή αδειών'!$D$5:$D$200,"&gt;="&amp;('1. Ρυθμίσεις'!$C$9+(10-1)*7)))</f>
        <v/>
      </c>
      <c r="L6" s="106">
        <f>IF($A6="","",COUNTIFS('3. Καταγραφή αδειών'!$A$5:$A$200,$A6,'3. Καταγραφή αδειών'!$F$5:$F$200,"Εγκρίθηκε",'3. Καταγραφή αδειών'!$C$5:$C$200,"&lt;="&amp;('1. Ρυθμίσεις'!$C$9+(11-1)*7+6),'3. Καταγραφή αδειών'!$D$5:$D$200,"&gt;="&amp;('1. Ρυθμίσεις'!$C$9+(11-1)*7)))</f>
        <v/>
      </c>
      <c r="M6" s="106">
        <f>IF($A6="","",COUNTIFS('3. Καταγραφή αδειών'!$A$5:$A$200,$A6,'3. Καταγραφή αδειών'!$F$5:$F$200,"Εγκρίθηκε",'3. Καταγραφή αδειών'!$C$5:$C$200,"&lt;="&amp;('1. Ρυθμίσεις'!$C$9+(12-1)*7+6),'3. Καταγραφή αδειών'!$D$5:$D$200,"&gt;="&amp;('1. Ρυθμίσεις'!$C$9+(12-1)*7)))</f>
        <v/>
      </c>
      <c r="N6" s="106">
        <f>IF($A6="","",COUNTIFS('3. Καταγραφή αδειών'!$A$5:$A$200,$A6,'3. Καταγραφή αδειών'!$F$5:$F$200,"Εγκρίθηκε",'3. Καταγραφή αδειών'!$C$5:$C$200,"&lt;="&amp;('1. Ρυθμίσεις'!$C$9+(13-1)*7+6),'3. Καταγραφή αδειών'!$D$5:$D$200,"&gt;="&amp;('1. Ρυθμίσεις'!$C$9+(13-1)*7)))</f>
        <v/>
      </c>
      <c r="O6" s="106">
        <f>IF($A6="","",COUNTIFS('3. Καταγραφή αδειών'!$A$5:$A$200,$A6,'3. Καταγραφή αδειών'!$F$5:$F$200,"Εγκρίθηκε",'3. Καταγραφή αδειών'!$C$5:$C$200,"&lt;="&amp;('1. Ρυθμίσεις'!$C$9+(14-1)*7+6),'3. Καταγραφή αδειών'!$D$5:$D$200,"&gt;="&amp;('1. Ρυθμίσεις'!$C$9+(14-1)*7)))</f>
        <v/>
      </c>
      <c r="P6" s="106">
        <f>IF($A6="","",COUNTIFS('3. Καταγραφή αδειών'!$A$5:$A$200,$A6,'3. Καταγραφή αδειών'!$F$5:$F$200,"Εγκρίθηκε",'3. Καταγραφή αδειών'!$C$5:$C$200,"&lt;="&amp;('1. Ρυθμίσεις'!$C$9+(15-1)*7+6),'3. Καταγραφή αδειών'!$D$5:$D$200,"&gt;="&amp;('1. Ρυθμίσεις'!$C$9+(15-1)*7)))</f>
        <v/>
      </c>
      <c r="Q6" s="106">
        <f>IF($A6="","",COUNTIFS('3. Καταγραφή αδειών'!$A$5:$A$200,$A6,'3. Καταγραφή αδειών'!$F$5:$F$200,"Εγκρίθηκε",'3. Καταγραφή αδειών'!$C$5:$C$200,"&lt;="&amp;('1. Ρυθμίσεις'!$C$9+(16-1)*7+6),'3. Καταγραφή αδειών'!$D$5:$D$200,"&gt;="&amp;('1. Ρυθμίσεις'!$C$9+(16-1)*7)))</f>
        <v/>
      </c>
      <c r="R6" s="106">
        <f>IF($A6="","",COUNTIFS('3. Καταγραφή αδειών'!$A$5:$A$200,$A6,'3. Καταγραφή αδειών'!$F$5:$F$200,"Εγκρίθηκε",'3. Καταγραφή αδειών'!$C$5:$C$200,"&lt;="&amp;('1. Ρυθμίσεις'!$C$9+(17-1)*7+6),'3. Καταγραφή αδειών'!$D$5:$D$200,"&gt;="&amp;('1. Ρυθμίσεις'!$C$9+(17-1)*7)))</f>
        <v/>
      </c>
      <c r="S6" s="106">
        <f>IF($A6="","",COUNTIFS('3. Καταγραφή αδειών'!$A$5:$A$200,$A6,'3. Καταγραφή αδειών'!$F$5:$F$200,"Εγκρίθηκε",'3. Καταγραφή αδειών'!$C$5:$C$200,"&lt;="&amp;('1. Ρυθμίσεις'!$C$9+(18-1)*7+6),'3. Καταγραφή αδειών'!$D$5:$D$200,"&gt;="&amp;('1. Ρυθμίσεις'!$C$9+(18-1)*7)))</f>
        <v/>
      </c>
      <c r="T6" s="106">
        <f>IF($A6="","",COUNTIFS('3. Καταγραφή αδειών'!$A$5:$A$200,$A6,'3. Καταγραφή αδειών'!$F$5:$F$200,"Εγκρίθηκε",'3. Καταγραφή αδειών'!$C$5:$C$200,"&lt;="&amp;('1. Ρυθμίσεις'!$C$9+(19-1)*7+6),'3. Καταγραφή αδειών'!$D$5:$D$200,"&gt;="&amp;('1. Ρυθμίσεις'!$C$9+(19-1)*7)))</f>
        <v/>
      </c>
      <c r="U6" s="106">
        <f>IF($A6="","",COUNTIFS('3. Καταγραφή αδειών'!$A$5:$A$200,$A6,'3. Καταγραφή αδειών'!$F$5:$F$200,"Εγκρίθηκε",'3. Καταγραφή αδειών'!$C$5:$C$200,"&lt;="&amp;('1. Ρυθμίσεις'!$C$9+(20-1)*7+6),'3. Καταγραφή αδειών'!$D$5:$D$200,"&gt;="&amp;('1. Ρυθμίσεις'!$C$9+(20-1)*7)))</f>
        <v/>
      </c>
      <c r="V6" s="106">
        <f>IF($A6="","",COUNTIFS('3. Καταγραφή αδειών'!$A$5:$A$200,$A6,'3. Καταγραφή αδειών'!$F$5:$F$200,"Εγκρίθηκε",'3. Καταγραφή αδειών'!$C$5:$C$200,"&lt;="&amp;('1. Ρυθμίσεις'!$C$9+(21-1)*7+6),'3. Καταγραφή αδειών'!$D$5:$D$200,"&gt;="&amp;('1. Ρυθμίσεις'!$C$9+(21-1)*7)))</f>
        <v/>
      </c>
      <c r="W6" s="106">
        <f>IF($A6="","",COUNTIFS('3. Καταγραφή αδειών'!$A$5:$A$200,$A6,'3. Καταγραφή αδειών'!$F$5:$F$200,"Εγκρίθηκε",'3. Καταγραφή αδειών'!$C$5:$C$200,"&lt;="&amp;('1. Ρυθμίσεις'!$C$9+(22-1)*7+6),'3. Καταγραφή αδειών'!$D$5:$D$200,"&gt;="&amp;('1. Ρυθμίσεις'!$C$9+(22-1)*7)))</f>
        <v/>
      </c>
      <c r="X6" s="106">
        <f>IF($A6="","",COUNTIFS('3. Καταγραφή αδειών'!$A$5:$A$200,$A6,'3. Καταγραφή αδειών'!$F$5:$F$200,"Εγκρίθηκε",'3. Καταγραφή αδειών'!$C$5:$C$200,"&lt;="&amp;('1. Ρυθμίσεις'!$C$9+(23-1)*7+6),'3. Καταγραφή αδειών'!$D$5:$D$200,"&gt;="&amp;('1. Ρυθμίσεις'!$C$9+(23-1)*7)))</f>
        <v/>
      </c>
      <c r="Y6" s="106">
        <f>IF($A6="","",COUNTIFS('3. Καταγραφή αδειών'!$A$5:$A$200,$A6,'3. Καταγραφή αδειών'!$F$5:$F$200,"Εγκρίθηκε",'3. Καταγραφή αδειών'!$C$5:$C$200,"&lt;="&amp;('1. Ρυθμίσεις'!$C$9+(24-1)*7+6),'3. Καταγραφή αδειών'!$D$5:$D$200,"&gt;="&amp;('1. Ρυθμίσεις'!$C$9+(24-1)*7)))</f>
        <v/>
      </c>
      <c r="Z6" s="106">
        <f>IF($A6="","",COUNTIFS('3. Καταγραφή αδειών'!$A$5:$A$200,$A6,'3. Καταγραφή αδειών'!$F$5:$F$200,"Εγκρίθηκε",'3. Καταγραφή αδειών'!$C$5:$C$200,"&lt;="&amp;('1. Ρυθμίσεις'!$C$9+(25-1)*7+6),'3. Καταγραφή αδειών'!$D$5:$D$200,"&gt;="&amp;('1. Ρυθμίσεις'!$C$9+(25-1)*7)))</f>
        <v/>
      </c>
      <c r="AA6" s="106">
        <f>IF($A6="","",COUNTIFS('3. Καταγραφή αδειών'!$A$5:$A$200,$A6,'3. Καταγραφή αδειών'!$F$5:$F$200,"Εγκρίθηκε",'3. Καταγραφή αδειών'!$C$5:$C$200,"&lt;="&amp;('1. Ρυθμίσεις'!$C$9+(26-1)*7+6),'3. Καταγραφή αδειών'!$D$5:$D$200,"&gt;="&amp;('1. Ρυθμίσεις'!$C$9+(26-1)*7)))</f>
        <v/>
      </c>
      <c r="AB6" s="106">
        <f>IF($A6="","",COUNTIFS('3. Καταγραφή αδειών'!$A$5:$A$200,$A6,'3. Καταγραφή αδειών'!$F$5:$F$200,"Εγκρίθηκε",'3. Καταγραφή αδειών'!$C$5:$C$200,"&lt;="&amp;('1. Ρυθμίσεις'!$C$9+(27-1)*7+6),'3. Καταγραφή αδειών'!$D$5:$D$200,"&gt;="&amp;('1. Ρυθμίσεις'!$C$9+(27-1)*7)))</f>
        <v/>
      </c>
      <c r="AC6" s="106">
        <f>IF($A6="","",COUNTIFS('3. Καταγραφή αδειών'!$A$5:$A$200,$A6,'3. Καταγραφή αδειών'!$F$5:$F$200,"Εγκρίθηκε",'3. Καταγραφή αδειών'!$C$5:$C$200,"&lt;="&amp;('1. Ρυθμίσεις'!$C$9+(28-1)*7+6),'3. Καταγραφή αδειών'!$D$5:$D$200,"&gt;="&amp;('1. Ρυθμίσεις'!$C$9+(28-1)*7)))</f>
        <v/>
      </c>
      <c r="AD6" s="106">
        <f>IF($A6="","",COUNTIFS('3. Καταγραφή αδειών'!$A$5:$A$200,$A6,'3. Καταγραφή αδειών'!$F$5:$F$200,"Εγκρίθηκε",'3. Καταγραφή αδειών'!$C$5:$C$200,"&lt;="&amp;('1. Ρυθμίσεις'!$C$9+(29-1)*7+6),'3. Καταγραφή αδειών'!$D$5:$D$200,"&gt;="&amp;('1. Ρυθμίσεις'!$C$9+(29-1)*7)))</f>
        <v/>
      </c>
      <c r="AE6" s="106">
        <f>IF($A6="","",COUNTIFS('3. Καταγραφή αδειών'!$A$5:$A$200,$A6,'3. Καταγραφή αδειών'!$F$5:$F$200,"Εγκρίθηκε",'3. Καταγραφή αδειών'!$C$5:$C$200,"&lt;="&amp;('1. Ρυθμίσεις'!$C$9+(30-1)*7+6),'3. Καταγραφή αδειών'!$D$5:$D$200,"&gt;="&amp;('1. Ρυθμίσεις'!$C$9+(30-1)*7)))</f>
        <v/>
      </c>
      <c r="AF6" s="106">
        <f>IF($A6="","",COUNTIFS('3. Καταγραφή αδειών'!$A$5:$A$200,$A6,'3. Καταγραφή αδειών'!$F$5:$F$200,"Εγκρίθηκε",'3. Καταγραφή αδειών'!$C$5:$C$200,"&lt;="&amp;('1. Ρυθμίσεις'!$C$9+(31-1)*7+6),'3. Καταγραφή αδειών'!$D$5:$D$200,"&gt;="&amp;('1. Ρυθμίσεις'!$C$9+(31-1)*7)))</f>
        <v/>
      </c>
      <c r="AG6" s="106">
        <f>IF($A6="","",COUNTIFS('3. Καταγραφή αδειών'!$A$5:$A$200,$A6,'3. Καταγραφή αδειών'!$F$5:$F$200,"Εγκρίθηκε",'3. Καταγραφή αδειών'!$C$5:$C$200,"&lt;="&amp;('1. Ρυθμίσεις'!$C$9+(32-1)*7+6),'3. Καταγραφή αδειών'!$D$5:$D$200,"&gt;="&amp;('1. Ρυθμίσεις'!$C$9+(32-1)*7)))</f>
        <v/>
      </c>
      <c r="AH6" s="106">
        <f>IF($A6="","",COUNTIFS('3. Καταγραφή αδειών'!$A$5:$A$200,$A6,'3. Καταγραφή αδειών'!$F$5:$F$200,"Εγκρίθηκε",'3. Καταγραφή αδειών'!$C$5:$C$200,"&lt;="&amp;('1. Ρυθμίσεις'!$C$9+(33-1)*7+6),'3. Καταγραφή αδειών'!$D$5:$D$200,"&gt;="&amp;('1. Ρυθμίσεις'!$C$9+(33-1)*7)))</f>
        <v/>
      </c>
      <c r="AI6" s="106">
        <f>IF($A6="","",COUNTIFS('3. Καταγραφή αδειών'!$A$5:$A$200,$A6,'3. Καταγραφή αδειών'!$F$5:$F$200,"Εγκρίθηκε",'3. Καταγραφή αδειών'!$C$5:$C$200,"&lt;="&amp;('1. Ρυθμίσεις'!$C$9+(34-1)*7+6),'3. Καταγραφή αδειών'!$D$5:$D$200,"&gt;="&amp;('1. Ρυθμίσεις'!$C$9+(34-1)*7)))</f>
        <v/>
      </c>
      <c r="AJ6" s="106">
        <f>IF($A6="","",COUNTIFS('3. Καταγραφή αδειών'!$A$5:$A$200,$A6,'3. Καταγραφή αδειών'!$F$5:$F$200,"Εγκρίθηκε",'3. Καταγραφή αδειών'!$C$5:$C$200,"&lt;="&amp;('1. Ρυθμίσεις'!$C$9+(35-1)*7+6),'3. Καταγραφή αδειών'!$D$5:$D$200,"&gt;="&amp;('1. Ρυθμίσεις'!$C$9+(35-1)*7)))</f>
        <v/>
      </c>
      <c r="AK6" s="106">
        <f>IF($A6="","",COUNTIFS('3. Καταγραφή αδειών'!$A$5:$A$200,$A6,'3. Καταγραφή αδειών'!$F$5:$F$200,"Εγκρίθηκε",'3. Καταγραφή αδειών'!$C$5:$C$200,"&lt;="&amp;('1. Ρυθμίσεις'!$C$9+(36-1)*7+6),'3. Καταγραφή αδειών'!$D$5:$D$200,"&gt;="&amp;('1. Ρυθμίσεις'!$C$9+(36-1)*7)))</f>
        <v/>
      </c>
      <c r="AL6" s="106">
        <f>IF($A6="","",COUNTIFS('3. Καταγραφή αδειών'!$A$5:$A$200,$A6,'3. Καταγραφή αδειών'!$F$5:$F$200,"Εγκρίθηκε",'3. Καταγραφή αδειών'!$C$5:$C$200,"&lt;="&amp;('1. Ρυθμίσεις'!$C$9+(37-1)*7+6),'3. Καταγραφή αδειών'!$D$5:$D$200,"&gt;="&amp;('1. Ρυθμίσεις'!$C$9+(37-1)*7)))</f>
        <v/>
      </c>
      <c r="AM6" s="106">
        <f>IF($A6="","",COUNTIFS('3. Καταγραφή αδειών'!$A$5:$A$200,$A6,'3. Καταγραφή αδειών'!$F$5:$F$200,"Εγκρίθηκε",'3. Καταγραφή αδειών'!$C$5:$C$200,"&lt;="&amp;('1. Ρυθμίσεις'!$C$9+(38-1)*7+6),'3. Καταγραφή αδειών'!$D$5:$D$200,"&gt;="&amp;('1. Ρυθμίσεις'!$C$9+(38-1)*7)))</f>
        <v/>
      </c>
      <c r="AN6" s="106">
        <f>IF($A6="","",COUNTIFS('3. Καταγραφή αδειών'!$A$5:$A$200,$A6,'3. Καταγραφή αδειών'!$F$5:$F$200,"Εγκρίθηκε",'3. Καταγραφή αδειών'!$C$5:$C$200,"&lt;="&amp;('1. Ρυθμίσεις'!$C$9+(39-1)*7+6),'3. Καταγραφή αδειών'!$D$5:$D$200,"&gt;="&amp;('1. Ρυθμίσεις'!$C$9+(39-1)*7)))</f>
        <v/>
      </c>
      <c r="AO6" s="106">
        <f>IF($A6="","",COUNTIFS('3. Καταγραφή αδειών'!$A$5:$A$200,$A6,'3. Καταγραφή αδειών'!$F$5:$F$200,"Εγκρίθηκε",'3. Καταγραφή αδειών'!$C$5:$C$200,"&lt;="&amp;('1. Ρυθμίσεις'!$C$9+(40-1)*7+6),'3. Καταγραφή αδειών'!$D$5:$D$200,"&gt;="&amp;('1. Ρυθμίσεις'!$C$9+(40-1)*7)))</f>
        <v/>
      </c>
      <c r="AP6" s="106">
        <f>IF($A6="","",COUNTIFS('3. Καταγραφή αδειών'!$A$5:$A$200,$A6,'3. Καταγραφή αδειών'!$F$5:$F$200,"Εγκρίθηκε",'3. Καταγραφή αδειών'!$C$5:$C$200,"&lt;="&amp;('1. Ρυθμίσεις'!$C$9+(41-1)*7+6),'3. Καταγραφή αδειών'!$D$5:$D$200,"&gt;="&amp;('1. Ρυθμίσεις'!$C$9+(41-1)*7)))</f>
        <v/>
      </c>
      <c r="AQ6" s="106">
        <f>IF($A6="","",COUNTIFS('3. Καταγραφή αδειών'!$A$5:$A$200,$A6,'3. Καταγραφή αδειών'!$F$5:$F$200,"Εγκρίθηκε",'3. Καταγραφή αδειών'!$C$5:$C$200,"&lt;="&amp;('1. Ρυθμίσεις'!$C$9+(42-1)*7+6),'3. Καταγραφή αδειών'!$D$5:$D$200,"&gt;="&amp;('1. Ρυθμίσεις'!$C$9+(42-1)*7)))</f>
        <v/>
      </c>
      <c r="AR6" s="106">
        <f>IF($A6="","",COUNTIFS('3. Καταγραφή αδειών'!$A$5:$A$200,$A6,'3. Καταγραφή αδειών'!$F$5:$F$200,"Εγκρίθηκε",'3. Καταγραφή αδειών'!$C$5:$C$200,"&lt;="&amp;('1. Ρυθμίσεις'!$C$9+(43-1)*7+6),'3. Καταγραφή αδειών'!$D$5:$D$200,"&gt;="&amp;('1. Ρυθμίσεις'!$C$9+(43-1)*7)))</f>
        <v/>
      </c>
      <c r="AS6" s="106">
        <f>IF($A6="","",COUNTIFS('3. Καταγραφή αδειών'!$A$5:$A$200,$A6,'3. Καταγραφή αδειών'!$F$5:$F$200,"Εγκρίθηκε",'3. Καταγραφή αδειών'!$C$5:$C$200,"&lt;="&amp;('1. Ρυθμίσεις'!$C$9+(44-1)*7+6),'3. Καταγραφή αδειών'!$D$5:$D$200,"&gt;="&amp;('1. Ρυθμίσεις'!$C$9+(44-1)*7)))</f>
        <v/>
      </c>
      <c r="AT6" s="106">
        <f>IF($A6="","",COUNTIFS('3. Καταγραφή αδειών'!$A$5:$A$200,$A6,'3. Καταγραφή αδειών'!$F$5:$F$200,"Εγκρίθηκε",'3. Καταγραφή αδειών'!$C$5:$C$200,"&lt;="&amp;('1. Ρυθμίσεις'!$C$9+(45-1)*7+6),'3. Καταγραφή αδειών'!$D$5:$D$200,"&gt;="&amp;('1. Ρυθμίσεις'!$C$9+(45-1)*7)))</f>
        <v/>
      </c>
      <c r="AU6" s="106">
        <f>IF($A6="","",COUNTIFS('3. Καταγραφή αδειών'!$A$5:$A$200,$A6,'3. Καταγραφή αδειών'!$F$5:$F$200,"Εγκρίθηκε",'3. Καταγραφή αδειών'!$C$5:$C$200,"&lt;="&amp;('1. Ρυθμίσεις'!$C$9+(46-1)*7+6),'3. Καταγραφή αδειών'!$D$5:$D$200,"&gt;="&amp;('1. Ρυθμίσεις'!$C$9+(46-1)*7)))</f>
        <v/>
      </c>
      <c r="AV6" s="106">
        <f>IF($A6="","",COUNTIFS('3. Καταγραφή αδειών'!$A$5:$A$200,$A6,'3. Καταγραφή αδειών'!$F$5:$F$200,"Εγκρίθηκε",'3. Καταγραφή αδειών'!$C$5:$C$200,"&lt;="&amp;('1. Ρυθμίσεις'!$C$9+(47-1)*7+6),'3. Καταγραφή αδειών'!$D$5:$D$200,"&gt;="&amp;('1. Ρυθμίσεις'!$C$9+(47-1)*7)))</f>
        <v/>
      </c>
      <c r="AW6" s="106">
        <f>IF($A6="","",COUNTIFS('3. Καταγραφή αδειών'!$A$5:$A$200,$A6,'3. Καταγραφή αδειών'!$F$5:$F$200,"Εγκρίθηκε",'3. Καταγραφή αδειών'!$C$5:$C$200,"&lt;="&amp;('1. Ρυθμίσεις'!$C$9+(48-1)*7+6),'3. Καταγραφή αδειών'!$D$5:$D$200,"&gt;="&amp;('1. Ρυθμίσεις'!$C$9+(48-1)*7)))</f>
        <v/>
      </c>
      <c r="AX6" s="106">
        <f>IF($A6="","",COUNTIFS('3. Καταγραφή αδειών'!$A$5:$A$200,$A6,'3. Καταγραφή αδειών'!$F$5:$F$200,"Εγκρίθηκε",'3. Καταγραφή αδειών'!$C$5:$C$200,"&lt;="&amp;('1. Ρυθμίσεις'!$C$9+(49-1)*7+6),'3. Καταγραφή αδειών'!$D$5:$D$200,"&gt;="&amp;('1. Ρυθμίσεις'!$C$9+(49-1)*7)))</f>
        <v/>
      </c>
      <c r="AY6" s="106">
        <f>IF($A6="","",COUNTIFS('3. Καταγραφή αδειών'!$A$5:$A$200,$A6,'3. Καταγραφή αδειών'!$F$5:$F$200,"Εγκρίθηκε",'3. Καταγραφή αδειών'!$C$5:$C$200,"&lt;="&amp;('1. Ρυθμίσεις'!$C$9+(50-1)*7+6),'3. Καταγραφή αδειών'!$D$5:$D$200,"&gt;="&amp;('1. Ρυθμίσεις'!$C$9+(50-1)*7)))</f>
        <v/>
      </c>
      <c r="AZ6" s="106">
        <f>IF($A6="","",COUNTIFS('3. Καταγραφή αδειών'!$A$5:$A$200,$A6,'3. Καταγραφή αδειών'!$F$5:$F$200,"Εγκρίθηκε",'3. Καταγραφή αδειών'!$C$5:$C$200,"&lt;="&amp;('1. Ρυθμίσεις'!$C$9+(51-1)*7+6),'3. Καταγραφή αδειών'!$D$5:$D$200,"&gt;="&amp;('1. Ρυθμίσεις'!$C$9+(51-1)*7)))</f>
        <v/>
      </c>
      <c r="BA6" s="106">
        <f>IF($A6="","",COUNTIFS('3. Καταγραφή αδειών'!$A$5:$A$200,$A6,'3. Καταγραφή αδειών'!$F$5:$F$200,"Εγκρίθηκε",'3. Καταγραφή αδειών'!$C$5:$C$200,"&lt;="&amp;('1. Ρυθμίσεις'!$C$9+(52-1)*7+6),'3. Καταγραφή αδειών'!$D$5:$D$200,"&gt;="&amp;('1. Ρυθμίσεις'!$C$9+(52-1)*7)))</f>
        <v/>
      </c>
    </row>
    <row r="7" ht="18" customHeight="1" s="55">
      <c r="A7" s="105">
        <f>IF('2. Εργαζόμενοι'!A7="","",'2. Εργαζόμενοι'!A7)</f>
        <v/>
      </c>
      <c r="B7" s="106">
        <f>IF($A7="","",COUNTIFS('3. Καταγραφή αδειών'!$A$5:$A$200,$A7,'3. Καταγραφή αδειών'!$F$5:$F$200,"Εγκρίθηκε",'3. Καταγραφή αδειών'!$C$5:$C$200,"&lt;="&amp;('1. Ρυθμίσεις'!$C$9+(1-1)*7+6),'3. Καταγραφή αδειών'!$D$5:$D$200,"&gt;="&amp;('1. Ρυθμίσεις'!$C$9+(1-1)*7)))</f>
        <v/>
      </c>
      <c r="C7" s="106">
        <f>IF($A7="","",COUNTIFS('3. Καταγραφή αδειών'!$A$5:$A$200,$A7,'3. Καταγραφή αδειών'!$F$5:$F$200,"Εγκρίθηκε",'3. Καταγραφή αδειών'!$C$5:$C$200,"&lt;="&amp;('1. Ρυθμίσεις'!$C$9+(2-1)*7+6),'3. Καταγραφή αδειών'!$D$5:$D$200,"&gt;="&amp;('1. Ρυθμίσεις'!$C$9+(2-1)*7)))</f>
        <v/>
      </c>
      <c r="D7" s="106">
        <f>IF($A7="","",COUNTIFS('3. Καταγραφή αδειών'!$A$5:$A$200,$A7,'3. Καταγραφή αδειών'!$F$5:$F$200,"Εγκρίθηκε",'3. Καταγραφή αδειών'!$C$5:$C$200,"&lt;="&amp;('1. Ρυθμίσεις'!$C$9+(3-1)*7+6),'3. Καταγραφή αδειών'!$D$5:$D$200,"&gt;="&amp;('1. Ρυθμίσεις'!$C$9+(3-1)*7)))</f>
        <v/>
      </c>
      <c r="E7" s="106">
        <f>IF($A7="","",COUNTIFS('3. Καταγραφή αδειών'!$A$5:$A$200,$A7,'3. Καταγραφή αδειών'!$F$5:$F$200,"Εγκρίθηκε",'3. Καταγραφή αδειών'!$C$5:$C$200,"&lt;="&amp;('1. Ρυθμίσεις'!$C$9+(4-1)*7+6),'3. Καταγραφή αδειών'!$D$5:$D$200,"&gt;="&amp;('1. Ρυθμίσεις'!$C$9+(4-1)*7)))</f>
        <v/>
      </c>
      <c r="F7" s="106">
        <f>IF($A7="","",COUNTIFS('3. Καταγραφή αδειών'!$A$5:$A$200,$A7,'3. Καταγραφή αδειών'!$F$5:$F$200,"Εγκρίθηκε",'3. Καταγραφή αδειών'!$C$5:$C$200,"&lt;="&amp;('1. Ρυθμίσεις'!$C$9+(5-1)*7+6),'3. Καταγραφή αδειών'!$D$5:$D$200,"&gt;="&amp;('1. Ρυθμίσεις'!$C$9+(5-1)*7)))</f>
        <v/>
      </c>
      <c r="G7" s="106">
        <f>IF($A7="","",COUNTIFS('3. Καταγραφή αδειών'!$A$5:$A$200,$A7,'3. Καταγραφή αδειών'!$F$5:$F$200,"Εγκρίθηκε",'3. Καταγραφή αδειών'!$C$5:$C$200,"&lt;="&amp;('1. Ρυθμίσεις'!$C$9+(6-1)*7+6),'3. Καταγραφή αδειών'!$D$5:$D$200,"&gt;="&amp;('1. Ρυθμίσεις'!$C$9+(6-1)*7)))</f>
        <v/>
      </c>
      <c r="H7" s="106">
        <f>IF($A7="","",COUNTIFS('3. Καταγραφή αδειών'!$A$5:$A$200,$A7,'3. Καταγραφή αδειών'!$F$5:$F$200,"Εγκρίθηκε",'3. Καταγραφή αδειών'!$C$5:$C$200,"&lt;="&amp;('1. Ρυθμίσεις'!$C$9+(7-1)*7+6),'3. Καταγραφή αδειών'!$D$5:$D$200,"&gt;="&amp;('1. Ρυθμίσεις'!$C$9+(7-1)*7)))</f>
        <v/>
      </c>
      <c r="I7" s="106">
        <f>IF($A7="","",COUNTIFS('3. Καταγραφή αδειών'!$A$5:$A$200,$A7,'3. Καταγραφή αδειών'!$F$5:$F$200,"Εγκρίθηκε",'3. Καταγραφή αδειών'!$C$5:$C$200,"&lt;="&amp;('1. Ρυθμίσεις'!$C$9+(8-1)*7+6),'3. Καταγραφή αδειών'!$D$5:$D$200,"&gt;="&amp;('1. Ρυθμίσεις'!$C$9+(8-1)*7)))</f>
        <v/>
      </c>
      <c r="J7" s="106">
        <f>IF($A7="","",COUNTIFS('3. Καταγραφή αδειών'!$A$5:$A$200,$A7,'3. Καταγραφή αδειών'!$F$5:$F$200,"Εγκρίθηκε",'3. Καταγραφή αδειών'!$C$5:$C$200,"&lt;="&amp;('1. Ρυθμίσεις'!$C$9+(9-1)*7+6),'3. Καταγραφή αδειών'!$D$5:$D$200,"&gt;="&amp;('1. Ρυθμίσεις'!$C$9+(9-1)*7)))</f>
        <v/>
      </c>
      <c r="K7" s="106">
        <f>IF($A7="","",COUNTIFS('3. Καταγραφή αδειών'!$A$5:$A$200,$A7,'3. Καταγραφή αδειών'!$F$5:$F$200,"Εγκρίθηκε",'3. Καταγραφή αδειών'!$C$5:$C$200,"&lt;="&amp;('1. Ρυθμίσεις'!$C$9+(10-1)*7+6),'3. Καταγραφή αδειών'!$D$5:$D$200,"&gt;="&amp;('1. Ρυθμίσεις'!$C$9+(10-1)*7)))</f>
        <v/>
      </c>
      <c r="L7" s="106">
        <f>IF($A7="","",COUNTIFS('3. Καταγραφή αδειών'!$A$5:$A$200,$A7,'3. Καταγραφή αδειών'!$F$5:$F$200,"Εγκρίθηκε",'3. Καταγραφή αδειών'!$C$5:$C$200,"&lt;="&amp;('1. Ρυθμίσεις'!$C$9+(11-1)*7+6),'3. Καταγραφή αδειών'!$D$5:$D$200,"&gt;="&amp;('1. Ρυθμίσεις'!$C$9+(11-1)*7)))</f>
        <v/>
      </c>
      <c r="M7" s="106">
        <f>IF($A7="","",COUNTIFS('3. Καταγραφή αδειών'!$A$5:$A$200,$A7,'3. Καταγραφή αδειών'!$F$5:$F$200,"Εγκρίθηκε",'3. Καταγραφή αδειών'!$C$5:$C$200,"&lt;="&amp;('1. Ρυθμίσεις'!$C$9+(12-1)*7+6),'3. Καταγραφή αδειών'!$D$5:$D$200,"&gt;="&amp;('1. Ρυθμίσεις'!$C$9+(12-1)*7)))</f>
        <v/>
      </c>
      <c r="N7" s="106">
        <f>IF($A7="","",COUNTIFS('3. Καταγραφή αδειών'!$A$5:$A$200,$A7,'3. Καταγραφή αδειών'!$F$5:$F$200,"Εγκρίθηκε",'3. Καταγραφή αδειών'!$C$5:$C$200,"&lt;="&amp;('1. Ρυθμίσεις'!$C$9+(13-1)*7+6),'3. Καταγραφή αδειών'!$D$5:$D$200,"&gt;="&amp;('1. Ρυθμίσεις'!$C$9+(13-1)*7)))</f>
        <v/>
      </c>
      <c r="O7" s="106">
        <f>IF($A7="","",COUNTIFS('3. Καταγραφή αδειών'!$A$5:$A$200,$A7,'3. Καταγραφή αδειών'!$F$5:$F$200,"Εγκρίθηκε",'3. Καταγραφή αδειών'!$C$5:$C$200,"&lt;="&amp;('1. Ρυθμίσεις'!$C$9+(14-1)*7+6),'3. Καταγραφή αδειών'!$D$5:$D$200,"&gt;="&amp;('1. Ρυθμίσεις'!$C$9+(14-1)*7)))</f>
        <v/>
      </c>
      <c r="P7" s="106">
        <f>IF($A7="","",COUNTIFS('3. Καταγραφή αδειών'!$A$5:$A$200,$A7,'3. Καταγραφή αδειών'!$F$5:$F$200,"Εγκρίθηκε",'3. Καταγραφή αδειών'!$C$5:$C$200,"&lt;="&amp;('1. Ρυθμίσεις'!$C$9+(15-1)*7+6),'3. Καταγραφή αδειών'!$D$5:$D$200,"&gt;="&amp;('1. Ρυθμίσεις'!$C$9+(15-1)*7)))</f>
        <v/>
      </c>
      <c r="Q7" s="106">
        <f>IF($A7="","",COUNTIFS('3. Καταγραφή αδειών'!$A$5:$A$200,$A7,'3. Καταγραφή αδειών'!$F$5:$F$200,"Εγκρίθηκε",'3. Καταγραφή αδειών'!$C$5:$C$200,"&lt;="&amp;('1. Ρυθμίσεις'!$C$9+(16-1)*7+6),'3. Καταγραφή αδειών'!$D$5:$D$200,"&gt;="&amp;('1. Ρυθμίσεις'!$C$9+(16-1)*7)))</f>
        <v/>
      </c>
      <c r="R7" s="106">
        <f>IF($A7="","",COUNTIFS('3. Καταγραφή αδειών'!$A$5:$A$200,$A7,'3. Καταγραφή αδειών'!$F$5:$F$200,"Εγκρίθηκε",'3. Καταγραφή αδειών'!$C$5:$C$200,"&lt;="&amp;('1. Ρυθμίσεις'!$C$9+(17-1)*7+6),'3. Καταγραφή αδειών'!$D$5:$D$200,"&gt;="&amp;('1. Ρυθμίσεις'!$C$9+(17-1)*7)))</f>
        <v/>
      </c>
      <c r="S7" s="106">
        <f>IF($A7="","",COUNTIFS('3. Καταγραφή αδειών'!$A$5:$A$200,$A7,'3. Καταγραφή αδειών'!$F$5:$F$200,"Εγκρίθηκε",'3. Καταγραφή αδειών'!$C$5:$C$200,"&lt;="&amp;('1. Ρυθμίσεις'!$C$9+(18-1)*7+6),'3. Καταγραφή αδειών'!$D$5:$D$200,"&gt;="&amp;('1. Ρυθμίσεις'!$C$9+(18-1)*7)))</f>
        <v/>
      </c>
      <c r="T7" s="106">
        <f>IF($A7="","",COUNTIFS('3. Καταγραφή αδειών'!$A$5:$A$200,$A7,'3. Καταγραφή αδειών'!$F$5:$F$200,"Εγκρίθηκε",'3. Καταγραφή αδειών'!$C$5:$C$200,"&lt;="&amp;('1. Ρυθμίσεις'!$C$9+(19-1)*7+6),'3. Καταγραφή αδειών'!$D$5:$D$200,"&gt;="&amp;('1. Ρυθμίσεις'!$C$9+(19-1)*7)))</f>
        <v/>
      </c>
      <c r="U7" s="106">
        <f>IF($A7="","",COUNTIFS('3. Καταγραφή αδειών'!$A$5:$A$200,$A7,'3. Καταγραφή αδειών'!$F$5:$F$200,"Εγκρίθηκε",'3. Καταγραφή αδειών'!$C$5:$C$200,"&lt;="&amp;('1. Ρυθμίσεις'!$C$9+(20-1)*7+6),'3. Καταγραφή αδειών'!$D$5:$D$200,"&gt;="&amp;('1. Ρυθμίσεις'!$C$9+(20-1)*7)))</f>
        <v/>
      </c>
      <c r="V7" s="106">
        <f>IF($A7="","",COUNTIFS('3. Καταγραφή αδειών'!$A$5:$A$200,$A7,'3. Καταγραφή αδειών'!$F$5:$F$200,"Εγκρίθηκε",'3. Καταγραφή αδειών'!$C$5:$C$200,"&lt;="&amp;('1. Ρυθμίσεις'!$C$9+(21-1)*7+6),'3. Καταγραφή αδειών'!$D$5:$D$200,"&gt;="&amp;('1. Ρυθμίσεις'!$C$9+(21-1)*7)))</f>
        <v/>
      </c>
      <c r="W7" s="106">
        <f>IF($A7="","",COUNTIFS('3. Καταγραφή αδειών'!$A$5:$A$200,$A7,'3. Καταγραφή αδειών'!$F$5:$F$200,"Εγκρίθηκε",'3. Καταγραφή αδειών'!$C$5:$C$200,"&lt;="&amp;('1. Ρυθμίσεις'!$C$9+(22-1)*7+6),'3. Καταγραφή αδειών'!$D$5:$D$200,"&gt;="&amp;('1. Ρυθμίσεις'!$C$9+(22-1)*7)))</f>
        <v/>
      </c>
      <c r="X7" s="106">
        <f>IF($A7="","",COUNTIFS('3. Καταγραφή αδειών'!$A$5:$A$200,$A7,'3. Καταγραφή αδειών'!$F$5:$F$200,"Εγκρίθηκε",'3. Καταγραφή αδειών'!$C$5:$C$200,"&lt;="&amp;('1. Ρυθμίσεις'!$C$9+(23-1)*7+6),'3. Καταγραφή αδειών'!$D$5:$D$200,"&gt;="&amp;('1. Ρυθμίσεις'!$C$9+(23-1)*7)))</f>
        <v/>
      </c>
      <c r="Y7" s="106">
        <f>IF($A7="","",COUNTIFS('3. Καταγραφή αδειών'!$A$5:$A$200,$A7,'3. Καταγραφή αδειών'!$F$5:$F$200,"Εγκρίθηκε",'3. Καταγραφή αδειών'!$C$5:$C$200,"&lt;="&amp;('1. Ρυθμίσεις'!$C$9+(24-1)*7+6),'3. Καταγραφή αδειών'!$D$5:$D$200,"&gt;="&amp;('1. Ρυθμίσεις'!$C$9+(24-1)*7)))</f>
        <v/>
      </c>
      <c r="Z7" s="106">
        <f>IF($A7="","",COUNTIFS('3. Καταγραφή αδειών'!$A$5:$A$200,$A7,'3. Καταγραφή αδειών'!$F$5:$F$200,"Εγκρίθηκε",'3. Καταγραφή αδειών'!$C$5:$C$200,"&lt;="&amp;('1. Ρυθμίσεις'!$C$9+(25-1)*7+6),'3. Καταγραφή αδειών'!$D$5:$D$200,"&gt;="&amp;('1. Ρυθμίσεις'!$C$9+(25-1)*7)))</f>
        <v/>
      </c>
      <c r="AA7" s="106">
        <f>IF($A7="","",COUNTIFS('3. Καταγραφή αδειών'!$A$5:$A$200,$A7,'3. Καταγραφή αδειών'!$F$5:$F$200,"Εγκρίθηκε",'3. Καταγραφή αδειών'!$C$5:$C$200,"&lt;="&amp;('1. Ρυθμίσεις'!$C$9+(26-1)*7+6),'3. Καταγραφή αδειών'!$D$5:$D$200,"&gt;="&amp;('1. Ρυθμίσεις'!$C$9+(26-1)*7)))</f>
        <v/>
      </c>
      <c r="AB7" s="106">
        <f>IF($A7="","",COUNTIFS('3. Καταγραφή αδειών'!$A$5:$A$200,$A7,'3. Καταγραφή αδειών'!$F$5:$F$200,"Εγκρίθηκε",'3. Καταγραφή αδειών'!$C$5:$C$200,"&lt;="&amp;('1. Ρυθμίσεις'!$C$9+(27-1)*7+6),'3. Καταγραφή αδειών'!$D$5:$D$200,"&gt;="&amp;('1. Ρυθμίσεις'!$C$9+(27-1)*7)))</f>
        <v/>
      </c>
      <c r="AC7" s="106">
        <f>IF($A7="","",COUNTIFS('3. Καταγραφή αδειών'!$A$5:$A$200,$A7,'3. Καταγραφή αδειών'!$F$5:$F$200,"Εγκρίθηκε",'3. Καταγραφή αδειών'!$C$5:$C$200,"&lt;="&amp;('1. Ρυθμίσεις'!$C$9+(28-1)*7+6),'3. Καταγραφή αδειών'!$D$5:$D$200,"&gt;="&amp;('1. Ρυθμίσεις'!$C$9+(28-1)*7)))</f>
        <v/>
      </c>
      <c r="AD7" s="106">
        <f>IF($A7="","",COUNTIFS('3. Καταγραφή αδειών'!$A$5:$A$200,$A7,'3. Καταγραφή αδειών'!$F$5:$F$200,"Εγκρίθηκε",'3. Καταγραφή αδειών'!$C$5:$C$200,"&lt;="&amp;('1. Ρυθμίσεις'!$C$9+(29-1)*7+6),'3. Καταγραφή αδειών'!$D$5:$D$200,"&gt;="&amp;('1. Ρυθμίσεις'!$C$9+(29-1)*7)))</f>
        <v/>
      </c>
      <c r="AE7" s="106">
        <f>IF($A7="","",COUNTIFS('3. Καταγραφή αδειών'!$A$5:$A$200,$A7,'3. Καταγραφή αδειών'!$F$5:$F$200,"Εγκρίθηκε",'3. Καταγραφή αδειών'!$C$5:$C$200,"&lt;="&amp;('1. Ρυθμίσεις'!$C$9+(30-1)*7+6),'3. Καταγραφή αδειών'!$D$5:$D$200,"&gt;="&amp;('1. Ρυθμίσεις'!$C$9+(30-1)*7)))</f>
        <v/>
      </c>
      <c r="AF7" s="106">
        <f>IF($A7="","",COUNTIFS('3. Καταγραφή αδειών'!$A$5:$A$200,$A7,'3. Καταγραφή αδειών'!$F$5:$F$200,"Εγκρίθηκε",'3. Καταγραφή αδειών'!$C$5:$C$200,"&lt;="&amp;('1. Ρυθμίσεις'!$C$9+(31-1)*7+6),'3. Καταγραφή αδειών'!$D$5:$D$200,"&gt;="&amp;('1. Ρυθμίσεις'!$C$9+(31-1)*7)))</f>
        <v/>
      </c>
      <c r="AG7" s="106">
        <f>IF($A7="","",COUNTIFS('3. Καταγραφή αδειών'!$A$5:$A$200,$A7,'3. Καταγραφή αδειών'!$F$5:$F$200,"Εγκρίθηκε",'3. Καταγραφή αδειών'!$C$5:$C$200,"&lt;="&amp;('1. Ρυθμίσεις'!$C$9+(32-1)*7+6),'3. Καταγραφή αδειών'!$D$5:$D$200,"&gt;="&amp;('1. Ρυθμίσεις'!$C$9+(32-1)*7)))</f>
        <v/>
      </c>
      <c r="AH7" s="106">
        <f>IF($A7="","",COUNTIFS('3. Καταγραφή αδειών'!$A$5:$A$200,$A7,'3. Καταγραφή αδειών'!$F$5:$F$200,"Εγκρίθηκε",'3. Καταγραφή αδειών'!$C$5:$C$200,"&lt;="&amp;('1. Ρυθμίσεις'!$C$9+(33-1)*7+6),'3. Καταγραφή αδειών'!$D$5:$D$200,"&gt;="&amp;('1. Ρυθμίσεις'!$C$9+(33-1)*7)))</f>
        <v/>
      </c>
      <c r="AI7" s="106">
        <f>IF($A7="","",COUNTIFS('3. Καταγραφή αδειών'!$A$5:$A$200,$A7,'3. Καταγραφή αδειών'!$F$5:$F$200,"Εγκρίθηκε",'3. Καταγραφή αδειών'!$C$5:$C$200,"&lt;="&amp;('1. Ρυθμίσεις'!$C$9+(34-1)*7+6),'3. Καταγραφή αδειών'!$D$5:$D$200,"&gt;="&amp;('1. Ρυθμίσεις'!$C$9+(34-1)*7)))</f>
        <v/>
      </c>
      <c r="AJ7" s="106">
        <f>IF($A7="","",COUNTIFS('3. Καταγραφή αδειών'!$A$5:$A$200,$A7,'3. Καταγραφή αδειών'!$F$5:$F$200,"Εγκρίθηκε",'3. Καταγραφή αδειών'!$C$5:$C$200,"&lt;="&amp;('1. Ρυθμίσεις'!$C$9+(35-1)*7+6),'3. Καταγραφή αδειών'!$D$5:$D$200,"&gt;="&amp;('1. Ρυθμίσεις'!$C$9+(35-1)*7)))</f>
        <v/>
      </c>
      <c r="AK7" s="106">
        <f>IF($A7="","",COUNTIFS('3. Καταγραφή αδειών'!$A$5:$A$200,$A7,'3. Καταγραφή αδειών'!$F$5:$F$200,"Εγκρίθηκε",'3. Καταγραφή αδειών'!$C$5:$C$200,"&lt;="&amp;('1. Ρυθμίσεις'!$C$9+(36-1)*7+6),'3. Καταγραφή αδειών'!$D$5:$D$200,"&gt;="&amp;('1. Ρυθμίσεις'!$C$9+(36-1)*7)))</f>
        <v/>
      </c>
      <c r="AL7" s="106">
        <f>IF($A7="","",COUNTIFS('3. Καταγραφή αδειών'!$A$5:$A$200,$A7,'3. Καταγραφή αδειών'!$F$5:$F$200,"Εγκρίθηκε",'3. Καταγραφή αδειών'!$C$5:$C$200,"&lt;="&amp;('1. Ρυθμίσεις'!$C$9+(37-1)*7+6),'3. Καταγραφή αδειών'!$D$5:$D$200,"&gt;="&amp;('1. Ρυθμίσεις'!$C$9+(37-1)*7)))</f>
        <v/>
      </c>
      <c r="AM7" s="106">
        <f>IF($A7="","",COUNTIFS('3. Καταγραφή αδειών'!$A$5:$A$200,$A7,'3. Καταγραφή αδειών'!$F$5:$F$200,"Εγκρίθηκε",'3. Καταγραφή αδειών'!$C$5:$C$200,"&lt;="&amp;('1. Ρυθμίσεις'!$C$9+(38-1)*7+6),'3. Καταγραφή αδειών'!$D$5:$D$200,"&gt;="&amp;('1. Ρυθμίσεις'!$C$9+(38-1)*7)))</f>
        <v/>
      </c>
      <c r="AN7" s="106">
        <f>IF($A7="","",COUNTIFS('3. Καταγραφή αδειών'!$A$5:$A$200,$A7,'3. Καταγραφή αδειών'!$F$5:$F$200,"Εγκρίθηκε",'3. Καταγραφή αδειών'!$C$5:$C$200,"&lt;="&amp;('1. Ρυθμίσεις'!$C$9+(39-1)*7+6),'3. Καταγραφή αδειών'!$D$5:$D$200,"&gt;="&amp;('1. Ρυθμίσεις'!$C$9+(39-1)*7)))</f>
        <v/>
      </c>
      <c r="AO7" s="106">
        <f>IF($A7="","",COUNTIFS('3. Καταγραφή αδειών'!$A$5:$A$200,$A7,'3. Καταγραφή αδειών'!$F$5:$F$200,"Εγκρίθηκε",'3. Καταγραφή αδειών'!$C$5:$C$200,"&lt;="&amp;('1. Ρυθμίσεις'!$C$9+(40-1)*7+6),'3. Καταγραφή αδειών'!$D$5:$D$200,"&gt;="&amp;('1. Ρυθμίσεις'!$C$9+(40-1)*7)))</f>
        <v/>
      </c>
      <c r="AP7" s="106">
        <f>IF($A7="","",COUNTIFS('3. Καταγραφή αδειών'!$A$5:$A$200,$A7,'3. Καταγραφή αδειών'!$F$5:$F$200,"Εγκρίθηκε",'3. Καταγραφή αδειών'!$C$5:$C$200,"&lt;="&amp;('1. Ρυθμίσεις'!$C$9+(41-1)*7+6),'3. Καταγραφή αδειών'!$D$5:$D$200,"&gt;="&amp;('1. Ρυθμίσεις'!$C$9+(41-1)*7)))</f>
        <v/>
      </c>
      <c r="AQ7" s="106">
        <f>IF($A7="","",COUNTIFS('3. Καταγραφή αδειών'!$A$5:$A$200,$A7,'3. Καταγραφή αδειών'!$F$5:$F$200,"Εγκρίθηκε",'3. Καταγραφή αδειών'!$C$5:$C$200,"&lt;="&amp;('1. Ρυθμίσεις'!$C$9+(42-1)*7+6),'3. Καταγραφή αδειών'!$D$5:$D$200,"&gt;="&amp;('1. Ρυθμίσεις'!$C$9+(42-1)*7)))</f>
        <v/>
      </c>
      <c r="AR7" s="106">
        <f>IF($A7="","",COUNTIFS('3. Καταγραφή αδειών'!$A$5:$A$200,$A7,'3. Καταγραφή αδειών'!$F$5:$F$200,"Εγκρίθηκε",'3. Καταγραφή αδειών'!$C$5:$C$200,"&lt;="&amp;('1. Ρυθμίσεις'!$C$9+(43-1)*7+6),'3. Καταγραφή αδειών'!$D$5:$D$200,"&gt;="&amp;('1. Ρυθμίσεις'!$C$9+(43-1)*7)))</f>
        <v/>
      </c>
      <c r="AS7" s="106">
        <f>IF($A7="","",COUNTIFS('3. Καταγραφή αδειών'!$A$5:$A$200,$A7,'3. Καταγραφή αδειών'!$F$5:$F$200,"Εγκρίθηκε",'3. Καταγραφή αδειών'!$C$5:$C$200,"&lt;="&amp;('1. Ρυθμίσεις'!$C$9+(44-1)*7+6),'3. Καταγραφή αδειών'!$D$5:$D$200,"&gt;="&amp;('1. Ρυθμίσεις'!$C$9+(44-1)*7)))</f>
        <v/>
      </c>
      <c r="AT7" s="106">
        <f>IF($A7="","",COUNTIFS('3. Καταγραφή αδειών'!$A$5:$A$200,$A7,'3. Καταγραφή αδειών'!$F$5:$F$200,"Εγκρίθηκε",'3. Καταγραφή αδειών'!$C$5:$C$200,"&lt;="&amp;('1. Ρυθμίσεις'!$C$9+(45-1)*7+6),'3. Καταγραφή αδειών'!$D$5:$D$200,"&gt;="&amp;('1. Ρυθμίσεις'!$C$9+(45-1)*7)))</f>
        <v/>
      </c>
      <c r="AU7" s="106">
        <f>IF($A7="","",COUNTIFS('3. Καταγραφή αδειών'!$A$5:$A$200,$A7,'3. Καταγραφή αδειών'!$F$5:$F$200,"Εγκρίθηκε",'3. Καταγραφή αδειών'!$C$5:$C$200,"&lt;="&amp;('1. Ρυθμίσεις'!$C$9+(46-1)*7+6),'3. Καταγραφή αδειών'!$D$5:$D$200,"&gt;="&amp;('1. Ρυθμίσεις'!$C$9+(46-1)*7)))</f>
        <v/>
      </c>
      <c r="AV7" s="106">
        <f>IF($A7="","",COUNTIFS('3. Καταγραφή αδειών'!$A$5:$A$200,$A7,'3. Καταγραφή αδειών'!$F$5:$F$200,"Εγκρίθηκε",'3. Καταγραφή αδειών'!$C$5:$C$200,"&lt;="&amp;('1. Ρυθμίσεις'!$C$9+(47-1)*7+6),'3. Καταγραφή αδειών'!$D$5:$D$200,"&gt;="&amp;('1. Ρυθμίσεις'!$C$9+(47-1)*7)))</f>
        <v/>
      </c>
      <c r="AW7" s="106">
        <f>IF($A7="","",COUNTIFS('3. Καταγραφή αδειών'!$A$5:$A$200,$A7,'3. Καταγραφή αδειών'!$F$5:$F$200,"Εγκρίθηκε",'3. Καταγραφή αδειών'!$C$5:$C$200,"&lt;="&amp;('1. Ρυθμίσεις'!$C$9+(48-1)*7+6),'3. Καταγραφή αδειών'!$D$5:$D$200,"&gt;="&amp;('1. Ρυθμίσεις'!$C$9+(48-1)*7)))</f>
        <v/>
      </c>
      <c r="AX7" s="106">
        <f>IF($A7="","",COUNTIFS('3. Καταγραφή αδειών'!$A$5:$A$200,$A7,'3. Καταγραφή αδειών'!$F$5:$F$200,"Εγκρίθηκε",'3. Καταγραφή αδειών'!$C$5:$C$200,"&lt;="&amp;('1. Ρυθμίσεις'!$C$9+(49-1)*7+6),'3. Καταγραφή αδειών'!$D$5:$D$200,"&gt;="&amp;('1. Ρυθμίσεις'!$C$9+(49-1)*7)))</f>
        <v/>
      </c>
      <c r="AY7" s="106">
        <f>IF($A7="","",COUNTIFS('3. Καταγραφή αδειών'!$A$5:$A$200,$A7,'3. Καταγραφή αδειών'!$F$5:$F$200,"Εγκρίθηκε",'3. Καταγραφή αδειών'!$C$5:$C$200,"&lt;="&amp;('1. Ρυθμίσεις'!$C$9+(50-1)*7+6),'3. Καταγραφή αδειών'!$D$5:$D$200,"&gt;="&amp;('1. Ρυθμίσεις'!$C$9+(50-1)*7)))</f>
        <v/>
      </c>
      <c r="AZ7" s="106">
        <f>IF($A7="","",COUNTIFS('3. Καταγραφή αδειών'!$A$5:$A$200,$A7,'3. Καταγραφή αδειών'!$F$5:$F$200,"Εγκρίθηκε",'3. Καταγραφή αδειών'!$C$5:$C$200,"&lt;="&amp;('1. Ρυθμίσεις'!$C$9+(51-1)*7+6),'3. Καταγραφή αδειών'!$D$5:$D$200,"&gt;="&amp;('1. Ρυθμίσεις'!$C$9+(51-1)*7)))</f>
        <v/>
      </c>
      <c r="BA7" s="106">
        <f>IF($A7="","",COUNTIFS('3. Καταγραφή αδειών'!$A$5:$A$200,$A7,'3. Καταγραφή αδειών'!$F$5:$F$200,"Εγκρίθηκε",'3. Καταγραφή αδειών'!$C$5:$C$200,"&lt;="&amp;('1. Ρυθμίσεις'!$C$9+(52-1)*7+6),'3. Καταγραφή αδειών'!$D$5:$D$200,"&gt;="&amp;('1. Ρυθμίσεις'!$C$9+(52-1)*7)))</f>
        <v/>
      </c>
    </row>
    <row r="8" ht="18" customHeight="1" s="55">
      <c r="A8" s="105">
        <f>IF('2. Εργαζόμενοι'!A8="","",'2. Εργαζόμενοι'!A8)</f>
        <v/>
      </c>
      <c r="B8" s="106">
        <f>IF($A8="","",COUNTIFS('3. Καταγραφή αδειών'!$A$5:$A$200,$A8,'3. Καταγραφή αδειών'!$F$5:$F$200,"Εγκρίθηκε",'3. Καταγραφή αδειών'!$C$5:$C$200,"&lt;="&amp;('1. Ρυθμίσεις'!$C$9+(1-1)*7+6),'3. Καταγραφή αδειών'!$D$5:$D$200,"&gt;="&amp;('1. Ρυθμίσεις'!$C$9+(1-1)*7)))</f>
        <v/>
      </c>
      <c r="C8" s="106">
        <f>IF($A8="","",COUNTIFS('3. Καταγραφή αδειών'!$A$5:$A$200,$A8,'3. Καταγραφή αδειών'!$F$5:$F$200,"Εγκρίθηκε",'3. Καταγραφή αδειών'!$C$5:$C$200,"&lt;="&amp;('1. Ρυθμίσεις'!$C$9+(2-1)*7+6),'3. Καταγραφή αδειών'!$D$5:$D$200,"&gt;="&amp;('1. Ρυθμίσεις'!$C$9+(2-1)*7)))</f>
        <v/>
      </c>
      <c r="D8" s="106">
        <f>IF($A8="","",COUNTIFS('3. Καταγραφή αδειών'!$A$5:$A$200,$A8,'3. Καταγραφή αδειών'!$F$5:$F$200,"Εγκρίθηκε",'3. Καταγραφή αδειών'!$C$5:$C$200,"&lt;="&amp;('1. Ρυθμίσεις'!$C$9+(3-1)*7+6),'3. Καταγραφή αδειών'!$D$5:$D$200,"&gt;="&amp;('1. Ρυθμίσεις'!$C$9+(3-1)*7)))</f>
        <v/>
      </c>
      <c r="E8" s="106">
        <f>IF($A8="","",COUNTIFS('3. Καταγραφή αδειών'!$A$5:$A$200,$A8,'3. Καταγραφή αδειών'!$F$5:$F$200,"Εγκρίθηκε",'3. Καταγραφή αδειών'!$C$5:$C$200,"&lt;="&amp;('1. Ρυθμίσεις'!$C$9+(4-1)*7+6),'3. Καταγραφή αδειών'!$D$5:$D$200,"&gt;="&amp;('1. Ρυθμίσεις'!$C$9+(4-1)*7)))</f>
        <v/>
      </c>
      <c r="F8" s="106">
        <f>IF($A8="","",COUNTIFS('3. Καταγραφή αδειών'!$A$5:$A$200,$A8,'3. Καταγραφή αδειών'!$F$5:$F$200,"Εγκρίθηκε",'3. Καταγραφή αδειών'!$C$5:$C$200,"&lt;="&amp;('1. Ρυθμίσεις'!$C$9+(5-1)*7+6),'3. Καταγραφή αδειών'!$D$5:$D$200,"&gt;="&amp;('1. Ρυθμίσεις'!$C$9+(5-1)*7)))</f>
        <v/>
      </c>
      <c r="G8" s="106">
        <f>IF($A8="","",COUNTIFS('3. Καταγραφή αδειών'!$A$5:$A$200,$A8,'3. Καταγραφή αδειών'!$F$5:$F$200,"Εγκρίθηκε",'3. Καταγραφή αδειών'!$C$5:$C$200,"&lt;="&amp;('1. Ρυθμίσεις'!$C$9+(6-1)*7+6),'3. Καταγραφή αδειών'!$D$5:$D$200,"&gt;="&amp;('1. Ρυθμίσεις'!$C$9+(6-1)*7)))</f>
        <v/>
      </c>
      <c r="H8" s="106">
        <f>IF($A8="","",COUNTIFS('3. Καταγραφή αδειών'!$A$5:$A$200,$A8,'3. Καταγραφή αδειών'!$F$5:$F$200,"Εγκρίθηκε",'3. Καταγραφή αδειών'!$C$5:$C$200,"&lt;="&amp;('1. Ρυθμίσεις'!$C$9+(7-1)*7+6),'3. Καταγραφή αδειών'!$D$5:$D$200,"&gt;="&amp;('1. Ρυθμίσεις'!$C$9+(7-1)*7)))</f>
        <v/>
      </c>
      <c r="I8" s="106">
        <f>IF($A8="","",COUNTIFS('3. Καταγραφή αδειών'!$A$5:$A$200,$A8,'3. Καταγραφή αδειών'!$F$5:$F$200,"Εγκρίθηκε",'3. Καταγραφή αδειών'!$C$5:$C$200,"&lt;="&amp;('1. Ρυθμίσεις'!$C$9+(8-1)*7+6),'3. Καταγραφή αδειών'!$D$5:$D$200,"&gt;="&amp;('1. Ρυθμίσεις'!$C$9+(8-1)*7)))</f>
        <v/>
      </c>
      <c r="J8" s="106">
        <f>IF($A8="","",COUNTIFS('3. Καταγραφή αδειών'!$A$5:$A$200,$A8,'3. Καταγραφή αδειών'!$F$5:$F$200,"Εγκρίθηκε",'3. Καταγραφή αδειών'!$C$5:$C$200,"&lt;="&amp;('1. Ρυθμίσεις'!$C$9+(9-1)*7+6),'3. Καταγραφή αδειών'!$D$5:$D$200,"&gt;="&amp;('1. Ρυθμίσεις'!$C$9+(9-1)*7)))</f>
        <v/>
      </c>
      <c r="K8" s="106">
        <f>IF($A8="","",COUNTIFS('3. Καταγραφή αδειών'!$A$5:$A$200,$A8,'3. Καταγραφή αδειών'!$F$5:$F$200,"Εγκρίθηκε",'3. Καταγραφή αδειών'!$C$5:$C$200,"&lt;="&amp;('1. Ρυθμίσεις'!$C$9+(10-1)*7+6),'3. Καταγραφή αδειών'!$D$5:$D$200,"&gt;="&amp;('1. Ρυθμίσεις'!$C$9+(10-1)*7)))</f>
        <v/>
      </c>
      <c r="L8" s="106">
        <f>IF($A8="","",COUNTIFS('3. Καταγραφή αδειών'!$A$5:$A$200,$A8,'3. Καταγραφή αδειών'!$F$5:$F$200,"Εγκρίθηκε",'3. Καταγραφή αδειών'!$C$5:$C$200,"&lt;="&amp;('1. Ρυθμίσεις'!$C$9+(11-1)*7+6),'3. Καταγραφή αδειών'!$D$5:$D$200,"&gt;="&amp;('1. Ρυθμίσεις'!$C$9+(11-1)*7)))</f>
        <v/>
      </c>
      <c r="M8" s="106">
        <f>IF($A8="","",COUNTIFS('3. Καταγραφή αδειών'!$A$5:$A$200,$A8,'3. Καταγραφή αδειών'!$F$5:$F$200,"Εγκρίθηκε",'3. Καταγραφή αδειών'!$C$5:$C$200,"&lt;="&amp;('1. Ρυθμίσεις'!$C$9+(12-1)*7+6),'3. Καταγραφή αδειών'!$D$5:$D$200,"&gt;="&amp;('1. Ρυθμίσεις'!$C$9+(12-1)*7)))</f>
        <v/>
      </c>
      <c r="N8" s="106">
        <f>IF($A8="","",COUNTIFS('3. Καταγραφή αδειών'!$A$5:$A$200,$A8,'3. Καταγραφή αδειών'!$F$5:$F$200,"Εγκρίθηκε",'3. Καταγραφή αδειών'!$C$5:$C$200,"&lt;="&amp;('1. Ρυθμίσεις'!$C$9+(13-1)*7+6),'3. Καταγραφή αδειών'!$D$5:$D$200,"&gt;="&amp;('1. Ρυθμίσεις'!$C$9+(13-1)*7)))</f>
        <v/>
      </c>
      <c r="O8" s="106">
        <f>IF($A8="","",COUNTIFS('3. Καταγραφή αδειών'!$A$5:$A$200,$A8,'3. Καταγραφή αδειών'!$F$5:$F$200,"Εγκρίθηκε",'3. Καταγραφή αδειών'!$C$5:$C$200,"&lt;="&amp;('1. Ρυθμίσεις'!$C$9+(14-1)*7+6),'3. Καταγραφή αδειών'!$D$5:$D$200,"&gt;="&amp;('1. Ρυθμίσεις'!$C$9+(14-1)*7)))</f>
        <v/>
      </c>
      <c r="P8" s="106">
        <f>IF($A8="","",COUNTIFS('3. Καταγραφή αδειών'!$A$5:$A$200,$A8,'3. Καταγραφή αδειών'!$F$5:$F$200,"Εγκρίθηκε",'3. Καταγραφή αδειών'!$C$5:$C$200,"&lt;="&amp;('1. Ρυθμίσεις'!$C$9+(15-1)*7+6),'3. Καταγραφή αδειών'!$D$5:$D$200,"&gt;="&amp;('1. Ρυθμίσεις'!$C$9+(15-1)*7)))</f>
        <v/>
      </c>
      <c r="Q8" s="106">
        <f>IF($A8="","",COUNTIFS('3. Καταγραφή αδειών'!$A$5:$A$200,$A8,'3. Καταγραφή αδειών'!$F$5:$F$200,"Εγκρίθηκε",'3. Καταγραφή αδειών'!$C$5:$C$200,"&lt;="&amp;('1. Ρυθμίσεις'!$C$9+(16-1)*7+6),'3. Καταγραφή αδειών'!$D$5:$D$200,"&gt;="&amp;('1. Ρυθμίσεις'!$C$9+(16-1)*7)))</f>
        <v/>
      </c>
      <c r="R8" s="106">
        <f>IF($A8="","",COUNTIFS('3. Καταγραφή αδειών'!$A$5:$A$200,$A8,'3. Καταγραφή αδειών'!$F$5:$F$200,"Εγκρίθηκε",'3. Καταγραφή αδειών'!$C$5:$C$200,"&lt;="&amp;('1. Ρυθμίσεις'!$C$9+(17-1)*7+6),'3. Καταγραφή αδειών'!$D$5:$D$200,"&gt;="&amp;('1. Ρυθμίσεις'!$C$9+(17-1)*7)))</f>
        <v/>
      </c>
      <c r="S8" s="106">
        <f>IF($A8="","",COUNTIFS('3. Καταγραφή αδειών'!$A$5:$A$200,$A8,'3. Καταγραφή αδειών'!$F$5:$F$200,"Εγκρίθηκε",'3. Καταγραφή αδειών'!$C$5:$C$200,"&lt;="&amp;('1. Ρυθμίσεις'!$C$9+(18-1)*7+6),'3. Καταγραφή αδειών'!$D$5:$D$200,"&gt;="&amp;('1. Ρυθμίσεις'!$C$9+(18-1)*7)))</f>
        <v/>
      </c>
      <c r="T8" s="106">
        <f>IF($A8="","",COUNTIFS('3. Καταγραφή αδειών'!$A$5:$A$200,$A8,'3. Καταγραφή αδειών'!$F$5:$F$200,"Εγκρίθηκε",'3. Καταγραφή αδειών'!$C$5:$C$200,"&lt;="&amp;('1. Ρυθμίσεις'!$C$9+(19-1)*7+6),'3. Καταγραφή αδειών'!$D$5:$D$200,"&gt;="&amp;('1. Ρυθμίσεις'!$C$9+(19-1)*7)))</f>
        <v/>
      </c>
      <c r="U8" s="106">
        <f>IF($A8="","",COUNTIFS('3. Καταγραφή αδειών'!$A$5:$A$200,$A8,'3. Καταγραφή αδειών'!$F$5:$F$200,"Εγκρίθηκε",'3. Καταγραφή αδειών'!$C$5:$C$200,"&lt;="&amp;('1. Ρυθμίσεις'!$C$9+(20-1)*7+6),'3. Καταγραφή αδειών'!$D$5:$D$200,"&gt;="&amp;('1. Ρυθμίσεις'!$C$9+(20-1)*7)))</f>
        <v/>
      </c>
      <c r="V8" s="106">
        <f>IF($A8="","",COUNTIFS('3. Καταγραφή αδειών'!$A$5:$A$200,$A8,'3. Καταγραφή αδειών'!$F$5:$F$200,"Εγκρίθηκε",'3. Καταγραφή αδειών'!$C$5:$C$200,"&lt;="&amp;('1. Ρυθμίσεις'!$C$9+(21-1)*7+6),'3. Καταγραφή αδειών'!$D$5:$D$200,"&gt;="&amp;('1. Ρυθμίσεις'!$C$9+(21-1)*7)))</f>
        <v/>
      </c>
      <c r="W8" s="106">
        <f>IF($A8="","",COUNTIFS('3. Καταγραφή αδειών'!$A$5:$A$200,$A8,'3. Καταγραφή αδειών'!$F$5:$F$200,"Εγκρίθηκε",'3. Καταγραφή αδειών'!$C$5:$C$200,"&lt;="&amp;('1. Ρυθμίσεις'!$C$9+(22-1)*7+6),'3. Καταγραφή αδειών'!$D$5:$D$200,"&gt;="&amp;('1. Ρυθμίσεις'!$C$9+(22-1)*7)))</f>
        <v/>
      </c>
      <c r="X8" s="106">
        <f>IF($A8="","",COUNTIFS('3. Καταγραφή αδειών'!$A$5:$A$200,$A8,'3. Καταγραφή αδειών'!$F$5:$F$200,"Εγκρίθηκε",'3. Καταγραφή αδειών'!$C$5:$C$200,"&lt;="&amp;('1. Ρυθμίσεις'!$C$9+(23-1)*7+6),'3. Καταγραφή αδειών'!$D$5:$D$200,"&gt;="&amp;('1. Ρυθμίσεις'!$C$9+(23-1)*7)))</f>
        <v/>
      </c>
      <c r="Y8" s="106">
        <f>IF($A8="","",COUNTIFS('3. Καταγραφή αδειών'!$A$5:$A$200,$A8,'3. Καταγραφή αδειών'!$F$5:$F$200,"Εγκρίθηκε",'3. Καταγραφή αδειών'!$C$5:$C$200,"&lt;="&amp;('1. Ρυθμίσεις'!$C$9+(24-1)*7+6),'3. Καταγραφή αδειών'!$D$5:$D$200,"&gt;="&amp;('1. Ρυθμίσεις'!$C$9+(24-1)*7)))</f>
        <v/>
      </c>
      <c r="Z8" s="106">
        <f>IF($A8="","",COUNTIFS('3. Καταγραφή αδειών'!$A$5:$A$200,$A8,'3. Καταγραφή αδειών'!$F$5:$F$200,"Εγκρίθηκε",'3. Καταγραφή αδειών'!$C$5:$C$200,"&lt;="&amp;('1. Ρυθμίσεις'!$C$9+(25-1)*7+6),'3. Καταγραφή αδειών'!$D$5:$D$200,"&gt;="&amp;('1. Ρυθμίσεις'!$C$9+(25-1)*7)))</f>
        <v/>
      </c>
      <c r="AA8" s="106">
        <f>IF($A8="","",COUNTIFS('3. Καταγραφή αδειών'!$A$5:$A$200,$A8,'3. Καταγραφή αδειών'!$F$5:$F$200,"Εγκρίθηκε",'3. Καταγραφή αδειών'!$C$5:$C$200,"&lt;="&amp;('1. Ρυθμίσεις'!$C$9+(26-1)*7+6),'3. Καταγραφή αδειών'!$D$5:$D$200,"&gt;="&amp;('1. Ρυθμίσεις'!$C$9+(26-1)*7)))</f>
        <v/>
      </c>
      <c r="AB8" s="106">
        <f>IF($A8="","",COUNTIFS('3. Καταγραφή αδειών'!$A$5:$A$200,$A8,'3. Καταγραφή αδειών'!$F$5:$F$200,"Εγκρίθηκε",'3. Καταγραφή αδειών'!$C$5:$C$200,"&lt;="&amp;('1. Ρυθμίσεις'!$C$9+(27-1)*7+6),'3. Καταγραφή αδειών'!$D$5:$D$200,"&gt;="&amp;('1. Ρυθμίσεις'!$C$9+(27-1)*7)))</f>
        <v/>
      </c>
      <c r="AC8" s="106">
        <f>IF($A8="","",COUNTIFS('3. Καταγραφή αδειών'!$A$5:$A$200,$A8,'3. Καταγραφή αδειών'!$F$5:$F$200,"Εγκρίθηκε",'3. Καταγραφή αδειών'!$C$5:$C$200,"&lt;="&amp;('1. Ρυθμίσεις'!$C$9+(28-1)*7+6),'3. Καταγραφή αδειών'!$D$5:$D$200,"&gt;="&amp;('1. Ρυθμίσεις'!$C$9+(28-1)*7)))</f>
        <v/>
      </c>
      <c r="AD8" s="106">
        <f>IF($A8="","",COUNTIFS('3. Καταγραφή αδειών'!$A$5:$A$200,$A8,'3. Καταγραφή αδειών'!$F$5:$F$200,"Εγκρίθηκε",'3. Καταγραφή αδειών'!$C$5:$C$200,"&lt;="&amp;('1. Ρυθμίσεις'!$C$9+(29-1)*7+6),'3. Καταγραφή αδειών'!$D$5:$D$200,"&gt;="&amp;('1. Ρυθμίσεις'!$C$9+(29-1)*7)))</f>
        <v/>
      </c>
      <c r="AE8" s="106">
        <f>IF($A8="","",COUNTIFS('3. Καταγραφή αδειών'!$A$5:$A$200,$A8,'3. Καταγραφή αδειών'!$F$5:$F$200,"Εγκρίθηκε",'3. Καταγραφή αδειών'!$C$5:$C$200,"&lt;="&amp;('1. Ρυθμίσεις'!$C$9+(30-1)*7+6),'3. Καταγραφή αδειών'!$D$5:$D$200,"&gt;="&amp;('1. Ρυθμίσεις'!$C$9+(30-1)*7)))</f>
        <v/>
      </c>
      <c r="AF8" s="106">
        <f>IF($A8="","",COUNTIFS('3. Καταγραφή αδειών'!$A$5:$A$200,$A8,'3. Καταγραφή αδειών'!$F$5:$F$200,"Εγκρίθηκε",'3. Καταγραφή αδειών'!$C$5:$C$200,"&lt;="&amp;('1. Ρυθμίσεις'!$C$9+(31-1)*7+6),'3. Καταγραφή αδειών'!$D$5:$D$200,"&gt;="&amp;('1. Ρυθμίσεις'!$C$9+(31-1)*7)))</f>
        <v/>
      </c>
      <c r="AG8" s="106">
        <f>IF($A8="","",COUNTIFS('3. Καταγραφή αδειών'!$A$5:$A$200,$A8,'3. Καταγραφή αδειών'!$F$5:$F$200,"Εγκρίθηκε",'3. Καταγραφή αδειών'!$C$5:$C$200,"&lt;="&amp;('1. Ρυθμίσεις'!$C$9+(32-1)*7+6),'3. Καταγραφή αδειών'!$D$5:$D$200,"&gt;="&amp;('1. Ρυθμίσεις'!$C$9+(32-1)*7)))</f>
        <v/>
      </c>
      <c r="AH8" s="106">
        <f>IF($A8="","",COUNTIFS('3. Καταγραφή αδειών'!$A$5:$A$200,$A8,'3. Καταγραφή αδειών'!$F$5:$F$200,"Εγκρίθηκε",'3. Καταγραφή αδειών'!$C$5:$C$200,"&lt;="&amp;('1. Ρυθμίσεις'!$C$9+(33-1)*7+6),'3. Καταγραφή αδειών'!$D$5:$D$200,"&gt;="&amp;('1. Ρυθμίσεις'!$C$9+(33-1)*7)))</f>
        <v/>
      </c>
      <c r="AI8" s="106">
        <f>IF($A8="","",COUNTIFS('3. Καταγραφή αδειών'!$A$5:$A$200,$A8,'3. Καταγραφή αδειών'!$F$5:$F$200,"Εγκρίθηκε",'3. Καταγραφή αδειών'!$C$5:$C$200,"&lt;="&amp;('1. Ρυθμίσεις'!$C$9+(34-1)*7+6),'3. Καταγραφή αδειών'!$D$5:$D$200,"&gt;="&amp;('1. Ρυθμίσεις'!$C$9+(34-1)*7)))</f>
        <v/>
      </c>
      <c r="AJ8" s="106">
        <f>IF($A8="","",COUNTIFS('3. Καταγραφή αδειών'!$A$5:$A$200,$A8,'3. Καταγραφή αδειών'!$F$5:$F$200,"Εγκρίθηκε",'3. Καταγραφή αδειών'!$C$5:$C$200,"&lt;="&amp;('1. Ρυθμίσεις'!$C$9+(35-1)*7+6),'3. Καταγραφή αδειών'!$D$5:$D$200,"&gt;="&amp;('1. Ρυθμίσεις'!$C$9+(35-1)*7)))</f>
        <v/>
      </c>
      <c r="AK8" s="106">
        <f>IF($A8="","",COUNTIFS('3. Καταγραφή αδειών'!$A$5:$A$200,$A8,'3. Καταγραφή αδειών'!$F$5:$F$200,"Εγκρίθηκε",'3. Καταγραφή αδειών'!$C$5:$C$200,"&lt;="&amp;('1. Ρυθμίσεις'!$C$9+(36-1)*7+6),'3. Καταγραφή αδειών'!$D$5:$D$200,"&gt;="&amp;('1. Ρυθμίσεις'!$C$9+(36-1)*7)))</f>
        <v/>
      </c>
      <c r="AL8" s="106">
        <f>IF($A8="","",COUNTIFS('3. Καταγραφή αδειών'!$A$5:$A$200,$A8,'3. Καταγραφή αδειών'!$F$5:$F$200,"Εγκρίθηκε",'3. Καταγραφή αδειών'!$C$5:$C$200,"&lt;="&amp;('1. Ρυθμίσεις'!$C$9+(37-1)*7+6),'3. Καταγραφή αδειών'!$D$5:$D$200,"&gt;="&amp;('1. Ρυθμίσεις'!$C$9+(37-1)*7)))</f>
        <v/>
      </c>
      <c r="AM8" s="106">
        <f>IF($A8="","",COUNTIFS('3. Καταγραφή αδειών'!$A$5:$A$200,$A8,'3. Καταγραφή αδειών'!$F$5:$F$200,"Εγκρίθηκε",'3. Καταγραφή αδειών'!$C$5:$C$200,"&lt;="&amp;('1. Ρυθμίσεις'!$C$9+(38-1)*7+6),'3. Καταγραφή αδειών'!$D$5:$D$200,"&gt;="&amp;('1. Ρυθμίσεις'!$C$9+(38-1)*7)))</f>
        <v/>
      </c>
      <c r="AN8" s="106">
        <f>IF($A8="","",COUNTIFS('3. Καταγραφή αδειών'!$A$5:$A$200,$A8,'3. Καταγραφή αδειών'!$F$5:$F$200,"Εγκρίθηκε",'3. Καταγραφή αδειών'!$C$5:$C$200,"&lt;="&amp;('1. Ρυθμίσεις'!$C$9+(39-1)*7+6),'3. Καταγραφή αδειών'!$D$5:$D$200,"&gt;="&amp;('1. Ρυθμίσεις'!$C$9+(39-1)*7)))</f>
        <v/>
      </c>
      <c r="AO8" s="106">
        <f>IF($A8="","",COUNTIFS('3. Καταγραφή αδειών'!$A$5:$A$200,$A8,'3. Καταγραφή αδειών'!$F$5:$F$200,"Εγκρίθηκε",'3. Καταγραφή αδειών'!$C$5:$C$200,"&lt;="&amp;('1. Ρυθμίσεις'!$C$9+(40-1)*7+6),'3. Καταγραφή αδειών'!$D$5:$D$200,"&gt;="&amp;('1. Ρυθμίσεις'!$C$9+(40-1)*7)))</f>
        <v/>
      </c>
      <c r="AP8" s="106">
        <f>IF($A8="","",COUNTIFS('3. Καταγραφή αδειών'!$A$5:$A$200,$A8,'3. Καταγραφή αδειών'!$F$5:$F$200,"Εγκρίθηκε",'3. Καταγραφή αδειών'!$C$5:$C$200,"&lt;="&amp;('1. Ρυθμίσεις'!$C$9+(41-1)*7+6),'3. Καταγραφή αδειών'!$D$5:$D$200,"&gt;="&amp;('1. Ρυθμίσεις'!$C$9+(41-1)*7)))</f>
        <v/>
      </c>
      <c r="AQ8" s="106">
        <f>IF($A8="","",COUNTIFS('3. Καταγραφή αδειών'!$A$5:$A$200,$A8,'3. Καταγραφή αδειών'!$F$5:$F$200,"Εγκρίθηκε",'3. Καταγραφή αδειών'!$C$5:$C$200,"&lt;="&amp;('1. Ρυθμίσεις'!$C$9+(42-1)*7+6),'3. Καταγραφή αδειών'!$D$5:$D$200,"&gt;="&amp;('1. Ρυθμίσεις'!$C$9+(42-1)*7)))</f>
        <v/>
      </c>
      <c r="AR8" s="106">
        <f>IF($A8="","",COUNTIFS('3. Καταγραφή αδειών'!$A$5:$A$200,$A8,'3. Καταγραφή αδειών'!$F$5:$F$200,"Εγκρίθηκε",'3. Καταγραφή αδειών'!$C$5:$C$200,"&lt;="&amp;('1. Ρυθμίσεις'!$C$9+(43-1)*7+6),'3. Καταγραφή αδειών'!$D$5:$D$200,"&gt;="&amp;('1. Ρυθμίσεις'!$C$9+(43-1)*7)))</f>
        <v/>
      </c>
      <c r="AS8" s="106">
        <f>IF($A8="","",COUNTIFS('3. Καταγραφή αδειών'!$A$5:$A$200,$A8,'3. Καταγραφή αδειών'!$F$5:$F$200,"Εγκρίθηκε",'3. Καταγραφή αδειών'!$C$5:$C$200,"&lt;="&amp;('1. Ρυθμίσεις'!$C$9+(44-1)*7+6),'3. Καταγραφή αδειών'!$D$5:$D$200,"&gt;="&amp;('1. Ρυθμίσεις'!$C$9+(44-1)*7)))</f>
        <v/>
      </c>
      <c r="AT8" s="106">
        <f>IF($A8="","",COUNTIFS('3. Καταγραφή αδειών'!$A$5:$A$200,$A8,'3. Καταγραφή αδειών'!$F$5:$F$200,"Εγκρίθηκε",'3. Καταγραφή αδειών'!$C$5:$C$200,"&lt;="&amp;('1. Ρυθμίσεις'!$C$9+(45-1)*7+6),'3. Καταγραφή αδειών'!$D$5:$D$200,"&gt;="&amp;('1. Ρυθμίσεις'!$C$9+(45-1)*7)))</f>
        <v/>
      </c>
      <c r="AU8" s="106">
        <f>IF($A8="","",COUNTIFS('3. Καταγραφή αδειών'!$A$5:$A$200,$A8,'3. Καταγραφή αδειών'!$F$5:$F$200,"Εγκρίθηκε",'3. Καταγραφή αδειών'!$C$5:$C$200,"&lt;="&amp;('1. Ρυθμίσεις'!$C$9+(46-1)*7+6),'3. Καταγραφή αδειών'!$D$5:$D$200,"&gt;="&amp;('1. Ρυθμίσεις'!$C$9+(46-1)*7)))</f>
        <v/>
      </c>
      <c r="AV8" s="106">
        <f>IF($A8="","",COUNTIFS('3. Καταγραφή αδειών'!$A$5:$A$200,$A8,'3. Καταγραφή αδειών'!$F$5:$F$200,"Εγκρίθηκε",'3. Καταγραφή αδειών'!$C$5:$C$200,"&lt;="&amp;('1. Ρυθμίσεις'!$C$9+(47-1)*7+6),'3. Καταγραφή αδειών'!$D$5:$D$200,"&gt;="&amp;('1. Ρυθμίσεις'!$C$9+(47-1)*7)))</f>
        <v/>
      </c>
      <c r="AW8" s="106">
        <f>IF($A8="","",COUNTIFS('3. Καταγραφή αδειών'!$A$5:$A$200,$A8,'3. Καταγραφή αδειών'!$F$5:$F$200,"Εγκρίθηκε",'3. Καταγραφή αδειών'!$C$5:$C$200,"&lt;="&amp;('1. Ρυθμίσεις'!$C$9+(48-1)*7+6),'3. Καταγραφή αδειών'!$D$5:$D$200,"&gt;="&amp;('1. Ρυθμίσεις'!$C$9+(48-1)*7)))</f>
        <v/>
      </c>
      <c r="AX8" s="106">
        <f>IF($A8="","",COUNTIFS('3. Καταγραφή αδειών'!$A$5:$A$200,$A8,'3. Καταγραφή αδειών'!$F$5:$F$200,"Εγκρίθηκε",'3. Καταγραφή αδειών'!$C$5:$C$200,"&lt;="&amp;('1. Ρυθμίσεις'!$C$9+(49-1)*7+6),'3. Καταγραφή αδειών'!$D$5:$D$200,"&gt;="&amp;('1. Ρυθμίσεις'!$C$9+(49-1)*7)))</f>
        <v/>
      </c>
      <c r="AY8" s="106">
        <f>IF($A8="","",COUNTIFS('3. Καταγραφή αδειών'!$A$5:$A$200,$A8,'3. Καταγραφή αδειών'!$F$5:$F$200,"Εγκρίθηκε",'3. Καταγραφή αδειών'!$C$5:$C$200,"&lt;="&amp;('1. Ρυθμίσεις'!$C$9+(50-1)*7+6),'3. Καταγραφή αδειών'!$D$5:$D$200,"&gt;="&amp;('1. Ρυθμίσεις'!$C$9+(50-1)*7)))</f>
        <v/>
      </c>
      <c r="AZ8" s="106">
        <f>IF($A8="","",COUNTIFS('3. Καταγραφή αδειών'!$A$5:$A$200,$A8,'3. Καταγραφή αδειών'!$F$5:$F$200,"Εγκρίθηκε",'3. Καταγραφή αδειών'!$C$5:$C$200,"&lt;="&amp;('1. Ρυθμίσεις'!$C$9+(51-1)*7+6),'3. Καταγραφή αδειών'!$D$5:$D$200,"&gt;="&amp;('1. Ρυθμίσεις'!$C$9+(51-1)*7)))</f>
        <v/>
      </c>
      <c r="BA8" s="106">
        <f>IF($A8="","",COUNTIFS('3. Καταγραφή αδειών'!$A$5:$A$200,$A8,'3. Καταγραφή αδειών'!$F$5:$F$200,"Εγκρίθηκε",'3. Καταγραφή αδειών'!$C$5:$C$200,"&lt;="&amp;('1. Ρυθμίσεις'!$C$9+(52-1)*7+6),'3. Καταγραφή αδειών'!$D$5:$D$200,"&gt;="&amp;('1. Ρυθμίσεις'!$C$9+(52-1)*7)))</f>
        <v/>
      </c>
    </row>
    <row r="9" ht="18" customHeight="1" s="55">
      <c r="A9" s="105">
        <f>IF('2. Εργαζόμενοι'!A9="","",'2. Εργαζόμενοι'!A9)</f>
        <v/>
      </c>
      <c r="B9" s="106">
        <f>IF($A9="","",COUNTIFS('3. Καταγραφή αδειών'!$A$5:$A$200,$A9,'3. Καταγραφή αδειών'!$F$5:$F$200,"Εγκρίθηκε",'3. Καταγραφή αδειών'!$C$5:$C$200,"&lt;="&amp;('1. Ρυθμίσεις'!$C$9+(1-1)*7+6),'3. Καταγραφή αδειών'!$D$5:$D$200,"&gt;="&amp;('1. Ρυθμίσεις'!$C$9+(1-1)*7)))</f>
        <v/>
      </c>
      <c r="C9" s="106">
        <f>IF($A9="","",COUNTIFS('3. Καταγραφή αδειών'!$A$5:$A$200,$A9,'3. Καταγραφή αδειών'!$F$5:$F$200,"Εγκρίθηκε",'3. Καταγραφή αδειών'!$C$5:$C$200,"&lt;="&amp;('1. Ρυθμίσεις'!$C$9+(2-1)*7+6),'3. Καταγραφή αδειών'!$D$5:$D$200,"&gt;="&amp;('1. Ρυθμίσεις'!$C$9+(2-1)*7)))</f>
        <v/>
      </c>
      <c r="D9" s="106">
        <f>IF($A9="","",COUNTIFS('3. Καταγραφή αδειών'!$A$5:$A$200,$A9,'3. Καταγραφή αδειών'!$F$5:$F$200,"Εγκρίθηκε",'3. Καταγραφή αδειών'!$C$5:$C$200,"&lt;="&amp;('1. Ρυθμίσεις'!$C$9+(3-1)*7+6),'3. Καταγραφή αδειών'!$D$5:$D$200,"&gt;="&amp;('1. Ρυθμίσεις'!$C$9+(3-1)*7)))</f>
        <v/>
      </c>
      <c r="E9" s="106">
        <f>IF($A9="","",COUNTIFS('3. Καταγραφή αδειών'!$A$5:$A$200,$A9,'3. Καταγραφή αδειών'!$F$5:$F$200,"Εγκρίθηκε",'3. Καταγραφή αδειών'!$C$5:$C$200,"&lt;="&amp;('1. Ρυθμίσεις'!$C$9+(4-1)*7+6),'3. Καταγραφή αδειών'!$D$5:$D$200,"&gt;="&amp;('1. Ρυθμίσεις'!$C$9+(4-1)*7)))</f>
        <v/>
      </c>
      <c r="F9" s="106">
        <f>IF($A9="","",COUNTIFS('3. Καταγραφή αδειών'!$A$5:$A$200,$A9,'3. Καταγραφή αδειών'!$F$5:$F$200,"Εγκρίθηκε",'3. Καταγραφή αδειών'!$C$5:$C$200,"&lt;="&amp;('1. Ρυθμίσεις'!$C$9+(5-1)*7+6),'3. Καταγραφή αδειών'!$D$5:$D$200,"&gt;="&amp;('1. Ρυθμίσεις'!$C$9+(5-1)*7)))</f>
        <v/>
      </c>
      <c r="G9" s="106">
        <f>IF($A9="","",COUNTIFS('3. Καταγραφή αδειών'!$A$5:$A$200,$A9,'3. Καταγραφή αδειών'!$F$5:$F$200,"Εγκρίθηκε",'3. Καταγραφή αδειών'!$C$5:$C$200,"&lt;="&amp;('1. Ρυθμίσεις'!$C$9+(6-1)*7+6),'3. Καταγραφή αδειών'!$D$5:$D$200,"&gt;="&amp;('1. Ρυθμίσεις'!$C$9+(6-1)*7)))</f>
        <v/>
      </c>
      <c r="H9" s="106">
        <f>IF($A9="","",COUNTIFS('3. Καταγραφή αδειών'!$A$5:$A$200,$A9,'3. Καταγραφή αδειών'!$F$5:$F$200,"Εγκρίθηκε",'3. Καταγραφή αδειών'!$C$5:$C$200,"&lt;="&amp;('1. Ρυθμίσεις'!$C$9+(7-1)*7+6),'3. Καταγραφή αδειών'!$D$5:$D$200,"&gt;="&amp;('1. Ρυθμίσεις'!$C$9+(7-1)*7)))</f>
        <v/>
      </c>
      <c r="I9" s="106">
        <f>IF($A9="","",COUNTIFS('3. Καταγραφή αδειών'!$A$5:$A$200,$A9,'3. Καταγραφή αδειών'!$F$5:$F$200,"Εγκρίθηκε",'3. Καταγραφή αδειών'!$C$5:$C$200,"&lt;="&amp;('1. Ρυθμίσεις'!$C$9+(8-1)*7+6),'3. Καταγραφή αδειών'!$D$5:$D$200,"&gt;="&amp;('1. Ρυθμίσεις'!$C$9+(8-1)*7)))</f>
        <v/>
      </c>
      <c r="J9" s="106">
        <f>IF($A9="","",COUNTIFS('3. Καταγραφή αδειών'!$A$5:$A$200,$A9,'3. Καταγραφή αδειών'!$F$5:$F$200,"Εγκρίθηκε",'3. Καταγραφή αδειών'!$C$5:$C$200,"&lt;="&amp;('1. Ρυθμίσεις'!$C$9+(9-1)*7+6),'3. Καταγραφή αδειών'!$D$5:$D$200,"&gt;="&amp;('1. Ρυθμίσεις'!$C$9+(9-1)*7)))</f>
        <v/>
      </c>
      <c r="K9" s="106">
        <f>IF($A9="","",COUNTIFS('3. Καταγραφή αδειών'!$A$5:$A$200,$A9,'3. Καταγραφή αδειών'!$F$5:$F$200,"Εγκρίθηκε",'3. Καταγραφή αδειών'!$C$5:$C$200,"&lt;="&amp;('1. Ρυθμίσεις'!$C$9+(10-1)*7+6),'3. Καταγραφή αδειών'!$D$5:$D$200,"&gt;="&amp;('1. Ρυθμίσεις'!$C$9+(10-1)*7)))</f>
        <v/>
      </c>
      <c r="L9" s="106">
        <f>IF($A9="","",COUNTIFS('3. Καταγραφή αδειών'!$A$5:$A$200,$A9,'3. Καταγραφή αδειών'!$F$5:$F$200,"Εγκρίθηκε",'3. Καταγραφή αδειών'!$C$5:$C$200,"&lt;="&amp;('1. Ρυθμίσεις'!$C$9+(11-1)*7+6),'3. Καταγραφή αδειών'!$D$5:$D$200,"&gt;="&amp;('1. Ρυθμίσεις'!$C$9+(11-1)*7)))</f>
        <v/>
      </c>
      <c r="M9" s="106">
        <f>IF($A9="","",COUNTIFS('3. Καταγραφή αδειών'!$A$5:$A$200,$A9,'3. Καταγραφή αδειών'!$F$5:$F$200,"Εγκρίθηκε",'3. Καταγραφή αδειών'!$C$5:$C$200,"&lt;="&amp;('1. Ρυθμίσεις'!$C$9+(12-1)*7+6),'3. Καταγραφή αδειών'!$D$5:$D$200,"&gt;="&amp;('1. Ρυθμίσεις'!$C$9+(12-1)*7)))</f>
        <v/>
      </c>
      <c r="N9" s="106">
        <f>IF($A9="","",COUNTIFS('3. Καταγραφή αδειών'!$A$5:$A$200,$A9,'3. Καταγραφή αδειών'!$F$5:$F$200,"Εγκρίθηκε",'3. Καταγραφή αδειών'!$C$5:$C$200,"&lt;="&amp;('1. Ρυθμίσεις'!$C$9+(13-1)*7+6),'3. Καταγραφή αδειών'!$D$5:$D$200,"&gt;="&amp;('1. Ρυθμίσεις'!$C$9+(13-1)*7)))</f>
        <v/>
      </c>
      <c r="O9" s="106">
        <f>IF($A9="","",COUNTIFS('3. Καταγραφή αδειών'!$A$5:$A$200,$A9,'3. Καταγραφή αδειών'!$F$5:$F$200,"Εγκρίθηκε",'3. Καταγραφή αδειών'!$C$5:$C$200,"&lt;="&amp;('1. Ρυθμίσεις'!$C$9+(14-1)*7+6),'3. Καταγραφή αδειών'!$D$5:$D$200,"&gt;="&amp;('1. Ρυθμίσεις'!$C$9+(14-1)*7)))</f>
        <v/>
      </c>
      <c r="P9" s="106">
        <f>IF($A9="","",COUNTIFS('3. Καταγραφή αδειών'!$A$5:$A$200,$A9,'3. Καταγραφή αδειών'!$F$5:$F$200,"Εγκρίθηκε",'3. Καταγραφή αδειών'!$C$5:$C$200,"&lt;="&amp;('1. Ρυθμίσεις'!$C$9+(15-1)*7+6),'3. Καταγραφή αδειών'!$D$5:$D$200,"&gt;="&amp;('1. Ρυθμίσεις'!$C$9+(15-1)*7)))</f>
        <v/>
      </c>
      <c r="Q9" s="106">
        <f>IF($A9="","",COUNTIFS('3. Καταγραφή αδειών'!$A$5:$A$200,$A9,'3. Καταγραφή αδειών'!$F$5:$F$200,"Εγκρίθηκε",'3. Καταγραφή αδειών'!$C$5:$C$200,"&lt;="&amp;('1. Ρυθμίσεις'!$C$9+(16-1)*7+6),'3. Καταγραφή αδειών'!$D$5:$D$200,"&gt;="&amp;('1. Ρυθμίσεις'!$C$9+(16-1)*7)))</f>
        <v/>
      </c>
      <c r="R9" s="106">
        <f>IF($A9="","",COUNTIFS('3. Καταγραφή αδειών'!$A$5:$A$200,$A9,'3. Καταγραφή αδειών'!$F$5:$F$200,"Εγκρίθηκε",'3. Καταγραφή αδειών'!$C$5:$C$200,"&lt;="&amp;('1. Ρυθμίσεις'!$C$9+(17-1)*7+6),'3. Καταγραφή αδειών'!$D$5:$D$200,"&gt;="&amp;('1. Ρυθμίσεις'!$C$9+(17-1)*7)))</f>
        <v/>
      </c>
      <c r="S9" s="106">
        <f>IF($A9="","",COUNTIFS('3. Καταγραφή αδειών'!$A$5:$A$200,$A9,'3. Καταγραφή αδειών'!$F$5:$F$200,"Εγκρίθηκε",'3. Καταγραφή αδειών'!$C$5:$C$200,"&lt;="&amp;('1. Ρυθμίσεις'!$C$9+(18-1)*7+6),'3. Καταγραφή αδειών'!$D$5:$D$200,"&gt;="&amp;('1. Ρυθμίσεις'!$C$9+(18-1)*7)))</f>
        <v/>
      </c>
      <c r="T9" s="106">
        <f>IF($A9="","",COUNTIFS('3. Καταγραφή αδειών'!$A$5:$A$200,$A9,'3. Καταγραφή αδειών'!$F$5:$F$200,"Εγκρίθηκε",'3. Καταγραφή αδειών'!$C$5:$C$200,"&lt;="&amp;('1. Ρυθμίσεις'!$C$9+(19-1)*7+6),'3. Καταγραφή αδειών'!$D$5:$D$200,"&gt;="&amp;('1. Ρυθμίσεις'!$C$9+(19-1)*7)))</f>
        <v/>
      </c>
      <c r="U9" s="106">
        <f>IF($A9="","",COUNTIFS('3. Καταγραφή αδειών'!$A$5:$A$200,$A9,'3. Καταγραφή αδειών'!$F$5:$F$200,"Εγκρίθηκε",'3. Καταγραφή αδειών'!$C$5:$C$200,"&lt;="&amp;('1. Ρυθμίσεις'!$C$9+(20-1)*7+6),'3. Καταγραφή αδειών'!$D$5:$D$200,"&gt;="&amp;('1. Ρυθμίσεις'!$C$9+(20-1)*7)))</f>
        <v/>
      </c>
      <c r="V9" s="106">
        <f>IF($A9="","",COUNTIFS('3. Καταγραφή αδειών'!$A$5:$A$200,$A9,'3. Καταγραφή αδειών'!$F$5:$F$200,"Εγκρίθηκε",'3. Καταγραφή αδειών'!$C$5:$C$200,"&lt;="&amp;('1. Ρυθμίσεις'!$C$9+(21-1)*7+6),'3. Καταγραφή αδειών'!$D$5:$D$200,"&gt;="&amp;('1. Ρυθμίσεις'!$C$9+(21-1)*7)))</f>
        <v/>
      </c>
      <c r="W9" s="106">
        <f>IF($A9="","",COUNTIFS('3. Καταγραφή αδειών'!$A$5:$A$200,$A9,'3. Καταγραφή αδειών'!$F$5:$F$200,"Εγκρίθηκε",'3. Καταγραφή αδειών'!$C$5:$C$200,"&lt;="&amp;('1. Ρυθμίσεις'!$C$9+(22-1)*7+6),'3. Καταγραφή αδειών'!$D$5:$D$200,"&gt;="&amp;('1. Ρυθμίσεις'!$C$9+(22-1)*7)))</f>
        <v/>
      </c>
      <c r="X9" s="106">
        <f>IF($A9="","",COUNTIFS('3. Καταγραφή αδειών'!$A$5:$A$200,$A9,'3. Καταγραφή αδειών'!$F$5:$F$200,"Εγκρίθηκε",'3. Καταγραφή αδειών'!$C$5:$C$200,"&lt;="&amp;('1. Ρυθμίσεις'!$C$9+(23-1)*7+6),'3. Καταγραφή αδειών'!$D$5:$D$200,"&gt;="&amp;('1. Ρυθμίσεις'!$C$9+(23-1)*7)))</f>
        <v/>
      </c>
      <c r="Y9" s="106">
        <f>IF($A9="","",COUNTIFS('3. Καταγραφή αδειών'!$A$5:$A$200,$A9,'3. Καταγραφή αδειών'!$F$5:$F$200,"Εγκρίθηκε",'3. Καταγραφή αδειών'!$C$5:$C$200,"&lt;="&amp;('1. Ρυθμίσεις'!$C$9+(24-1)*7+6),'3. Καταγραφή αδειών'!$D$5:$D$200,"&gt;="&amp;('1. Ρυθμίσεις'!$C$9+(24-1)*7)))</f>
        <v/>
      </c>
      <c r="Z9" s="106">
        <f>IF($A9="","",COUNTIFS('3. Καταγραφή αδειών'!$A$5:$A$200,$A9,'3. Καταγραφή αδειών'!$F$5:$F$200,"Εγκρίθηκε",'3. Καταγραφή αδειών'!$C$5:$C$200,"&lt;="&amp;('1. Ρυθμίσεις'!$C$9+(25-1)*7+6),'3. Καταγραφή αδειών'!$D$5:$D$200,"&gt;="&amp;('1. Ρυθμίσεις'!$C$9+(25-1)*7)))</f>
        <v/>
      </c>
      <c r="AA9" s="106">
        <f>IF($A9="","",COUNTIFS('3. Καταγραφή αδειών'!$A$5:$A$200,$A9,'3. Καταγραφή αδειών'!$F$5:$F$200,"Εγκρίθηκε",'3. Καταγραφή αδειών'!$C$5:$C$200,"&lt;="&amp;('1. Ρυθμίσεις'!$C$9+(26-1)*7+6),'3. Καταγραφή αδειών'!$D$5:$D$200,"&gt;="&amp;('1. Ρυθμίσεις'!$C$9+(26-1)*7)))</f>
        <v/>
      </c>
      <c r="AB9" s="106">
        <f>IF($A9="","",COUNTIFS('3. Καταγραφή αδειών'!$A$5:$A$200,$A9,'3. Καταγραφή αδειών'!$F$5:$F$200,"Εγκρίθηκε",'3. Καταγραφή αδειών'!$C$5:$C$200,"&lt;="&amp;('1. Ρυθμίσεις'!$C$9+(27-1)*7+6),'3. Καταγραφή αδειών'!$D$5:$D$200,"&gt;="&amp;('1. Ρυθμίσεις'!$C$9+(27-1)*7)))</f>
        <v/>
      </c>
      <c r="AC9" s="106">
        <f>IF($A9="","",COUNTIFS('3. Καταγραφή αδειών'!$A$5:$A$200,$A9,'3. Καταγραφή αδειών'!$F$5:$F$200,"Εγκρίθηκε",'3. Καταγραφή αδειών'!$C$5:$C$200,"&lt;="&amp;('1. Ρυθμίσεις'!$C$9+(28-1)*7+6),'3. Καταγραφή αδειών'!$D$5:$D$200,"&gt;="&amp;('1. Ρυθμίσεις'!$C$9+(28-1)*7)))</f>
        <v/>
      </c>
      <c r="AD9" s="106">
        <f>IF($A9="","",COUNTIFS('3. Καταγραφή αδειών'!$A$5:$A$200,$A9,'3. Καταγραφή αδειών'!$F$5:$F$200,"Εγκρίθηκε",'3. Καταγραφή αδειών'!$C$5:$C$200,"&lt;="&amp;('1. Ρυθμίσεις'!$C$9+(29-1)*7+6),'3. Καταγραφή αδειών'!$D$5:$D$200,"&gt;="&amp;('1. Ρυθμίσεις'!$C$9+(29-1)*7)))</f>
        <v/>
      </c>
      <c r="AE9" s="106">
        <f>IF($A9="","",COUNTIFS('3. Καταγραφή αδειών'!$A$5:$A$200,$A9,'3. Καταγραφή αδειών'!$F$5:$F$200,"Εγκρίθηκε",'3. Καταγραφή αδειών'!$C$5:$C$200,"&lt;="&amp;('1. Ρυθμίσεις'!$C$9+(30-1)*7+6),'3. Καταγραφή αδειών'!$D$5:$D$200,"&gt;="&amp;('1. Ρυθμίσεις'!$C$9+(30-1)*7)))</f>
        <v/>
      </c>
      <c r="AF9" s="106">
        <f>IF($A9="","",COUNTIFS('3. Καταγραφή αδειών'!$A$5:$A$200,$A9,'3. Καταγραφή αδειών'!$F$5:$F$200,"Εγκρίθηκε",'3. Καταγραφή αδειών'!$C$5:$C$200,"&lt;="&amp;('1. Ρυθμίσεις'!$C$9+(31-1)*7+6),'3. Καταγραφή αδειών'!$D$5:$D$200,"&gt;="&amp;('1. Ρυθμίσεις'!$C$9+(31-1)*7)))</f>
        <v/>
      </c>
      <c r="AG9" s="106">
        <f>IF($A9="","",COUNTIFS('3. Καταγραφή αδειών'!$A$5:$A$200,$A9,'3. Καταγραφή αδειών'!$F$5:$F$200,"Εγκρίθηκε",'3. Καταγραφή αδειών'!$C$5:$C$200,"&lt;="&amp;('1. Ρυθμίσεις'!$C$9+(32-1)*7+6),'3. Καταγραφή αδειών'!$D$5:$D$200,"&gt;="&amp;('1. Ρυθμίσεις'!$C$9+(32-1)*7)))</f>
        <v/>
      </c>
      <c r="AH9" s="106">
        <f>IF($A9="","",COUNTIFS('3. Καταγραφή αδειών'!$A$5:$A$200,$A9,'3. Καταγραφή αδειών'!$F$5:$F$200,"Εγκρίθηκε",'3. Καταγραφή αδειών'!$C$5:$C$200,"&lt;="&amp;('1. Ρυθμίσεις'!$C$9+(33-1)*7+6),'3. Καταγραφή αδειών'!$D$5:$D$200,"&gt;="&amp;('1. Ρυθμίσεις'!$C$9+(33-1)*7)))</f>
        <v/>
      </c>
      <c r="AI9" s="106">
        <f>IF($A9="","",COUNTIFS('3. Καταγραφή αδειών'!$A$5:$A$200,$A9,'3. Καταγραφή αδειών'!$F$5:$F$200,"Εγκρίθηκε",'3. Καταγραφή αδειών'!$C$5:$C$200,"&lt;="&amp;('1. Ρυθμίσεις'!$C$9+(34-1)*7+6),'3. Καταγραφή αδειών'!$D$5:$D$200,"&gt;="&amp;('1. Ρυθμίσεις'!$C$9+(34-1)*7)))</f>
        <v/>
      </c>
      <c r="AJ9" s="106">
        <f>IF($A9="","",COUNTIFS('3. Καταγραφή αδειών'!$A$5:$A$200,$A9,'3. Καταγραφή αδειών'!$F$5:$F$200,"Εγκρίθηκε",'3. Καταγραφή αδειών'!$C$5:$C$200,"&lt;="&amp;('1. Ρυθμίσεις'!$C$9+(35-1)*7+6),'3. Καταγραφή αδειών'!$D$5:$D$200,"&gt;="&amp;('1. Ρυθμίσεις'!$C$9+(35-1)*7)))</f>
        <v/>
      </c>
      <c r="AK9" s="106">
        <f>IF($A9="","",COUNTIFS('3. Καταγραφή αδειών'!$A$5:$A$200,$A9,'3. Καταγραφή αδειών'!$F$5:$F$200,"Εγκρίθηκε",'3. Καταγραφή αδειών'!$C$5:$C$200,"&lt;="&amp;('1. Ρυθμίσεις'!$C$9+(36-1)*7+6),'3. Καταγραφή αδειών'!$D$5:$D$200,"&gt;="&amp;('1. Ρυθμίσεις'!$C$9+(36-1)*7)))</f>
        <v/>
      </c>
      <c r="AL9" s="106">
        <f>IF($A9="","",COUNTIFS('3. Καταγραφή αδειών'!$A$5:$A$200,$A9,'3. Καταγραφή αδειών'!$F$5:$F$200,"Εγκρίθηκε",'3. Καταγραφή αδειών'!$C$5:$C$200,"&lt;="&amp;('1. Ρυθμίσεις'!$C$9+(37-1)*7+6),'3. Καταγραφή αδειών'!$D$5:$D$200,"&gt;="&amp;('1. Ρυθμίσεις'!$C$9+(37-1)*7)))</f>
        <v/>
      </c>
      <c r="AM9" s="106">
        <f>IF($A9="","",COUNTIFS('3. Καταγραφή αδειών'!$A$5:$A$200,$A9,'3. Καταγραφή αδειών'!$F$5:$F$200,"Εγκρίθηκε",'3. Καταγραφή αδειών'!$C$5:$C$200,"&lt;="&amp;('1. Ρυθμίσεις'!$C$9+(38-1)*7+6),'3. Καταγραφή αδειών'!$D$5:$D$200,"&gt;="&amp;('1. Ρυθμίσεις'!$C$9+(38-1)*7)))</f>
        <v/>
      </c>
      <c r="AN9" s="106">
        <f>IF($A9="","",COUNTIFS('3. Καταγραφή αδειών'!$A$5:$A$200,$A9,'3. Καταγραφή αδειών'!$F$5:$F$200,"Εγκρίθηκε",'3. Καταγραφή αδειών'!$C$5:$C$200,"&lt;="&amp;('1. Ρυθμίσεις'!$C$9+(39-1)*7+6),'3. Καταγραφή αδειών'!$D$5:$D$200,"&gt;="&amp;('1. Ρυθμίσεις'!$C$9+(39-1)*7)))</f>
        <v/>
      </c>
      <c r="AO9" s="106">
        <f>IF($A9="","",COUNTIFS('3. Καταγραφή αδειών'!$A$5:$A$200,$A9,'3. Καταγραφή αδειών'!$F$5:$F$200,"Εγκρίθηκε",'3. Καταγραφή αδειών'!$C$5:$C$200,"&lt;="&amp;('1. Ρυθμίσεις'!$C$9+(40-1)*7+6),'3. Καταγραφή αδειών'!$D$5:$D$200,"&gt;="&amp;('1. Ρυθμίσεις'!$C$9+(40-1)*7)))</f>
        <v/>
      </c>
      <c r="AP9" s="106">
        <f>IF($A9="","",COUNTIFS('3. Καταγραφή αδειών'!$A$5:$A$200,$A9,'3. Καταγραφή αδειών'!$F$5:$F$200,"Εγκρίθηκε",'3. Καταγραφή αδειών'!$C$5:$C$200,"&lt;="&amp;('1. Ρυθμίσεις'!$C$9+(41-1)*7+6),'3. Καταγραφή αδειών'!$D$5:$D$200,"&gt;="&amp;('1. Ρυθμίσεις'!$C$9+(41-1)*7)))</f>
        <v/>
      </c>
      <c r="AQ9" s="106">
        <f>IF($A9="","",COUNTIFS('3. Καταγραφή αδειών'!$A$5:$A$200,$A9,'3. Καταγραφή αδειών'!$F$5:$F$200,"Εγκρίθηκε",'3. Καταγραφή αδειών'!$C$5:$C$200,"&lt;="&amp;('1. Ρυθμίσεις'!$C$9+(42-1)*7+6),'3. Καταγραφή αδειών'!$D$5:$D$200,"&gt;="&amp;('1. Ρυθμίσεις'!$C$9+(42-1)*7)))</f>
        <v/>
      </c>
      <c r="AR9" s="106">
        <f>IF($A9="","",COUNTIFS('3. Καταγραφή αδειών'!$A$5:$A$200,$A9,'3. Καταγραφή αδειών'!$F$5:$F$200,"Εγκρίθηκε",'3. Καταγραφή αδειών'!$C$5:$C$200,"&lt;="&amp;('1. Ρυθμίσεις'!$C$9+(43-1)*7+6),'3. Καταγραφή αδειών'!$D$5:$D$200,"&gt;="&amp;('1. Ρυθμίσεις'!$C$9+(43-1)*7)))</f>
        <v/>
      </c>
      <c r="AS9" s="106">
        <f>IF($A9="","",COUNTIFS('3. Καταγραφή αδειών'!$A$5:$A$200,$A9,'3. Καταγραφή αδειών'!$F$5:$F$200,"Εγκρίθηκε",'3. Καταγραφή αδειών'!$C$5:$C$200,"&lt;="&amp;('1. Ρυθμίσεις'!$C$9+(44-1)*7+6),'3. Καταγραφή αδειών'!$D$5:$D$200,"&gt;="&amp;('1. Ρυθμίσεις'!$C$9+(44-1)*7)))</f>
        <v/>
      </c>
      <c r="AT9" s="106">
        <f>IF($A9="","",COUNTIFS('3. Καταγραφή αδειών'!$A$5:$A$200,$A9,'3. Καταγραφή αδειών'!$F$5:$F$200,"Εγκρίθηκε",'3. Καταγραφή αδειών'!$C$5:$C$200,"&lt;="&amp;('1. Ρυθμίσεις'!$C$9+(45-1)*7+6),'3. Καταγραφή αδειών'!$D$5:$D$200,"&gt;="&amp;('1. Ρυθμίσεις'!$C$9+(45-1)*7)))</f>
        <v/>
      </c>
      <c r="AU9" s="106">
        <f>IF($A9="","",COUNTIFS('3. Καταγραφή αδειών'!$A$5:$A$200,$A9,'3. Καταγραφή αδειών'!$F$5:$F$200,"Εγκρίθηκε",'3. Καταγραφή αδειών'!$C$5:$C$200,"&lt;="&amp;('1. Ρυθμίσεις'!$C$9+(46-1)*7+6),'3. Καταγραφή αδειών'!$D$5:$D$200,"&gt;="&amp;('1. Ρυθμίσεις'!$C$9+(46-1)*7)))</f>
        <v/>
      </c>
      <c r="AV9" s="106">
        <f>IF($A9="","",COUNTIFS('3. Καταγραφή αδειών'!$A$5:$A$200,$A9,'3. Καταγραφή αδειών'!$F$5:$F$200,"Εγκρίθηκε",'3. Καταγραφή αδειών'!$C$5:$C$200,"&lt;="&amp;('1. Ρυθμίσεις'!$C$9+(47-1)*7+6),'3. Καταγραφή αδειών'!$D$5:$D$200,"&gt;="&amp;('1. Ρυθμίσεις'!$C$9+(47-1)*7)))</f>
        <v/>
      </c>
      <c r="AW9" s="106">
        <f>IF($A9="","",COUNTIFS('3. Καταγραφή αδειών'!$A$5:$A$200,$A9,'3. Καταγραφή αδειών'!$F$5:$F$200,"Εγκρίθηκε",'3. Καταγραφή αδειών'!$C$5:$C$200,"&lt;="&amp;('1. Ρυθμίσεις'!$C$9+(48-1)*7+6),'3. Καταγραφή αδειών'!$D$5:$D$200,"&gt;="&amp;('1. Ρυθμίσεις'!$C$9+(48-1)*7)))</f>
        <v/>
      </c>
      <c r="AX9" s="106">
        <f>IF($A9="","",COUNTIFS('3. Καταγραφή αδειών'!$A$5:$A$200,$A9,'3. Καταγραφή αδειών'!$F$5:$F$200,"Εγκρίθηκε",'3. Καταγραφή αδειών'!$C$5:$C$200,"&lt;="&amp;('1. Ρυθμίσεις'!$C$9+(49-1)*7+6),'3. Καταγραφή αδειών'!$D$5:$D$200,"&gt;="&amp;('1. Ρυθμίσεις'!$C$9+(49-1)*7)))</f>
        <v/>
      </c>
      <c r="AY9" s="106">
        <f>IF($A9="","",COUNTIFS('3. Καταγραφή αδειών'!$A$5:$A$200,$A9,'3. Καταγραφή αδειών'!$F$5:$F$200,"Εγκρίθηκε",'3. Καταγραφή αδειών'!$C$5:$C$200,"&lt;="&amp;('1. Ρυθμίσεις'!$C$9+(50-1)*7+6),'3. Καταγραφή αδειών'!$D$5:$D$200,"&gt;="&amp;('1. Ρυθμίσεις'!$C$9+(50-1)*7)))</f>
        <v/>
      </c>
      <c r="AZ9" s="106">
        <f>IF($A9="","",COUNTIFS('3. Καταγραφή αδειών'!$A$5:$A$200,$A9,'3. Καταγραφή αδειών'!$F$5:$F$200,"Εγκρίθηκε",'3. Καταγραφή αδειών'!$C$5:$C$200,"&lt;="&amp;('1. Ρυθμίσεις'!$C$9+(51-1)*7+6),'3. Καταγραφή αδειών'!$D$5:$D$200,"&gt;="&amp;('1. Ρυθμίσεις'!$C$9+(51-1)*7)))</f>
        <v/>
      </c>
      <c r="BA9" s="106">
        <f>IF($A9="","",COUNTIFS('3. Καταγραφή αδειών'!$A$5:$A$200,$A9,'3. Καταγραφή αδειών'!$F$5:$F$200,"Εγκρίθηκε",'3. Καταγραφή αδειών'!$C$5:$C$200,"&lt;="&amp;('1. Ρυθμίσεις'!$C$9+(52-1)*7+6),'3. Καταγραφή αδειών'!$D$5:$D$200,"&gt;="&amp;('1. Ρυθμίσεις'!$C$9+(52-1)*7)))</f>
        <v/>
      </c>
    </row>
    <row r="10" ht="18" customHeight="1" s="55">
      <c r="A10" s="105">
        <f>IF('2. Εργαζόμενοι'!A10="","",'2. Εργαζόμενοι'!A10)</f>
        <v/>
      </c>
      <c r="B10" s="106">
        <f>IF($A10="","",COUNTIFS('3. Καταγραφή αδειών'!$A$5:$A$200,$A10,'3. Καταγραφή αδειών'!$F$5:$F$200,"Εγκρίθηκε",'3. Καταγραφή αδειών'!$C$5:$C$200,"&lt;="&amp;('1. Ρυθμίσεις'!$C$9+(1-1)*7+6),'3. Καταγραφή αδειών'!$D$5:$D$200,"&gt;="&amp;('1. Ρυθμίσεις'!$C$9+(1-1)*7)))</f>
        <v/>
      </c>
      <c r="C10" s="106">
        <f>IF($A10="","",COUNTIFS('3. Καταγραφή αδειών'!$A$5:$A$200,$A10,'3. Καταγραφή αδειών'!$F$5:$F$200,"Εγκρίθηκε",'3. Καταγραφή αδειών'!$C$5:$C$200,"&lt;="&amp;('1. Ρυθμίσεις'!$C$9+(2-1)*7+6),'3. Καταγραφή αδειών'!$D$5:$D$200,"&gt;="&amp;('1. Ρυθμίσεις'!$C$9+(2-1)*7)))</f>
        <v/>
      </c>
      <c r="D10" s="106">
        <f>IF($A10="","",COUNTIFS('3. Καταγραφή αδειών'!$A$5:$A$200,$A10,'3. Καταγραφή αδειών'!$F$5:$F$200,"Εγκρίθηκε",'3. Καταγραφή αδειών'!$C$5:$C$200,"&lt;="&amp;('1. Ρυθμίσεις'!$C$9+(3-1)*7+6),'3. Καταγραφή αδειών'!$D$5:$D$200,"&gt;="&amp;('1. Ρυθμίσεις'!$C$9+(3-1)*7)))</f>
        <v/>
      </c>
      <c r="E10" s="106">
        <f>IF($A10="","",COUNTIFS('3. Καταγραφή αδειών'!$A$5:$A$200,$A10,'3. Καταγραφή αδειών'!$F$5:$F$200,"Εγκρίθηκε",'3. Καταγραφή αδειών'!$C$5:$C$200,"&lt;="&amp;('1. Ρυθμίσεις'!$C$9+(4-1)*7+6),'3. Καταγραφή αδειών'!$D$5:$D$200,"&gt;="&amp;('1. Ρυθμίσεις'!$C$9+(4-1)*7)))</f>
        <v/>
      </c>
      <c r="F10" s="106">
        <f>IF($A10="","",COUNTIFS('3. Καταγραφή αδειών'!$A$5:$A$200,$A10,'3. Καταγραφή αδειών'!$F$5:$F$200,"Εγκρίθηκε",'3. Καταγραφή αδειών'!$C$5:$C$200,"&lt;="&amp;('1. Ρυθμίσεις'!$C$9+(5-1)*7+6),'3. Καταγραφή αδειών'!$D$5:$D$200,"&gt;="&amp;('1. Ρυθμίσεις'!$C$9+(5-1)*7)))</f>
        <v/>
      </c>
      <c r="G10" s="106">
        <f>IF($A10="","",COUNTIFS('3. Καταγραφή αδειών'!$A$5:$A$200,$A10,'3. Καταγραφή αδειών'!$F$5:$F$200,"Εγκρίθηκε",'3. Καταγραφή αδειών'!$C$5:$C$200,"&lt;="&amp;('1. Ρυθμίσεις'!$C$9+(6-1)*7+6),'3. Καταγραφή αδειών'!$D$5:$D$200,"&gt;="&amp;('1. Ρυθμίσεις'!$C$9+(6-1)*7)))</f>
        <v/>
      </c>
      <c r="H10" s="106">
        <f>IF($A10="","",COUNTIFS('3. Καταγραφή αδειών'!$A$5:$A$200,$A10,'3. Καταγραφή αδειών'!$F$5:$F$200,"Εγκρίθηκε",'3. Καταγραφή αδειών'!$C$5:$C$200,"&lt;="&amp;('1. Ρυθμίσεις'!$C$9+(7-1)*7+6),'3. Καταγραφή αδειών'!$D$5:$D$200,"&gt;="&amp;('1. Ρυθμίσεις'!$C$9+(7-1)*7)))</f>
        <v/>
      </c>
      <c r="I10" s="106">
        <f>IF($A10="","",COUNTIFS('3. Καταγραφή αδειών'!$A$5:$A$200,$A10,'3. Καταγραφή αδειών'!$F$5:$F$200,"Εγκρίθηκε",'3. Καταγραφή αδειών'!$C$5:$C$200,"&lt;="&amp;('1. Ρυθμίσεις'!$C$9+(8-1)*7+6),'3. Καταγραφή αδειών'!$D$5:$D$200,"&gt;="&amp;('1. Ρυθμίσεις'!$C$9+(8-1)*7)))</f>
        <v/>
      </c>
      <c r="J10" s="106">
        <f>IF($A10="","",COUNTIFS('3. Καταγραφή αδειών'!$A$5:$A$200,$A10,'3. Καταγραφή αδειών'!$F$5:$F$200,"Εγκρίθηκε",'3. Καταγραφή αδειών'!$C$5:$C$200,"&lt;="&amp;('1. Ρυθμίσεις'!$C$9+(9-1)*7+6),'3. Καταγραφή αδειών'!$D$5:$D$200,"&gt;="&amp;('1. Ρυθμίσεις'!$C$9+(9-1)*7)))</f>
        <v/>
      </c>
      <c r="K10" s="106">
        <f>IF($A10="","",COUNTIFS('3. Καταγραφή αδειών'!$A$5:$A$200,$A10,'3. Καταγραφή αδειών'!$F$5:$F$200,"Εγκρίθηκε",'3. Καταγραφή αδειών'!$C$5:$C$200,"&lt;="&amp;('1. Ρυθμίσεις'!$C$9+(10-1)*7+6),'3. Καταγραφή αδειών'!$D$5:$D$200,"&gt;="&amp;('1. Ρυθμίσεις'!$C$9+(10-1)*7)))</f>
        <v/>
      </c>
      <c r="L10" s="106">
        <f>IF($A10="","",COUNTIFS('3. Καταγραφή αδειών'!$A$5:$A$200,$A10,'3. Καταγραφή αδειών'!$F$5:$F$200,"Εγκρίθηκε",'3. Καταγραφή αδειών'!$C$5:$C$200,"&lt;="&amp;('1. Ρυθμίσεις'!$C$9+(11-1)*7+6),'3. Καταγραφή αδειών'!$D$5:$D$200,"&gt;="&amp;('1. Ρυθμίσεις'!$C$9+(11-1)*7)))</f>
        <v/>
      </c>
      <c r="M10" s="106">
        <f>IF($A10="","",COUNTIFS('3. Καταγραφή αδειών'!$A$5:$A$200,$A10,'3. Καταγραφή αδειών'!$F$5:$F$200,"Εγκρίθηκε",'3. Καταγραφή αδειών'!$C$5:$C$200,"&lt;="&amp;('1. Ρυθμίσεις'!$C$9+(12-1)*7+6),'3. Καταγραφή αδειών'!$D$5:$D$200,"&gt;="&amp;('1. Ρυθμίσεις'!$C$9+(12-1)*7)))</f>
        <v/>
      </c>
      <c r="N10" s="106">
        <f>IF($A10="","",COUNTIFS('3. Καταγραφή αδειών'!$A$5:$A$200,$A10,'3. Καταγραφή αδειών'!$F$5:$F$200,"Εγκρίθηκε",'3. Καταγραφή αδειών'!$C$5:$C$200,"&lt;="&amp;('1. Ρυθμίσεις'!$C$9+(13-1)*7+6),'3. Καταγραφή αδειών'!$D$5:$D$200,"&gt;="&amp;('1. Ρυθμίσεις'!$C$9+(13-1)*7)))</f>
        <v/>
      </c>
      <c r="O10" s="106">
        <f>IF($A10="","",COUNTIFS('3. Καταγραφή αδειών'!$A$5:$A$200,$A10,'3. Καταγραφή αδειών'!$F$5:$F$200,"Εγκρίθηκε",'3. Καταγραφή αδειών'!$C$5:$C$200,"&lt;="&amp;('1. Ρυθμίσεις'!$C$9+(14-1)*7+6),'3. Καταγραφή αδειών'!$D$5:$D$200,"&gt;="&amp;('1. Ρυθμίσεις'!$C$9+(14-1)*7)))</f>
        <v/>
      </c>
      <c r="P10" s="106">
        <f>IF($A10="","",COUNTIFS('3. Καταγραφή αδειών'!$A$5:$A$200,$A10,'3. Καταγραφή αδειών'!$F$5:$F$200,"Εγκρίθηκε",'3. Καταγραφή αδειών'!$C$5:$C$200,"&lt;="&amp;('1. Ρυθμίσεις'!$C$9+(15-1)*7+6),'3. Καταγραφή αδειών'!$D$5:$D$200,"&gt;="&amp;('1. Ρυθμίσεις'!$C$9+(15-1)*7)))</f>
        <v/>
      </c>
      <c r="Q10" s="106">
        <f>IF($A10="","",COUNTIFS('3. Καταγραφή αδειών'!$A$5:$A$200,$A10,'3. Καταγραφή αδειών'!$F$5:$F$200,"Εγκρίθηκε",'3. Καταγραφή αδειών'!$C$5:$C$200,"&lt;="&amp;('1. Ρυθμίσεις'!$C$9+(16-1)*7+6),'3. Καταγραφή αδειών'!$D$5:$D$200,"&gt;="&amp;('1. Ρυθμίσεις'!$C$9+(16-1)*7)))</f>
        <v/>
      </c>
      <c r="R10" s="106">
        <f>IF($A10="","",COUNTIFS('3. Καταγραφή αδειών'!$A$5:$A$200,$A10,'3. Καταγραφή αδειών'!$F$5:$F$200,"Εγκρίθηκε",'3. Καταγραφή αδειών'!$C$5:$C$200,"&lt;="&amp;('1. Ρυθμίσεις'!$C$9+(17-1)*7+6),'3. Καταγραφή αδειών'!$D$5:$D$200,"&gt;="&amp;('1. Ρυθμίσεις'!$C$9+(17-1)*7)))</f>
        <v/>
      </c>
      <c r="S10" s="106">
        <f>IF($A10="","",COUNTIFS('3. Καταγραφή αδειών'!$A$5:$A$200,$A10,'3. Καταγραφή αδειών'!$F$5:$F$200,"Εγκρίθηκε",'3. Καταγραφή αδειών'!$C$5:$C$200,"&lt;="&amp;('1. Ρυθμίσεις'!$C$9+(18-1)*7+6),'3. Καταγραφή αδειών'!$D$5:$D$200,"&gt;="&amp;('1. Ρυθμίσεις'!$C$9+(18-1)*7)))</f>
        <v/>
      </c>
      <c r="T10" s="106">
        <f>IF($A10="","",COUNTIFS('3. Καταγραφή αδειών'!$A$5:$A$200,$A10,'3. Καταγραφή αδειών'!$F$5:$F$200,"Εγκρίθηκε",'3. Καταγραφή αδειών'!$C$5:$C$200,"&lt;="&amp;('1. Ρυθμίσεις'!$C$9+(19-1)*7+6),'3. Καταγραφή αδειών'!$D$5:$D$200,"&gt;="&amp;('1. Ρυθμίσεις'!$C$9+(19-1)*7)))</f>
        <v/>
      </c>
      <c r="U10" s="106">
        <f>IF($A10="","",COUNTIFS('3. Καταγραφή αδειών'!$A$5:$A$200,$A10,'3. Καταγραφή αδειών'!$F$5:$F$200,"Εγκρίθηκε",'3. Καταγραφή αδειών'!$C$5:$C$200,"&lt;="&amp;('1. Ρυθμίσεις'!$C$9+(20-1)*7+6),'3. Καταγραφή αδειών'!$D$5:$D$200,"&gt;="&amp;('1. Ρυθμίσεις'!$C$9+(20-1)*7)))</f>
        <v/>
      </c>
      <c r="V10" s="106">
        <f>IF($A10="","",COUNTIFS('3. Καταγραφή αδειών'!$A$5:$A$200,$A10,'3. Καταγραφή αδειών'!$F$5:$F$200,"Εγκρίθηκε",'3. Καταγραφή αδειών'!$C$5:$C$200,"&lt;="&amp;('1. Ρυθμίσεις'!$C$9+(21-1)*7+6),'3. Καταγραφή αδειών'!$D$5:$D$200,"&gt;="&amp;('1. Ρυθμίσεις'!$C$9+(21-1)*7)))</f>
        <v/>
      </c>
      <c r="W10" s="106">
        <f>IF($A10="","",COUNTIFS('3. Καταγραφή αδειών'!$A$5:$A$200,$A10,'3. Καταγραφή αδειών'!$F$5:$F$200,"Εγκρίθηκε",'3. Καταγραφή αδειών'!$C$5:$C$200,"&lt;="&amp;('1. Ρυθμίσεις'!$C$9+(22-1)*7+6),'3. Καταγραφή αδειών'!$D$5:$D$200,"&gt;="&amp;('1. Ρυθμίσεις'!$C$9+(22-1)*7)))</f>
        <v/>
      </c>
      <c r="X10" s="106">
        <f>IF($A10="","",COUNTIFS('3. Καταγραφή αδειών'!$A$5:$A$200,$A10,'3. Καταγραφή αδειών'!$F$5:$F$200,"Εγκρίθηκε",'3. Καταγραφή αδειών'!$C$5:$C$200,"&lt;="&amp;('1. Ρυθμίσεις'!$C$9+(23-1)*7+6),'3. Καταγραφή αδειών'!$D$5:$D$200,"&gt;="&amp;('1. Ρυθμίσεις'!$C$9+(23-1)*7)))</f>
        <v/>
      </c>
      <c r="Y10" s="106">
        <f>IF($A10="","",COUNTIFS('3. Καταγραφή αδειών'!$A$5:$A$200,$A10,'3. Καταγραφή αδειών'!$F$5:$F$200,"Εγκρίθηκε",'3. Καταγραφή αδειών'!$C$5:$C$200,"&lt;="&amp;('1. Ρυθμίσεις'!$C$9+(24-1)*7+6),'3. Καταγραφή αδειών'!$D$5:$D$200,"&gt;="&amp;('1. Ρυθμίσεις'!$C$9+(24-1)*7)))</f>
        <v/>
      </c>
      <c r="Z10" s="106">
        <f>IF($A10="","",COUNTIFS('3. Καταγραφή αδειών'!$A$5:$A$200,$A10,'3. Καταγραφή αδειών'!$F$5:$F$200,"Εγκρίθηκε",'3. Καταγραφή αδειών'!$C$5:$C$200,"&lt;="&amp;('1. Ρυθμίσεις'!$C$9+(25-1)*7+6),'3. Καταγραφή αδειών'!$D$5:$D$200,"&gt;="&amp;('1. Ρυθμίσεις'!$C$9+(25-1)*7)))</f>
        <v/>
      </c>
      <c r="AA10" s="106">
        <f>IF($A10="","",COUNTIFS('3. Καταγραφή αδειών'!$A$5:$A$200,$A10,'3. Καταγραφή αδειών'!$F$5:$F$200,"Εγκρίθηκε",'3. Καταγραφή αδειών'!$C$5:$C$200,"&lt;="&amp;('1. Ρυθμίσεις'!$C$9+(26-1)*7+6),'3. Καταγραφή αδειών'!$D$5:$D$200,"&gt;="&amp;('1. Ρυθμίσεις'!$C$9+(26-1)*7)))</f>
        <v/>
      </c>
      <c r="AB10" s="106">
        <f>IF($A10="","",COUNTIFS('3. Καταγραφή αδειών'!$A$5:$A$200,$A10,'3. Καταγραφή αδειών'!$F$5:$F$200,"Εγκρίθηκε",'3. Καταγραφή αδειών'!$C$5:$C$200,"&lt;="&amp;('1. Ρυθμίσεις'!$C$9+(27-1)*7+6),'3. Καταγραφή αδειών'!$D$5:$D$200,"&gt;="&amp;('1. Ρυθμίσεις'!$C$9+(27-1)*7)))</f>
        <v/>
      </c>
      <c r="AC10" s="106">
        <f>IF($A10="","",COUNTIFS('3. Καταγραφή αδειών'!$A$5:$A$200,$A10,'3. Καταγραφή αδειών'!$F$5:$F$200,"Εγκρίθηκε",'3. Καταγραφή αδειών'!$C$5:$C$200,"&lt;="&amp;('1. Ρυθμίσεις'!$C$9+(28-1)*7+6),'3. Καταγραφή αδειών'!$D$5:$D$200,"&gt;="&amp;('1. Ρυθμίσεις'!$C$9+(28-1)*7)))</f>
        <v/>
      </c>
      <c r="AD10" s="106">
        <f>IF($A10="","",COUNTIFS('3. Καταγραφή αδειών'!$A$5:$A$200,$A10,'3. Καταγραφή αδειών'!$F$5:$F$200,"Εγκρίθηκε",'3. Καταγραφή αδειών'!$C$5:$C$200,"&lt;="&amp;('1. Ρυθμίσεις'!$C$9+(29-1)*7+6),'3. Καταγραφή αδειών'!$D$5:$D$200,"&gt;="&amp;('1. Ρυθμίσεις'!$C$9+(29-1)*7)))</f>
        <v/>
      </c>
      <c r="AE10" s="106">
        <f>IF($A10="","",COUNTIFS('3. Καταγραφή αδειών'!$A$5:$A$200,$A10,'3. Καταγραφή αδειών'!$F$5:$F$200,"Εγκρίθηκε",'3. Καταγραφή αδειών'!$C$5:$C$200,"&lt;="&amp;('1. Ρυθμίσεις'!$C$9+(30-1)*7+6),'3. Καταγραφή αδειών'!$D$5:$D$200,"&gt;="&amp;('1. Ρυθμίσεις'!$C$9+(30-1)*7)))</f>
        <v/>
      </c>
      <c r="AF10" s="106">
        <f>IF($A10="","",COUNTIFS('3. Καταγραφή αδειών'!$A$5:$A$200,$A10,'3. Καταγραφή αδειών'!$F$5:$F$200,"Εγκρίθηκε",'3. Καταγραφή αδειών'!$C$5:$C$200,"&lt;="&amp;('1. Ρυθμίσεις'!$C$9+(31-1)*7+6),'3. Καταγραφή αδειών'!$D$5:$D$200,"&gt;="&amp;('1. Ρυθμίσεις'!$C$9+(31-1)*7)))</f>
        <v/>
      </c>
      <c r="AG10" s="106">
        <f>IF($A10="","",COUNTIFS('3. Καταγραφή αδειών'!$A$5:$A$200,$A10,'3. Καταγραφή αδειών'!$F$5:$F$200,"Εγκρίθηκε",'3. Καταγραφή αδειών'!$C$5:$C$200,"&lt;="&amp;('1. Ρυθμίσεις'!$C$9+(32-1)*7+6),'3. Καταγραφή αδειών'!$D$5:$D$200,"&gt;="&amp;('1. Ρυθμίσεις'!$C$9+(32-1)*7)))</f>
        <v/>
      </c>
      <c r="AH10" s="106">
        <f>IF($A10="","",COUNTIFS('3. Καταγραφή αδειών'!$A$5:$A$200,$A10,'3. Καταγραφή αδειών'!$F$5:$F$200,"Εγκρίθηκε",'3. Καταγραφή αδειών'!$C$5:$C$200,"&lt;="&amp;('1. Ρυθμίσεις'!$C$9+(33-1)*7+6),'3. Καταγραφή αδειών'!$D$5:$D$200,"&gt;="&amp;('1. Ρυθμίσεις'!$C$9+(33-1)*7)))</f>
        <v/>
      </c>
      <c r="AI10" s="106">
        <f>IF($A10="","",COUNTIFS('3. Καταγραφή αδειών'!$A$5:$A$200,$A10,'3. Καταγραφή αδειών'!$F$5:$F$200,"Εγκρίθηκε",'3. Καταγραφή αδειών'!$C$5:$C$200,"&lt;="&amp;('1. Ρυθμίσεις'!$C$9+(34-1)*7+6),'3. Καταγραφή αδειών'!$D$5:$D$200,"&gt;="&amp;('1. Ρυθμίσεις'!$C$9+(34-1)*7)))</f>
        <v/>
      </c>
      <c r="AJ10" s="106">
        <f>IF($A10="","",COUNTIFS('3. Καταγραφή αδειών'!$A$5:$A$200,$A10,'3. Καταγραφή αδειών'!$F$5:$F$200,"Εγκρίθηκε",'3. Καταγραφή αδειών'!$C$5:$C$200,"&lt;="&amp;('1. Ρυθμίσεις'!$C$9+(35-1)*7+6),'3. Καταγραφή αδειών'!$D$5:$D$200,"&gt;="&amp;('1. Ρυθμίσεις'!$C$9+(35-1)*7)))</f>
        <v/>
      </c>
      <c r="AK10" s="106">
        <f>IF($A10="","",COUNTIFS('3. Καταγραφή αδειών'!$A$5:$A$200,$A10,'3. Καταγραφή αδειών'!$F$5:$F$200,"Εγκρίθηκε",'3. Καταγραφή αδειών'!$C$5:$C$200,"&lt;="&amp;('1. Ρυθμίσεις'!$C$9+(36-1)*7+6),'3. Καταγραφή αδειών'!$D$5:$D$200,"&gt;="&amp;('1. Ρυθμίσεις'!$C$9+(36-1)*7)))</f>
        <v/>
      </c>
      <c r="AL10" s="106">
        <f>IF($A10="","",COUNTIFS('3. Καταγραφή αδειών'!$A$5:$A$200,$A10,'3. Καταγραφή αδειών'!$F$5:$F$200,"Εγκρίθηκε",'3. Καταγραφή αδειών'!$C$5:$C$200,"&lt;="&amp;('1. Ρυθμίσεις'!$C$9+(37-1)*7+6),'3. Καταγραφή αδειών'!$D$5:$D$200,"&gt;="&amp;('1. Ρυθμίσεις'!$C$9+(37-1)*7)))</f>
        <v/>
      </c>
      <c r="AM10" s="106">
        <f>IF($A10="","",COUNTIFS('3. Καταγραφή αδειών'!$A$5:$A$200,$A10,'3. Καταγραφή αδειών'!$F$5:$F$200,"Εγκρίθηκε",'3. Καταγραφή αδειών'!$C$5:$C$200,"&lt;="&amp;('1. Ρυθμίσεις'!$C$9+(38-1)*7+6),'3. Καταγραφή αδειών'!$D$5:$D$200,"&gt;="&amp;('1. Ρυθμίσεις'!$C$9+(38-1)*7)))</f>
        <v/>
      </c>
      <c r="AN10" s="106">
        <f>IF($A10="","",COUNTIFS('3. Καταγραφή αδειών'!$A$5:$A$200,$A10,'3. Καταγραφή αδειών'!$F$5:$F$200,"Εγκρίθηκε",'3. Καταγραφή αδειών'!$C$5:$C$200,"&lt;="&amp;('1. Ρυθμίσεις'!$C$9+(39-1)*7+6),'3. Καταγραφή αδειών'!$D$5:$D$200,"&gt;="&amp;('1. Ρυθμίσεις'!$C$9+(39-1)*7)))</f>
        <v/>
      </c>
      <c r="AO10" s="106">
        <f>IF($A10="","",COUNTIFS('3. Καταγραφή αδειών'!$A$5:$A$200,$A10,'3. Καταγραφή αδειών'!$F$5:$F$200,"Εγκρίθηκε",'3. Καταγραφή αδειών'!$C$5:$C$200,"&lt;="&amp;('1. Ρυθμίσεις'!$C$9+(40-1)*7+6),'3. Καταγραφή αδειών'!$D$5:$D$200,"&gt;="&amp;('1. Ρυθμίσεις'!$C$9+(40-1)*7)))</f>
        <v/>
      </c>
      <c r="AP10" s="106">
        <f>IF($A10="","",COUNTIFS('3. Καταγραφή αδειών'!$A$5:$A$200,$A10,'3. Καταγραφή αδειών'!$F$5:$F$200,"Εγκρίθηκε",'3. Καταγραφή αδειών'!$C$5:$C$200,"&lt;="&amp;('1. Ρυθμίσεις'!$C$9+(41-1)*7+6),'3. Καταγραφή αδειών'!$D$5:$D$200,"&gt;="&amp;('1. Ρυθμίσεις'!$C$9+(41-1)*7)))</f>
        <v/>
      </c>
      <c r="AQ10" s="106">
        <f>IF($A10="","",COUNTIFS('3. Καταγραφή αδειών'!$A$5:$A$200,$A10,'3. Καταγραφή αδειών'!$F$5:$F$200,"Εγκρίθηκε",'3. Καταγραφή αδειών'!$C$5:$C$200,"&lt;="&amp;('1. Ρυθμίσεις'!$C$9+(42-1)*7+6),'3. Καταγραφή αδειών'!$D$5:$D$200,"&gt;="&amp;('1. Ρυθμίσεις'!$C$9+(42-1)*7)))</f>
        <v/>
      </c>
      <c r="AR10" s="106">
        <f>IF($A10="","",COUNTIFS('3. Καταγραφή αδειών'!$A$5:$A$200,$A10,'3. Καταγραφή αδειών'!$F$5:$F$200,"Εγκρίθηκε",'3. Καταγραφή αδειών'!$C$5:$C$200,"&lt;="&amp;('1. Ρυθμίσεις'!$C$9+(43-1)*7+6),'3. Καταγραφή αδειών'!$D$5:$D$200,"&gt;="&amp;('1. Ρυθμίσεις'!$C$9+(43-1)*7)))</f>
        <v/>
      </c>
      <c r="AS10" s="106">
        <f>IF($A10="","",COUNTIFS('3. Καταγραφή αδειών'!$A$5:$A$200,$A10,'3. Καταγραφή αδειών'!$F$5:$F$200,"Εγκρίθηκε",'3. Καταγραφή αδειών'!$C$5:$C$200,"&lt;="&amp;('1. Ρυθμίσεις'!$C$9+(44-1)*7+6),'3. Καταγραφή αδειών'!$D$5:$D$200,"&gt;="&amp;('1. Ρυθμίσεις'!$C$9+(44-1)*7)))</f>
        <v/>
      </c>
      <c r="AT10" s="106">
        <f>IF($A10="","",COUNTIFS('3. Καταγραφή αδειών'!$A$5:$A$200,$A10,'3. Καταγραφή αδειών'!$F$5:$F$200,"Εγκρίθηκε",'3. Καταγραφή αδειών'!$C$5:$C$200,"&lt;="&amp;('1. Ρυθμίσεις'!$C$9+(45-1)*7+6),'3. Καταγραφή αδειών'!$D$5:$D$200,"&gt;="&amp;('1. Ρυθμίσεις'!$C$9+(45-1)*7)))</f>
        <v/>
      </c>
      <c r="AU10" s="106">
        <f>IF($A10="","",COUNTIFS('3. Καταγραφή αδειών'!$A$5:$A$200,$A10,'3. Καταγραφή αδειών'!$F$5:$F$200,"Εγκρίθηκε",'3. Καταγραφή αδειών'!$C$5:$C$200,"&lt;="&amp;('1. Ρυθμίσεις'!$C$9+(46-1)*7+6),'3. Καταγραφή αδειών'!$D$5:$D$200,"&gt;="&amp;('1. Ρυθμίσεις'!$C$9+(46-1)*7)))</f>
        <v/>
      </c>
      <c r="AV10" s="106">
        <f>IF($A10="","",COUNTIFS('3. Καταγραφή αδειών'!$A$5:$A$200,$A10,'3. Καταγραφή αδειών'!$F$5:$F$200,"Εγκρίθηκε",'3. Καταγραφή αδειών'!$C$5:$C$200,"&lt;="&amp;('1. Ρυθμίσεις'!$C$9+(47-1)*7+6),'3. Καταγραφή αδειών'!$D$5:$D$200,"&gt;="&amp;('1. Ρυθμίσεις'!$C$9+(47-1)*7)))</f>
        <v/>
      </c>
      <c r="AW10" s="106">
        <f>IF($A10="","",COUNTIFS('3. Καταγραφή αδειών'!$A$5:$A$200,$A10,'3. Καταγραφή αδειών'!$F$5:$F$200,"Εγκρίθηκε",'3. Καταγραφή αδειών'!$C$5:$C$200,"&lt;="&amp;('1. Ρυθμίσεις'!$C$9+(48-1)*7+6),'3. Καταγραφή αδειών'!$D$5:$D$200,"&gt;="&amp;('1. Ρυθμίσεις'!$C$9+(48-1)*7)))</f>
        <v/>
      </c>
      <c r="AX10" s="106">
        <f>IF($A10="","",COUNTIFS('3. Καταγραφή αδειών'!$A$5:$A$200,$A10,'3. Καταγραφή αδειών'!$F$5:$F$200,"Εγκρίθηκε",'3. Καταγραφή αδειών'!$C$5:$C$200,"&lt;="&amp;('1. Ρυθμίσεις'!$C$9+(49-1)*7+6),'3. Καταγραφή αδειών'!$D$5:$D$200,"&gt;="&amp;('1. Ρυθμίσεις'!$C$9+(49-1)*7)))</f>
        <v/>
      </c>
      <c r="AY10" s="106">
        <f>IF($A10="","",COUNTIFS('3. Καταγραφή αδειών'!$A$5:$A$200,$A10,'3. Καταγραφή αδειών'!$F$5:$F$200,"Εγκρίθηκε",'3. Καταγραφή αδειών'!$C$5:$C$200,"&lt;="&amp;('1. Ρυθμίσεις'!$C$9+(50-1)*7+6),'3. Καταγραφή αδειών'!$D$5:$D$200,"&gt;="&amp;('1. Ρυθμίσεις'!$C$9+(50-1)*7)))</f>
        <v/>
      </c>
      <c r="AZ10" s="106">
        <f>IF($A10="","",COUNTIFS('3. Καταγραφή αδειών'!$A$5:$A$200,$A10,'3. Καταγραφή αδειών'!$F$5:$F$200,"Εγκρίθηκε",'3. Καταγραφή αδειών'!$C$5:$C$200,"&lt;="&amp;('1. Ρυθμίσεις'!$C$9+(51-1)*7+6),'3. Καταγραφή αδειών'!$D$5:$D$200,"&gt;="&amp;('1. Ρυθμίσεις'!$C$9+(51-1)*7)))</f>
        <v/>
      </c>
      <c r="BA10" s="106">
        <f>IF($A10="","",COUNTIFS('3. Καταγραφή αδειών'!$A$5:$A$200,$A10,'3. Καταγραφή αδειών'!$F$5:$F$200,"Εγκρίθηκε",'3. Καταγραφή αδειών'!$C$5:$C$200,"&lt;="&amp;('1. Ρυθμίσεις'!$C$9+(52-1)*7+6),'3. Καταγραφή αδειών'!$D$5:$D$200,"&gt;="&amp;('1. Ρυθμίσεις'!$C$9+(52-1)*7)))</f>
        <v/>
      </c>
    </row>
    <row r="11" ht="18" customHeight="1" s="55">
      <c r="A11" s="105">
        <f>IF('2. Εργαζόμενοι'!A11="","",'2. Εργαζόμενοι'!A11)</f>
        <v/>
      </c>
      <c r="B11" s="106">
        <f>IF($A11="","",COUNTIFS('3. Καταγραφή αδειών'!$A$5:$A$200,$A11,'3. Καταγραφή αδειών'!$F$5:$F$200,"Εγκρίθηκε",'3. Καταγραφή αδειών'!$C$5:$C$200,"&lt;="&amp;('1. Ρυθμίσεις'!$C$9+(1-1)*7+6),'3. Καταγραφή αδειών'!$D$5:$D$200,"&gt;="&amp;('1. Ρυθμίσεις'!$C$9+(1-1)*7)))</f>
        <v/>
      </c>
      <c r="C11" s="106">
        <f>IF($A11="","",COUNTIFS('3. Καταγραφή αδειών'!$A$5:$A$200,$A11,'3. Καταγραφή αδειών'!$F$5:$F$200,"Εγκρίθηκε",'3. Καταγραφή αδειών'!$C$5:$C$200,"&lt;="&amp;('1. Ρυθμίσεις'!$C$9+(2-1)*7+6),'3. Καταγραφή αδειών'!$D$5:$D$200,"&gt;="&amp;('1. Ρυθμίσεις'!$C$9+(2-1)*7)))</f>
        <v/>
      </c>
      <c r="D11" s="106">
        <f>IF($A11="","",COUNTIFS('3. Καταγραφή αδειών'!$A$5:$A$200,$A11,'3. Καταγραφή αδειών'!$F$5:$F$200,"Εγκρίθηκε",'3. Καταγραφή αδειών'!$C$5:$C$200,"&lt;="&amp;('1. Ρυθμίσεις'!$C$9+(3-1)*7+6),'3. Καταγραφή αδειών'!$D$5:$D$200,"&gt;="&amp;('1. Ρυθμίσεις'!$C$9+(3-1)*7)))</f>
        <v/>
      </c>
      <c r="E11" s="106">
        <f>IF($A11="","",COUNTIFS('3. Καταγραφή αδειών'!$A$5:$A$200,$A11,'3. Καταγραφή αδειών'!$F$5:$F$200,"Εγκρίθηκε",'3. Καταγραφή αδειών'!$C$5:$C$200,"&lt;="&amp;('1. Ρυθμίσεις'!$C$9+(4-1)*7+6),'3. Καταγραφή αδειών'!$D$5:$D$200,"&gt;="&amp;('1. Ρυθμίσεις'!$C$9+(4-1)*7)))</f>
        <v/>
      </c>
      <c r="F11" s="106">
        <f>IF($A11="","",COUNTIFS('3. Καταγραφή αδειών'!$A$5:$A$200,$A11,'3. Καταγραφή αδειών'!$F$5:$F$200,"Εγκρίθηκε",'3. Καταγραφή αδειών'!$C$5:$C$200,"&lt;="&amp;('1. Ρυθμίσεις'!$C$9+(5-1)*7+6),'3. Καταγραφή αδειών'!$D$5:$D$200,"&gt;="&amp;('1. Ρυθμίσεις'!$C$9+(5-1)*7)))</f>
        <v/>
      </c>
      <c r="G11" s="106">
        <f>IF($A11="","",COUNTIFS('3. Καταγραφή αδειών'!$A$5:$A$200,$A11,'3. Καταγραφή αδειών'!$F$5:$F$200,"Εγκρίθηκε",'3. Καταγραφή αδειών'!$C$5:$C$200,"&lt;="&amp;('1. Ρυθμίσεις'!$C$9+(6-1)*7+6),'3. Καταγραφή αδειών'!$D$5:$D$200,"&gt;="&amp;('1. Ρυθμίσεις'!$C$9+(6-1)*7)))</f>
        <v/>
      </c>
      <c r="H11" s="106">
        <f>IF($A11="","",COUNTIFS('3. Καταγραφή αδειών'!$A$5:$A$200,$A11,'3. Καταγραφή αδειών'!$F$5:$F$200,"Εγκρίθηκε",'3. Καταγραφή αδειών'!$C$5:$C$200,"&lt;="&amp;('1. Ρυθμίσεις'!$C$9+(7-1)*7+6),'3. Καταγραφή αδειών'!$D$5:$D$200,"&gt;="&amp;('1. Ρυθμίσεις'!$C$9+(7-1)*7)))</f>
        <v/>
      </c>
      <c r="I11" s="106">
        <f>IF($A11="","",COUNTIFS('3. Καταγραφή αδειών'!$A$5:$A$200,$A11,'3. Καταγραφή αδειών'!$F$5:$F$200,"Εγκρίθηκε",'3. Καταγραφή αδειών'!$C$5:$C$200,"&lt;="&amp;('1. Ρυθμίσεις'!$C$9+(8-1)*7+6),'3. Καταγραφή αδειών'!$D$5:$D$200,"&gt;="&amp;('1. Ρυθμίσεις'!$C$9+(8-1)*7)))</f>
        <v/>
      </c>
      <c r="J11" s="106">
        <f>IF($A11="","",COUNTIFS('3. Καταγραφή αδειών'!$A$5:$A$200,$A11,'3. Καταγραφή αδειών'!$F$5:$F$200,"Εγκρίθηκε",'3. Καταγραφή αδειών'!$C$5:$C$200,"&lt;="&amp;('1. Ρυθμίσεις'!$C$9+(9-1)*7+6),'3. Καταγραφή αδειών'!$D$5:$D$200,"&gt;="&amp;('1. Ρυθμίσεις'!$C$9+(9-1)*7)))</f>
        <v/>
      </c>
      <c r="K11" s="106">
        <f>IF($A11="","",COUNTIFS('3. Καταγραφή αδειών'!$A$5:$A$200,$A11,'3. Καταγραφή αδειών'!$F$5:$F$200,"Εγκρίθηκε",'3. Καταγραφή αδειών'!$C$5:$C$200,"&lt;="&amp;('1. Ρυθμίσεις'!$C$9+(10-1)*7+6),'3. Καταγραφή αδειών'!$D$5:$D$200,"&gt;="&amp;('1. Ρυθμίσεις'!$C$9+(10-1)*7)))</f>
        <v/>
      </c>
      <c r="L11" s="106">
        <f>IF($A11="","",COUNTIFS('3. Καταγραφή αδειών'!$A$5:$A$200,$A11,'3. Καταγραφή αδειών'!$F$5:$F$200,"Εγκρίθηκε",'3. Καταγραφή αδειών'!$C$5:$C$200,"&lt;="&amp;('1. Ρυθμίσεις'!$C$9+(11-1)*7+6),'3. Καταγραφή αδειών'!$D$5:$D$200,"&gt;="&amp;('1. Ρυθμίσεις'!$C$9+(11-1)*7)))</f>
        <v/>
      </c>
      <c r="M11" s="106">
        <f>IF($A11="","",COUNTIFS('3. Καταγραφή αδειών'!$A$5:$A$200,$A11,'3. Καταγραφή αδειών'!$F$5:$F$200,"Εγκρίθηκε",'3. Καταγραφή αδειών'!$C$5:$C$200,"&lt;="&amp;('1. Ρυθμίσεις'!$C$9+(12-1)*7+6),'3. Καταγραφή αδειών'!$D$5:$D$200,"&gt;="&amp;('1. Ρυθμίσεις'!$C$9+(12-1)*7)))</f>
        <v/>
      </c>
      <c r="N11" s="106">
        <f>IF($A11="","",COUNTIFS('3. Καταγραφή αδειών'!$A$5:$A$200,$A11,'3. Καταγραφή αδειών'!$F$5:$F$200,"Εγκρίθηκε",'3. Καταγραφή αδειών'!$C$5:$C$200,"&lt;="&amp;('1. Ρυθμίσεις'!$C$9+(13-1)*7+6),'3. Καταγραφή αδειών'!$D$5:$D$200,"&gt;="&amp;('1. Ρυθμίσεις'!$C$9+(13-1)*7)))</f>
        <v/>
      </c>
      <c r="O11" s="106">
        <f>IF($A11="","",COUNTIFS('3. Καταγραφή αδειών'!$A$5:$A$200,$A11,'3. Καταγραφή αδειών'!$F$5:$F$200,"Εγκρίθηκε",'3. Καταγραφή αδειών'!$C$5:$C$200,"&lt;="&amp;('1. Ρυθμίσεις'!$C$9+(14-1)*7+6),'3. Καταγραφή αδειών'!$D$5:$D$200,"&gt;="&amp;('1. Ρυθμίσεις'!$C$9+(14-1)*7)))</f>
        <v/>
      </c>
      <c r="P11" s="106">
        <f>IF($A11="","",COUNTIFS('3. Καταγραφή αδειών'!$A$5:$A$200,$A11,'3. Καταγραφή αδειών'!$F$5:$F$200,"Εγκρίθηκε",'3. Καταγραφή αδειών'!$C$5:$C$200,"&lt;="&amp;('1. Ρυθμίσεις'!$C$9+(15-1)*7+6),'3. Καταγραφή αδειών'!$D$5:$D$200,"&gt;="&amp;('1. Ρυθμίσεις'!$C$9+(15-1)*7)))</f>
        <v/>
      </c>
      <c r="Q11" s="106">
        <f>IF($A11="","",COUNTIFS('3. Καταγραφή αδειών'!$A$5:$A$200,$A11,'3. Καταγραφή αδειών'!$F$5:$F$200,"Εγκρίθηκε",'3. Καταγραφή αδειών'!$C$5:$C$200,"&lt;="&amp;('1. Ρυθμίσεις'!$C$9+(16-1)*7+6),'3. Καταγραφή αδειών'!$D$5:$D$200,"&gt;="&amp;('1. Ρυθμίσεις'!$C$9+(16-1)*7)))</f>
        <v/>
      </c>
      <c r="R11" s="106">
        <f>IF($A11="","",COUNTIFS('3. Καταγραφή αδειών'!$A$5:$A$200,$A11,'3. Καταγραφή αδειών'!$F$5:$F$200,"Εγκρίθηκε",'3. Καταγραφή αδειών'!$C$5:$C$200,"&lt;="&amp;('1. Ρυθμίσεις'!$C$9+(17-1)*7+6),'3. Καταγραφή αδειών'!$D$5:$D$200,"&gt;="&amp;('1. Ρυθμίσεις'!$C$9+(17-1)*7)))</f>
        <v/>
      </c>
      <c r="S11" s="106">
        <f>IF($A11="","",COUNTIFS('3. Καταγραφή αδειών'!$A$5:$A$200,$A11,'3. Καταγραφή αδειών'!$F$5:$F$200,"Εγκρίθηκε",'3. Καταγραφή αδειών'!$C$5:$C$200,"&lt;="&amp;('1. Ρυθμίσεις'!$C$9+(18-1)*7+6),'3. Καταγραφή αδειών'!$D$5:$D$200,"&gt;="&amp;('1. Ρυθμίσεις'!$C$9+(18-1)*7)))</f>
        <v/>
      </c>
      <c r="T11" s="106">
        <f>IF($A11="","",COUNTIFS('3. Καταγραφή αδειών'!$A$5:$A$200,$A11,'3. Καταγραφή αδειών'!$F$5:$F$200,"Εγκρίθηκε",'3. Καταγραφή αδειών'!$C$5:$C$200,"&lt;="&amp;('1. Ρυθμίσεις'!$C$9+(19-1)*7+6),'3. Καταγραφή αδειών'!$D$5:$D$200,"&gt;="&amp;('1. Ρυθμίσεις'!$C$9+(19-1)*7)))</f>
        <v/>
      </c>
      <c r="U11" s="106">
        <f>IF($A11="","",COUNTIFS('3. Καταγραφή αδειών'!$A$5:$A$200,$A11,'3. Καταγραφή αδειών'!$F$5:$F$200,"Εγκρίθηκε",'3. Καταγραφή αδειών'!$C$5:$C$200,"&lt;="&amp;('1. Ρυθμίσεις'!$C$9+(20-1)*7+6),'3. Καταγραφή αδειών'!$D$5:$D$200,"&gt;="&amp;('1. Ρυθμίσεις'!$C$9+(20-1)*7)))</f>
        <v/>
      </c>
      <c r="V11" s="106">
        <f>IF($A11="","",COUNTIFS('3. Καταγραφή αδειών'!$A$5:$A$200,$A11,'3. Καταγραφή αδειών'!$F$5:$F$200,"Εγκρίθηκε",'3. Καταγραφή αδειών'!$C$5:$C$200,"&lt;="&amp;('1. Ρυθμίσεις'!$C$9+(21-1)*7+6),'3. Καταγραφή αδειών'!$D$5:$D$200,"&gt;="&amp;('1. Ρυθμίσεις'!$C$9+(21-1)*7)))</f>
        <v/>
      </c>
      <c r="W11" s="106">
        <f>IF($A11="","",COUNTIFS('3. Καταγραφή αδειών'!$A$5:$A$200,$A11,'3. Καταγραφή αδειών'!$F$5:$F$200,"Εγκρίθηκε",'3. Καταγραφή αδειών'!$C$5:$C$200,"&lt;="&amp;('1. Ρυθμίσεις'!$C$9+(22-1)*7+6),'3. Καταγραφή αδειών'!$D$5:$D$200,"&gt;="&amp;('1. Ρυθμίσεις'!$C$9+(22-1)*7)))</f>
        <v/>
      </c>
      <c r="X11" s="106">
        <f>IF($A11="","",COUNTIFS('3. Καταγραφή αδειών'!$A$5:$A$200,$A11,'3. Καταγραφή αδειών'!$F$5:$F$200,"Εγκρίθηκε",'3. Καταγραφή αδειών'!$C$5:$C$200,"&lt;="&amp;('1. Ρυθμίσεις'!$C$9+(23-1)*7+6),'3. Καταγραφή αδειών'!$D$5:$D$200,"&gt;="&amp;('1. Ρυθμίσεις'!$C$9+(23-1)*7)))</f>
        <v/>
      </c>
      <c r="Y11" s="106">
        <f>IF($A11="","",COUNTIFS('3. Καταγραφή αδειών'!$A$5:$A$200,$A11,'3. Καταγραφή αδειών'!$F$5:$F$200,"Εγκρίθηκε",'3. Καταγραφή αδειών'!$C$5:$C$200,"&lt;="&amp;('1. Ρυθμίσεις'!$C$9+(24-1)*7+6),'3. Καταγραφή αδειών'!$D$5:$D$200,"&gt;="&amp;('1. Ρυθμίσεις'!$C$9+(24-1)*7)))</f>
        <v/>
      </c>
      <c r="Z11" s="106">
        <f>IF($A11="","",COUNTIFS('3. Καταγραφή αδειών'!$A$5:$A$200,$A11,'3. Καταγραφή αδειών'!$F$5:$F$200,"Εγκρίθηκε",'3. Καταγραφή αδειών'!$C$5:$C$200,"&lt;="&amp;('1. Ρυθμίσεις'!$C$9+(25-1)*7+6),'3. Καταγραφή αδειών'!$D$5:$D$200,"&gt;="&amp;('1. Ρυθμίσεις'!$C$9+(25-1)*7)))</f>
        <v/>
      </c>
      <c r="AA11" s="106">
        <f>IF($A11="","",COUNTIFS('3. Καταγραφή αδειών'!$A$5:$A$200,$A11,'3. Καταγραφή αδειών'!$F$5:$F$200,"Εγκρίθηκε",'3. Καταγραφή αδειών'!$C$5:$C$200,"&lt;="&amp;('1. Ρυθμίσεις'!$C$9+(26-1)*7+6),'3. Καταγραφή αδειών'!$D$5:$D$200,"&gt;="&amp;('1. Ρυθμίσεις'!$C$9+(26-1)*7)))</f>
        <v/>
      </c>
      <c r="AB11" s="106">
        <f>IF($A11="","",COUNTIFS('3. Καταγραφή αδειών'!$A$5:$A$200,$A11,'3. Καταγραφή αδειών'!$F$5:$F$200,"Εγκρίθηκε",'3. Καταγραφή αδειών'!$C$5:$C$200,"&lt;="&amp;('1. Ρυθμίσεις'!$C$9+(27-1)*7+6),'3. Καταγραφή αδειών'!$D$5:$D$200,"&gt;="&amp;('1. Ρυθμίσεις'!$C$9+(27-1)*7)))</f>
        <v/>
      </c>
      <c r="AC11" s="106">
        <f>IF($A11="","",COUNTIFS('3. Καταγραφή αδειών'!$A$5:$A$200,$A11,'3. Καταγραφή αδειών'!$F$5:$F$200,"Εγκρίθηκε",'3. Καταγραφή αδειών'!$C$5:$C$200,"&lt;="&amp;('1. Ρυθμίσεις'!$C$9+(28-1)*7+6),'3. Καταγραφή αδειών'!$D$5:$D$200,"&gt;="&amp;('1. Ρυθμίσεις'!$C$9+(28-1)*7)))</f>
        <v/>
      </c>
      <c r="AD11" s="106">
        <f>IF($A11="","",COUNTIFS('3. Καταγραφή αδειών'!$A$5:$A$200,$A11,'3. Καταγραφή αδειών'!$F$5:$F$200,"Εγκρίθηκε",'3. Καταγραφή αδειών'!$C$5:$C$200,"&lt;="&amp;('1. Ρυθμίσεις'!$C$9+(29-1)*7+6),'3. Καταγραφή αδειών'!$D$5:$D$200,"&gt;="&amp;('1. Ρυθμίσεις'!$C$9+(29-1)*7)))</f>
        <v/>
      </c>
      <c r="AE11" s="106">
        <f>IF($A11="","",COUNTIFS('3. Καταγραφή αδειών'!$A$5:$A$200,$A11,'3. Καταγραφή αδειών'!$F$5:$F$200,"Εγκρίθηκε",'3. Καταγραφή αδειών'!$C$5:$C$200,"&lt;="&amp;('1. Ρυθμίσεις'!$C$9+(30-1)*7+6),'3. Καταγραφή αδειών'!$D$5:$D$200,"&gt;="&amp;('1. Ρυθμίσεις'!$C$9+(30-1)*7)))</f>
        <v/>
      </c>
      <c r="AF11" s="106">
        <f>IF($A11="","",COUNTIFS('3. Καταγραφή αδειών'!$A$5:$A$200,$A11,'3. Καταγραφή αδειών'!$F$5:$F$200,"Εγκρίθηκε",'3. Καταγραφή αδειών'!$C$5:$C$200,"&lt;="&amp;('1. Ρυθμίσεις'!$C$9+(31-1)*7+6),'3. Καταγραφή αδειών'!$D$5:$D$200,"&gt;="&amp;('1. Ρυθμίσεις'!$C$9+(31-1)*7)))</f>
        <v/>
      </c>
      <c r="AG11" s="106">
        <f>IF($A11="","",COUNTIFS('3. Καταγραφή αδειών'!$A$5:$A$200,$A11,'3. Καταγραφή αδειών'!$F$5:$F$200,"Εγκρίθηκε",'3. Καταγραφή αδειών'!$C$5:$C$200,"&lt;="&amp;('1. Ρυθμίσεις'!$C$9+(32-1)*7+6),'3. Καταγραφή αδειών'!$D$5:$D$200,"&gt;="&amp;('1. Ρυθμίσεις'!$C$9+(32-1)*7)))</f>
        <v/>
      </c>
      <c r="AH11" s="106">
        <f>IF($A11="","",COUNTIFS('3. Καταγραφή αδειών'!$A$5:$A$200,$A11,'3. Καταγραφή αδειών'!$F$5:$F$200,"Εγκρίθηκε",'3. Καταγραφή αδειών'!$C$5:$C$200,"&lt;="&amp;('1. Ρυθμίσεις'!$C$9+(33-1)*7+6),'3. Καταγραφή αδειών'!$D$5:$D$200,"&gt;="&amp;('1. Ρυθμίσεις'!$C$9+(33-1)*7)))</f>
        <v/>
      </c>
      <c r="AI11" s="106">
        <f>IF($A11="","",COUNTIFS('3. Καταγραφή αδειών'!$A$5:$A$200,$A11,'3. Καταγραφή αδειών'!$F$5:$F$200,"Εγκρίθηκε",'3. Καταγραφή αδειών'!$C$5:$C$200,"&lt;="&amp;('1. Ρυθμίσεις'!$C$9+(34-1)*7+6),'3. Καταγραφή αδειών'!$D$5:$D$200,"&gt;="&amp;('1. Ρυθμίσεις'!$C$9+(34-1)*7)))</f>
        <v/>
      </c>
      <c r="AJ11" s="106">
        <f>IF($A11="","",COUNTIFS('3. Καταγραφή αδειών'!$A$5:$A$200,$A11,'3. Καταγραφή αδειών'!$F$5:$F$200,"Εγκρίθηκε",'3. Καταγραφή αδειών'!$C$5:$C$200,"&lt;="&amp;('1. Ρυθμίσεις'!$C$9+(35-1)*7+6),'3. Καταγραφή αδειών'!$D$5:$D$200,"&gt;="&amp;('1. Ρυθμίσεις'!$C$9+(35-1)*7)))</f>
        <v/>
      </c>
      <c r="AK11" s="106">
        <f>IF($A11="","",COUNTIFS('3. Καταγραφή αδειών'!$A$5:$A$200,$A11,'3. Καταγραφή αδειών'!$F$5:$F$200,"Εγκρίθηκε",'3. Καταγραφή αδειών'!$C$5:$C$200,"&lt;="&amp;('1. Ρυθμίσεις'!$C$9+(36-1)*7+6),'3. Καταγραφή αδειών'!$D$5:$D$200,"&gt;="&amp;('1. Ρυθμίσεις'!$C$9+(36-1)*7)))</f>
        <v/>
      </c>
      <c r="AL11" s="106">
        <f>IF($A11="","",COUNTIFS('3. Καταγραφή αδειών'!$A$5:$A$200,$A11,'3. Καταγραφή αδειών'!$F$5:$F$200,"Εγκρίθηκε",'3. Καταγραφή αδειών'!$C$5:$C$200,"&lt;="&amp;('1. Ρυθμίσεις'!$C$9+(37-1)*7+6),'3. Καταγραφή αδειών'!$D$5:$D$200,"&gt;="&amp;('1. Ρυθμίσεις'!$C$9+(37-1)*7)))</f>
        <v/>
      </c>
      <c r="AM11" s="106">
        <f>IF($A11="","",COUNTIFS('3. Καταγραφή αδειών'!$A$5:$A$200,$A11,'3. Καταγραφή αδειών'!$F$5:$F$200,"Εγκρίθηκε",'3. Καταγραφή αδειών'!$C$5:$C$200,"&lt;="&amp;('1. Ρυθμίσεις'!$C$9+(38-1)*7+6),'3. Καταγραφή αδειών'!$D$5:$D$200,"&gt;="&amp;('1. Ρυθμίσεις'!$C$9+(38-1)*7)))</f>
        <v/>
      </c>
      <c r="AN11" s="106">
        <f>IF($A11="","",COUNTIFS('3. Καταγραφή αδειών'!$A$5:$A$200,$A11,'3. Καταγραφή αδειών'!$F$5:$F$200,"Εγκρίθηκε",'3. Καταγραφή αδειών'!$C$5:$C$200,"&lt;="&amp;('1. Ρυθμίσεις'!$C$9+(39-1)*7+6),'3. Καταγραφή αδειών'!$D$5:$D$200,"&gt;="&amp;('1. Ρυθμίσεις'!$C$9+(39-1)*7)))</f>
        <v/>
      </c>
      <c r="AO11" s="106">
        <f>IF($A11="","",COUNTIFS('3. Καταγραφή αδειών'!$A$5:$A$200,$A11,'3. Καταγραφή αδειών'!$F$5:$F$200,"Εγκρίθηκε",'3. Καταγραφή αδειών'!$C$5:$C$200,"&lt;="&amp;('1. Ρυθμίσεις'!$C$9+(40-1)*7+6),'3. Καταγραφή αδειών'!$D$5:$D$200,"&gt;="&amp;('1. Ρυθμίσεις'!$C$9+(40-1)*7)))</f>
        <v/>
      </c>
      <c r="AP11" s="106">
        <f>IF($A11="","",COUNTIFS('3. Καταγραφή αδειών'!$A$5:$A$200,$A11,'3. Καταγραφή αδειών'!$F$5:$F$200,"Εγκρίθηκε",'3. Καταγραφή αδειών'!$C$5:$C$200,"&lt;="&amp;('1. Ρυθμίσεις'!$C$9+(41-1)*7+6),'3. Καταγραφή αδειών'!$D$5:$D$200,"&gt;="&amp;('1. Ρυθμίσεις'!$C$9+(41-1)*7)))</f>
        <v/>
      </c>
      <c r="AQ11" s="106">
        <f>IF($A11="","",COUNTIFS('3. Καταγραφή αδειών'!$A$5:$A$200,$A11,'3. Καταγραφή αδειών'!$F$5:$F$200,"Εγκρίθηκε",'3. Καταγραφή αδειών'!$C$5:$C$200,"&lt;="&amp;('1. Ρυθμίσεις'!$C$9+(42-1)*7+6),'3. Καταγραφή αδειών'!$D$5:$D$200,"&gt;="&amp;('1. Ρυθμίσεις'!$C$9+(42-1)*7)))</f>
        <v/>
      </c>
      <c r="AR11" s="106">
        <f>IF($A11="","",COUNTIFS('3. Καταγραφή αδειών'!$A$5:$A$200,$A11,'3. Καταγραφή αδειών'!$F$5:$F$200,"Εγκρίθηκε",'3. Καταγραφή αδειών'!$C$5:$C$200,"&lt;="&amp;('1. Ρυθμίσεις'!$C$9+(43-1)*7+6),'3. Καταγραφή αδειών'!$D$5:$D$200,"&gt;="&amp;('1. Ρυθμίσεις'!$C$9+(43-1)*7)))</f>
        <v/>
      </c>
      <c r="AS11" s="106">
        <f>IF($A11="","",COUNTIFS('3. Καταγραφή αδειών'!$A$5:$A$200,$A11,'3. Καταγραφή αδειών'!$F$5:$F$200,"Εγκρίθηκε",'3. Καταγραφή αδειών'!$C$5:$C$200,"&lt;="&amp;('1. Ρυθμίσεις'!$C$9+(44-1)*7+6),'3. Καταγραφή αδειών'!$D$5:$D$200,"&gt;="&amp;('1. Ρυθμίσεις'!$C$9+(44-1)*7)))</f>
        <v/>
      </c>
      <c r="AT11" s="106">
        <f>IF($A11="","",COUNTIFS('3. Καταγραφή αδειών'!$A$5:$A$200,$A11,'3. Καταγραφή αδειών'!$F$5:$F$200,"Εγκρίθηκε",'3. Καταγραφή αδειών'!$C$5:$C$200,"&lt;="&amp;('1. Ρυθμίσεις'!$C$9+(45-1)*7+6),'3. Καταγραφή αδειών'!$D$5:$D$200,"&gt;="&amp;('1. Ρυθμίσεις'!$C$9+(45-1)*7)))</f>
        <v/>
      </c>
      <c r="AU11" s="106">
        <f>IF($A11="","",COUNTIFS('3. Καταγραφή αδειών'!$A$5:$A$200,$A11,'3. Καταγραφή αδειών'!$F$5:$F$200,"Εγκρίθηκε",'3. Καταγραφή αδειών'!$C$5:$C$200,"&lt;="&amp;('1. Ρυθμίσεις'!$C$9+(46-1)*7+6),'3. Καταγραφή αδειών'!$D$5:$D$200,"&gt;="&amp;('1. Ρυθμίσεις'!$C$9+(46-1)*7)))</f>
        <v/>
      </c>
      <c r="AV11" s="106">
        <f>IF($A11="","",COUNTIFS('3. Καταγραφή αδειών'!$A$5:$A$200,$A11,'3. Καταγραφή αδειών'!$F$5:$F$200,"Εγκρίθηκε",'3. Καταγραφή αδειών'!$C$5:$C$200,"&lt;="&amp;('1. Ρυθμίσεις'!$C$9+(47-1)*7+6),'3. Καταγραφή αδειών'!$D$5:$D$200,"&gt;="&amp;('1. Ρυθμίσεις'!$C$9+(47-1)*7)))</f>
        <v/>
      </c>
      <c r="AW11" s="106">
        <f>IF($A11="","",COUNTIFS('3. Καταγραφή αδειών'!$A$5:$A$200,$A11,'3. Καταγραφή αδειών'!$F$5:$F$200,"Εγκρίθηκε",'3. Καταγραφή αδειών'!$C$5:$C$200,"&lt;="&amp;('1. Ρυθμίσεις'!$C$9+(48-1)*7+6),'3. Καταγραφή αδειών'!$D$5:$D$200,"&gt;="&amp;('1. Ρυθμίσεις'!$C$9+(48-1)*7)))</f>
        <v/>
      </c>
      <c r="AX11" s="106">
        <f>IF($A11="","",COUNTIFS('3. Καταγραφή αδειών'!$A$5:$A$200,$A11,'3. Καταγραφή αδειών'!$F$5:$F$200,"Εγκρίθηκε",'3. Καταγραφή αδειών'!$C$5:$C$200,"&lt;="&amp;('1. Ρυθμίσεις'!$C$9+(49-1)*7+6),'3. Καταγραφή αδειών'!$D$5:$D$200,"&gt;="&amp;('1. Ρυθμίσεις'!$C$9+(49-1)*7)))</f>
        <v/>
      </c>
      <c r="AY11" s="106">
        <f>IF($A11="","",COUNTIFS('3. Καταγραφή αδειών'!$A$5:$A$200,$A11,'3. Καταγραφή αδειών'!$F$5:$F$200,"Εγκρίθηκε",'3. Καταγραφή αδειών'!$C$5:$C$200,"&lt;="&amp;('1. Ρυθμίσεις'!$C$9+(50-1)*7+6),'3. Καταγραφή αδειών'!$D$5:$D$200,"&gt;="&amp;('1. Ρυθμίσεις'!$C$9+(50-1)*7)))</f>
        <v/>
      </c>
      <c r="AZ11" s="106">
        <f>IF($A11="","",COUNTIFS('3. Καταγραφή αδειών'!$A$5:$A$200,$A11,'3. Καταγραφή αδειών'!$F$5:$F$200,"Εγκρίθηκε",'3. Καταγραφή αδειών'!$C$5:$C$200,"&lt;="&amp;('1. Ρυθμίσεις'!$C$9+(51-1)*7+6),'3. Καταγραφή αδειών'!$D$5:$D$200,"&gt;="&amp;('1. Ρυθμίσεις'!$C$9+(51-1)*7)))</f>
        <v/>
      </c>
      <c r="BA11" s="106">
        <f>IF($A11="","",COUNTIFS('3. Καταγραφή αδειών'!$A$5:$A$200,$A11,'3. Καταγραφή αδειών'!$F$5:$F$200,"Εγκρίθηκε",'3. Καταγραφή αδειών'!$C$5:$C$200,"&lt;="&amp;('1. Ρυθμίσεις'!$C$9+(52-1)*7+6),'3. Καταγραφή αδειών'!$D$5:$D$200,"&gt;="&amp;('1. Ρυθμίσεις'!$C$9+(52-1)*7)))</f>
        <v/>
      </c>
    </row>
    <row r="12" ht="18" customHeight="1" s="55">
      <c r="A12" s="105">
        <f>IF('2. Εργαζόμενοι'!A12="","",'2. Εργαζόμενοι'!A12)</f>
        <v/>
      </c>
      <c r="B12" s="106">
        <f>IF($A12="","",COUNTIFS('3. Καταγραφή αδειών'!$A$5:$A$200,$A12,'3. Καταγραφή αδειών'!$F$5:$F$200,"Εγκρίθηκε",'3. Καταγραφή αδειών'!$C$5:$C$200,"&lt;="&amp;('1. Ρυθμίσεις'!$C$9+(1-1)*7+6),'3. Καταγραφή αδειών'!$D$5:$D$200,"&gt;="&amp;('1. Ρυθμίσεις'!$C$9+(1-1)*7)))</f>
        <v/>
      </c>
      <c r="C12" s="106">
        <f>IF($A12="","",COUNTIFS('3. Καταγραφή αδειών'!$A$5:$A$200,$A12,'3. Καταγραφή αδειών'!$F$5:$F$200,"Εγκρίθηκε",'3. Καταγραφή αδειών'!$C$5:$C$200,"&lt;="&amp;('1. Ρυθμίσεις'!$C$9+(2-1)*7+6),'3. Καταγραφή αδειών'!$D$5:$D$200,"&gt;="&amp;('1. Ρυθμίσεις'!$C$9+(2-1)*7)))</f>
        <v/>
      </c>
      <c r="D12" s="106">
        <f>IF($A12="","",COUNTIFS('3. Καταγραφή αδειών'!$A$5:$A$200,$A12,'3. Καταγραφή αδειών'!$F$5:$F$200,"Εγκρίθηκε",'3. Καταγραφή αδειών'!$C$5:$C$200,"&lt;="&amp;('1. Ρυθμίσεις'!$C$9+(3-1)*7+6),'3. Καταγραφή αδειών'!$D$5:$D$200,"&gt;="&amp;('1. Ρυθμίσεις'!$C$9+(3-1)*7)))</f>
        <v/>
      </c>
      <c r="E12" s="106">
        <f>IF($A12="","",COUNTIFS('3. Καταγραφή αδειών'!$A$5:$A$200,$A12,'3. Καταγραφή αδειών'!$F$5:$F$200,"Εγκρίθηκε",'3. Καταγραφή αδειών'!$C$5:$C$200,"&lt;="&amp;('1. Ρυθμίσεις'!$C$9+(4-1)*7+6),'3. Καταγραφή αδειών'!$D$5:$D$200,"&gt;="&amp;('1. Ρυθμίσεις'!$C$9+(4-1)*7)))</f>
        <v/>
      </c>
      <c r="F12" s="106">
        <f>IF($A12="","",COUNTIFS('3. Καταγραφή αδειών'!$A$5:$A$200,$A12,'3. Καταγραφή αδειών'!$F$5:$F$200,"Εγκρίθηκε",'3. Καταγραφή αδειών'!$C$5:$C$200,"&lt;="&amp;('1. Ρυθμίσεις'!$C$9+(5-1)*7+6),'3. Καταγραφή αδειών'!$D$5:$D$200,"&gt;="&amp;('1. Ρυθμίσεις'!$C$9+(5-1)*7)))</f>
        <v/>
      </c>
      <c r="G12" s="106">
        <f>IF($A12="","",COUNTIFS('3. Καταγραφή αδειών'!$A$5:$A$200,$A12,'3. Καταγραφή αδειών'!$F$5:$F$200,"Εγκρίθηκε",'3. Καταγραφή αδειών'!$C$5:$C$200,"&lt;="&amp;('1. Ρυθμίσεις'!$C$9+(6-1)*7+6),'3. Καταγραφή αδειών'!$D$5:$D$200,"&gt;="&amp;('1. Ρυθμίσεις'!$C$9+(6-1)*7)))</f>
        <v/>
      </c>
      <c r="H12" s="106">
        <f>IF($A12="","",COUNTIFS('3. Καταγραφή αδειών'!$A$5:$A$200,$A12,'3. Καταγραφή αδειών'!$F$5:$F$200,"Εγκρίθηκε",'3. Καταγραφή αδειών'!$C$5:$C$200,"&lt;="&amp;('1. Ρυθμίσεις'!$C$9+(7-1)*7+6),'3. Καταγραφή αδειών'!$D$5:$D$200,"&gt;="&amp;('1. Ρυθμίσεις'!$C$9+(7-1)*7)))</f>
        <v/>
      </c>
      <c r="I12" s="106">
        <f>IF($A12="","",COUNTIFS('3. Καταγραφή αδειών'!$A$5:$A$200,$A12,'3. Καταγραφή αδειών'!$F$5:$F$200,"Εγκρίθηκε",'3. Καταγραφή αδειών'!$C$5:$C$200,"&lt;="&amp;('1. Ρυθμίσεις'!$C$9+(8-1)*7+6),'3. Καταγραφή αδειών'!$D$5:$D$200,"&gt;="&amp;('1. Ρυθμίσεις'!$C$9+(8-1)*7)))</f>
        <v/>
      </c>
      <c r="J12" s="106">
        <f>IF($A12="","",COUNTIFS('3. Καταγραφή αδειών'!$A$5:$A$200,$A12,'3. Καταγραφή αδειών'!$F$5:$F$200,"Εγκρίθηκε",'3. Καταγραφή αδειών'!$C$5:$C$200,"&lt;="&amp;('1. Ρυθμίσεις'!$C$9+(9-1)*7+6),'3. Καταγραφή αδειών'!$D$5:$D$200,"&gt;="&amp;('1. Ρυθμίσεις'!$C$9+(9-1)*7)))</f>
        <v/>
      </c>
      <c r="K12" s="106">
        <f>IF($A12="","",COUNTIFS('3. Καταγραφή αδειών'!$A$5:$A$200,$A12,'3. Καταγραφή αδειών'!$F$5:$F$200,"Εγκρίθηκε",'3. Καταγραφή αδειών'!$C$5:$C$200,"&lt;="&amp;('1. Ρυθμίσεις'!$C$9+(10-1)*7+6),'3. Καταγραφή αδειών'!$D$5:$D$200,"&gt;="&amp;('1. Ρυθμίσεις'!$C$9+(10-1)*7)))</f>
        <v/>
      </c>
      <c r="L12" s="106">
        <f>IF($A12="","",COUNTIFS('3. Καταγραφή αδειών'!$A$5:$A$200,$A12,'3. Καταγραφή αδειών'!$F$5:$F$200,"Εγκρίθηκε",'3. Καταγραφή αδειών'!$C$5:$C$200,"&lt;="&amp;('1. Ρυθμίσεις'!$C$9+(11-1)*7+6),'3. Καταγραφή αδειών'!$D$5:$D$200,"&gt;="&amp;('1. Ρυθμίσεις'!$C$9+(11-1)*7)))</f>
        <v/>
      </c>
      <c r="M12" s="106">
        <f>IF($A12="","",COUNTIFS('3. Καταγραφή αδειών'!$A$5:$A$200,$A12,'3. Καταγραφή αδειών'!$F$5:$F$200,"Εγκρίθηκε",'3. Καταγραφή αδειών'!$C$5:$C$200,"&lt;="&amp;('1. Ρυθμίσεις'!$C$9+(12-1)*7+6),'3. Καταγραφή αδειών'!$D$5:$D$200,"&gt;="&amp;('1. Ρυθμίσεις'!$C$9+(12-1)*7)))</f>
        <v/>
      </c>
      <c r="N12" s="106">
        <f>IF($A12="","",COUNTIFS('3. Καταγραφή αδειών'!$A$5:$A$200,$A12,'3. Καταγραφή αδειών'!$F$5:$F$200,"Εγκρίθηκε",'3. Καταγραφή αδειών'!$C$5:$C$200,"&lt;="&amp;('1. Ρυθμίσεις'!$C$9+(13-1)*7+6),'3. Καταγραφή αδειών'!$D$5:$D$200,"&gt;="&amp;('1. Ρυθμίσεις'!$C$9+(13-1)*7)))</f>
        <v/>
      </c>
      <c r="O12" s="106">
        <f>IF($A12="","",COUNTIFS('3. Καταγραφή αδειών'!$A$5:$A$200,$A12,'3. Καταγραφή αδειών'!$F$5:$F$200,"Εγκρίθηκε",'3. Καταγραφή αδειών'!$C$5:$C$200,"&lt;="&amp;('1. Ρυθμίσεις'!$C$9+(14-1)*7+6),'3. Καταγραφή αδειών'!$D$5:$D$200,"&gt;="&amp;('1. Ρυθμίσεις'!$C$9+(14-1)*7)))</f>
        <v/>
      </c>
      <c r="P12" s="106">
        <f>IF($A12="","",COUNTIFS('3. Καταγραφή αδειών'!$A$5:$A$200,$A12,'3. Καταγραφή αδειών'!$F$5:$F$200,"Εγκρίθηκε",'3. Καταγραφή αδειών'!$C$5:$C$200,"&lt;="&amp;('1. Ρυθμίσεις'!$C$9+(15-1)*7+6),'3. Καταγραφή αδειών'!$D$5:$D$200,"&gt;="&amp;('1. Ρυθμίσεις'!$C$9+(15-1)*7)))</f>
        <v/>
      </c>
      <c r="Q12" s="106">
        <f>IF($A12="","",COUNTIFS('3. Καταγραφή αδειών'!$A$5:$A$200,$A12,'3. Καταγραφή αδειών'!$F$5:$F$200,"Εγκρίθηκε",'3. Καταγραφή αδειών'!$C$5:$C$200,"&lt;="&amp;('1. Ρυθμίσεις'!$C$9+(16-1)*7+6),'3. Καταγραφή αδειών'!$D$5:$D$200,"&gt;="&amp;('1. Ρυθμίσεις'!$C$9+(16-1)*7)))</f>
        <v/>
      </c>
      <c r="R12" s="106">
        <f>IF($A12="","",COUNTIFS('3. Καταγραφή αδειών'!$A$5:$A$200,$A12,'3. Καταγραφή αδειών'!$F$5:$F$200,"Εγκρίθηκε",'3. Καταγραφή αδειών'!$C$5:$C$200,"&lt;="&amp;('1. Ρυθμίσεις'!$C$9+(17-1)*7+6),'3. Καταγραφή αδειών'!$D$5:$D$200,"&gt;="&amp;('1. Ρυθμίσεις'!$C$9+(17-1)*7)))</f>
        <v/>
      </c>
      <c r="S12" s="106">
        <f>IF($A12="","",COUNTIFS('3. Καταγραφή αδειών'!$A$5:$A$200,$A12,'3. Καταγραφή αδειών'!$F$5:$F$200,"Εγκρίθηκε",'3. Καταγραφή αδειών'!$C$5:$C$200,"&lt;="&amp;('1. Ρυθμίσεις'!$C$9+(18-1)*7+6),'3. Καταγραφή αδειών'!$D$5:$D$200,"&gt;="&amp;('1. Ρυθμίσεις'!$C$9+(18-1)*7)))</f>
        <v/>
      </c>
      <c r="T12" s="106">
        <f>IF($A12="","",COUNTIFS('3. Καταγραφή αδειών'!$A$5:$A$200,$A12,'3. Καταγραφή αδειών'!$F$5:$F$200,"Εγκρίθηκε",'3. Καταγραφή αδειών'!$C$5:$C$200,"&lt;="&amp;('1. Ρυθμίσεις'!$C$9+(19-1)*7+6),'3. Καταγραφή αδειών'!$D$5:$D$200,"&gt;="&amp;('1. Ρυθμίσεις'!$C$9+(19-1)*7)))</f>
        <v/>
      </c>
      <c r="U12" s="106">
        <f>IF($A12="","",COUNTIFS('3. Καταγραφή αδειών'!$A$5:$A$200,$A12,'3. Καταγραφή αδειών'!$F$5:$F$200,"Εγκρίθηκε",'3. Καταγραφή αδειών'!$C$5:$C$200,"&lt;="&amp;('1. Ρυθμίσεις'!$C$9+(20-1)*7+6),'3. Καταγραφή αδειών'!$D$5:$D$200,"&gt;="&amp;('1. Ρυθμίσεις'!$C$9+(20-1)*7)))</f>
        <v/>
      </c>
      <c r="V12" s="106">
        <f>IF($A12="","",COUNTIFS('3. Καταγραφή αδειών'!$A$5:$A$200,$A12,'3. Καταγραφή αδειών'!$F$5:$F$200,"Εγκρίθηκε",'3. Καταγραφή αδειών'!$C$5:$C$200,"&lt;="&amp;('1. Ρυθμίσεις'!$C$9+(21-1)*7+6),'3. Καταγραφή αδειών'!$D$5:$D$200,"&gt;="&amp;('1. Ρυθμίσεις'!$C$9+(21-1)*7)))</f>
        <v/>
      </c>
      <c r="W12" s="106">
        <f>IF($A12="","",COUNTIFS('3. Καταγραφή αδειών'!$A$5:$A$200,$A12,'3. Καταγραφή αδειών'!$F$5:$F$200,"Εγκρίθηκε",'3. Καταγραφή αδειών'!$C$5:$C$200,"&lt;="&amp;('1. Ρυθμίσεις'!$C$9+(22-1)*7+6),'3. Καταγραφή αδειών'!$D$5:$D$200,"&gt;="&amp;('1. Ρυθμίσεις'!$C$9+(22-1)*7)))</f>
        <v/>
      </c>
      <c r="X12" s="106">
        <f>IF($A12="","",COUNTIFS('3. Καταγραφή αδειών'!$A$5:$A$200,$A12,'3. Καταγραφή αδειών'!$F$5:$F$200,"Εγκρίθηκε",'3. Καταγραφή αδειών'!$C$5:$C$200,"&lt;="&amp;('1. Ρυθμίσεις'!$C$9+(23-1)*7+6),'3. Καταγραφή αδειών'!$D$5:$D$200,"&gt;="&amp;('1. Ρυθμίσεις'!$C$9+(23-1)*7)))</f>
        <v/>
      </c>
      <c r="Y12" s="106">
        <f>IF($A12="","",COUNTIFS('3. Καταγραφή αδειών'!$A$5:$A$200,$A12,'3. Καταγραφή αδειών'!$F$5:$F$200,"Εγκρίθηκε",'3. Καταγραφή αδειών'!$C$5:$C$200,"&lt;="&amp;('1. Ρυθμίσεις'!$C$9+(24-1)*7+6),'3. Καταγραφή αδειών'!$D$5:$D$200,"&gt;="&amp;('1. Ρυθμίσεις'!$C$9+(24-1)*7)))</f>
        <v/>
      </c>
      <c r="Z12" s="106">
        <f>IF($A12="","",COUNTIFS('3. Καταγραφή αδειών'!$A$5:$A$200,$A12,'3. Καταγραφή αδειών'!$F$5:$F$200,"Εγκρίθηκε",'3. Καταγραφή αδειών'!$C$5:$C$200,"&lt;="&amp;('1. Ρυθμίσεις'!$C$9+(25-1)*7+6),'3. Καταγραφή αδειών'!$D$5:$D$200,"&gt;="&amp;('1. Ρυθμίσεις'!$C$9+(25-1)*7)))</f>
        <v/>
      </c>
      <c r="AA12" s="106">
        <f>IF($A12="","",COUNTIFS('3. Καταγραφή αδειών'!$A$5:$A$200,$A12,'3. Καταγραφή αδειών'!$F$5:$F$200,"Εγκρίθηκε",'3. Καταγραφή αδειών'!$C$5:$C$200,"&lt;="&amp;('1. Ρυθμίσεις'!$C$9+(26-1)*7+6),'3. Καταγραφή αδειών'!$D$5:$D$200,"&gt;="&amp;('1. Ρυθμίσεις'!$C$9+(26-1)*7)))</f>
        <v/>
      </c>
      <c r="AB12" s="106">
        <f>IF($A12="","",COUNTIFS('3. Καταγραφή αδειών'!$A$5:$A$200,$A12,'3. Καταγραφή αδειών'!$F$5:$F$200,"Εγκρίθηκε",'3. Καταγραφή αδειών'!$C$5:$C$200,"&lt;="&amp;('1. Ρυθμίσεις'!$C$9+(27-1)*7+6),'3. Καταγραφή αδειών'!$D$5:$D$200,"&gt;="&amp;('1. Ρυθμίσεις'!$C$9+(27-1)*7)))</f>
        <v/>
      </c>
      <c r="AC12" s="106">
        <f>IF($A12="","",COUNTIFS('3. Καταγραφή αδειών'!$A$5:$A$200,$A12,'3. Καταγραφή αδειών'!$F$5:$F$200,"Εγκρίθηκε",'3. Καταγραφή αδειών'!$C$5:$C$200,"&lt;="&amp;('1. Ρυθμίσεις'!$C$9+(28-1)*7+6),'3. Καταγραφή αδειών'!$D$5:$D$200,"&gt;="&amp;('1. Ρυθμίσεις'!$C$9+(28-1)*7)))</f>
        <v/>
      </c>
      <c r="AD12" s="106">
        <f>IF($A12="","",COUNTIFS('3. Καταγραφή αδειών'!$A$5:$A$200,$A12,'3. Καταγραφή αδειών'!$F$5:$F$200,"Εγκρίθηκε",'3. Καταγραφή αδειών'!$C$5:$C$200,"&lt;="&amp;('1. Ρυθμίσεις'!$C$9+(29-1)*7+6),'3. Καταγραφή αδειών'!$D$5:$D$200,"&gt;="&amp;('1. Ρυθμίσεις'!$C$9+(29-1)*7)))</f>
        <v/>
      </c>
      <c r="AE12" s="106">
        <f>IF($A12="","",COUNTIFS('3. Καταγραφή αδειών'!$A$5:$A$200,$A12,'3. Καταγραφή αδειών'!$F$5:$F$200,"Εγκρίθηκε",'3. Καταγραφή αδειών'!$C$5:$C$200,"&lt;="&amp;('1. Ρυθμίσεις'!$C$9+(30-1)*7+6),'3. Καταγραφή αδειών'!$D$5:$D$200,"&gt;="&amp;('1. Ρυθμίσεις'!$C$9+(30-1)*7)))</f>
        <v/>
      </c>
      <c r="AF12" s="106">
        <f>IF($A12="","",COUNTIFS('3. Καταγραφή αδειών'!$A$5:$A$200,$A12,'3. Καταγραφή αδειών'!$F$5:$F$200,"Εγκρίθηκε",'3. Καταγραφή αδειών'!$C$5:$C$200,"&lt;="&amp;('1. Ρυθμίσεις'!$C$9+(31-1)*7+6),'3. Καταγραφή αδειών'!$D$5:$D$200,"&gt;="&amp;('1. Ρυθμίσεις'!$C$9+(31-1)*7)))</f>
        <v/>
      </c>
      <c r="AG12" s="106">
        <f>IF($A12="","",COUNTIFS('3. Καταγραφή αδειών'!$A$5:$A$200,$A12,'3. Καταγραφή αδειών'!$F$5:$F$200,"Εγκρίθηκε",'3. Καταγραφή αδειών'!$C$5:$C$200,"&lt;="&amp;('1. Ρυθμίσεις'!$C$9+(32-1)*7+6),'3. Καταγραφή αδειών'!$D$5:$D$200,"&gt;="&amp;('1. Ρυθμίσεις'!$C$9+(32-1)*7)))</f>
        <v/>
      </c>
      <c r="AH12" s="106">
        <f>IF($A12="","",COUNTIFS('3. Καταγραφή αδειών'!$A$5:$A$200,$A12,'3. Καταγραφή αδειών'!$F$5:$F$200,"Εγκρίθηκε",'3. Καταγραφή αδειών'!$C$5:$C$200,"&lt;="&amp;('1. Ρυθμίσεις'!$C$9+(33-1)*7+6),'3. Καταγραφή αδειών'!$D$5:$D$200,"&gt;="&amp;('1. Ρυθμίσεις'!$C$9+(33-1)*7)))</f>
        <v/>
      </c>
      <c r="AI12" s="106">
        <f>IF($A12="","",COUNTIFS('3. Καταγραφή αδειών'!$A$5:$A$200,$A12,'3. Καταγραφή αδειών'!$F$5:$F$200,"Εγκρίθηκε",'3. Καταγραφή αδειών'!$C$5:$C$200,"&lt;="&amp;('1. Ρυθμίσεις'!$C$9+(34-1)*7+6),'3. Καταγραφή αδειών'!$D$5:$D$200,"&gt;="&amp;('1. Ρυθμίσεις'!$C$9+(34-1)*7)))</f>
        <v/>
      </c>
      <c r="AJ12" s="106">
        <f>IF($A12="","",COUNTIFS('3. Καταγραφή αδειών'!$A$5:$A$200,$A12,'3. Καταγραφή αδειών'!$F$5:$F$200,"Εγκρίθηκε",'3. Καταγραφή αδειών'!$C$5:$C$200,"&lt;="&amp;('1. Ρυθμίσεις'!$C$9+(35-1)*7+6),'3. Καταγραφή αδειών'!$D$5:$D$200,"&gt;="&amp;('1. Ρυθμίσεις'!$C$9+(35-1)*7)))</f>
        <v/>
      </c>
      <c r="AK12" s="106">
        <f>IF($A12="","",COUNTIFS('3. Καταγραφή αδειών'!$A$5:$A$200,$A12,'3. Καταγραφή αδειών'!$F$5:$F$200,"Εγκρίθηκε",'3. Καταγραφή αδειών'!$C$5:$C$200,"&lt;="&amp;('1. Ρυθμίσεις'!$C$9+(36-1)*7+6),'3. Καταγραφή αδειών'!$D$5:$D$200,"&gt;="&amp;('1. Ρυθμίσεις'!$C$9+(36-1)*7)))</f>
        <v/>
      </c>
      <c r="AL12" s="106">
        <f>IF($A12="","",COUNTIFS('3. Καταγραφή αδειών'!$A$5:$A$200,$A12,'3. Καταγραφή αδειών'!$F$5:$F$200,"Εγκρίθηκε",'3. Καταγραφή αδειών'!$C$5:$C$200,"&lt;="&amp;('1. Ρυθμίσεις'!$C$9+(37-1)*7+6),'3. Καταγραφή αδειών'!$D$5:$D$200,"&gt;="&amp;('1. Ρυθμίσεις'!$C$9+(37-1)*7)))</f>
        <v/>
      </c>
      <c r="AM12" s="106">
        <f>IF($A12="","",COUNTIFS('3. Καταγραφή αδειών'!$A$5:$A$200,$A12,'3. Καταγραφή αδειών'!$F$5:$F$200,"Εγκρίθηκε",'3. Καταγραφή αδειών'!$C$5:$C$200,"&lt;="&amp;('1. Ρυθμίσεις'!$C$9+(38-1)*7+6),'3. Καταγραφή αδειών'!$D$5:$D$200,"&gt;="&amp;('1. Ρυθμίσεις'!$C$9+(38-1)*7)))</f>
        <v/>
      </c>
      <c r="AN12" s="106">
        <f>IF($A12="","",COUNTIFS('3. Καταγραφή αδειών'!$A$5:$A$200,$A12,'3. Καταγραφή αδειών'!$F$5:$F$200,"Εγκρίθηκε",'3. Καταγραφή αδειών'!$C$5:$C$200,"&lt;="&amp;('1. Ρυθμίσεις'!$C$9+(39-1)*7+6),'3. Καταγραφή αδειών'!$D$5:$D$200,"&gt;="&amp;('1. Ρυθμίσεις'!$C$9+(39-1)*7)))</f>
        <v/>
      </c>
      <c r="AO12" s="106">
        <f>IF($A12="","",COUNTIFS('3. Καταγραφή αδειών'!$A$5:$A$200,$A12,'3. Καταγραφή αδειών'!$F$5:$F$200,"Εγκρίθηκε",'3. Καταγραφή αδειών'!$C$5:$C$200,"&lt;="&amp;('1. Ρυθμίσεις'!$C$9+(40-1)*7+6),'3. Καταγραφή αδειών'!$D$5:$D$200,"&gt;="&amp;('1. Ρυθμίσεις'!$C$9+(40-1)*7)))</f>
        <v/>
      </c>
      <c r="AP12" s="106">
        <f>IF($A12="","",COUNTIFS('3. Καταγραφή αδειών'!$A$5:$A$200,$A12,'3. Καταγραφή αδειών'!$F$5:$F$200,"Εγκρίθηκε",'3. Καταγραφή αδειών'!$C$5:$C$200,"&lt;="&amp;('1. Ρυθμίσεις'!$C$9+(41-1)*7+6),'3. Καταγραφή αδειών'!$D$5:$D$200,"&gt;="&amp;('1. Ρυθμίσεις'!$C$9+(41-1)*7)))</f>
        <v/>
      </c>
      <c r="AQ12" s="106">
        <f>IF($A12="","",COUNTIFS('3. Καταγραφή αδειών'!$A$5:$A$200,$A12,'3. Καταγραφή αδειών'!$F$5:$F$200,"Εγκρίθηκε",'3. Καταγραφή αδειών'!$C$5:$C$200,"&lt;="&amp;('1. Ρυθμίσεις'!$C$9+(42-1)*7+6),'3. Καταγραφή αδειών'!$D$5:$D$200,"&gt;="&amp;('1. Ρυθμίσεις'!$C$9+(42-1)*7)))</f>
        <v/>
      </c>
      <c r="AR12" s="106">
        <f>IF($A12="","",COUNTIFS('3. Καταγραφή αδειών'!$A$5:$A$200,$A12,'3. Καταγραφή αδειών'!$F$5:$F$200,"Εγκρίθηκε",'3. Καταγραφή αδειών'!$C$5:$C$200,"&lt;="&amp;('1. Ρυθμίσεις'!$C$9+(43-1)*7+6),'3. Καταγραφή αδειών'!$D$5:$D$200,"&gt;="&amp;('1. Ρυθμίσεις'!$C$9+(43-1)*7)))</f>
        <v/>
      </c>
      <c r="AS12" s="106">
        <f>IF($A12="","",COUNTIFS('3. Καταγραφή αδειών'!$A$5:$A$200,$A12,'3. Καταγραφή αδειών'!$F$5:$F$200,"Εγκρίθηκε",'3. Καταγραφή αδειών'!$C$5:$C$200,"&lt;="&amp;('1. Ρυθμίσεις'!$C$9+(44-1)*7+6),'3. Καταγραφή αδειών'!$D$5:$D$200,"&gt;="&amp;('1. Ρυθμίσεις'!$C$9+(44-1)*7)))</f>
        <v/>
      </c>
      <c r="AT12" s="106">
        <f>IF($A12="","",COUNTIFS('3. Καταγραφή αδειών'!$A$5:$A$200,$A12,'3. Καταγραφή αδειών'!$F$5:$F$200,"Εγκρίθηκε",'3. Καταγραφή αδειών'!$C$5:$C$200,"&lt;="&amp;('1. Ρυθμίσεις'!$C$9+(45-1)*7+6),'3. Καταγραφή αδειών'!$D$5:$D$200,"&gt;="&amp;('1. Ρυθμίσεις'!$C$9+(45-1)*7)))</f>
        <v/>
      </c>
      <c r="AU12" s="106">
        <f>IF($A12="","",COUNTIFS('3. Καταγραφή αδειών'!$A$5:$A$200,$A12,'3. Καταγραφή αδειών'!$F$5:$F$200,"Εγκρίθηκε",'3. Καταγραφή αδειών'!$C$5:$C$200,"&lt;="&amp;('1. Ρυθμίσεις'!$C$9+(46-1)*7+6),'3. Καταγραφή αδειών'!$D$5:$D$200,"&gt;="&amp;('1. Ρυθμίσεις'!$C$9+(46-1)*7)))</f>
        <v/>
      </c>
      <c r="AV12" s="106">
        <f>IF($A12="","",COUNTIFS('3. Καταγραφή αδειών'!$A$5:$A$200,$A12,'3. Καταγραφή αδειών'!$F$5:$F$200,"Εγκρίθηκε",'3. Καταγραφή αδειών'!$C$5:$C$200,"&lt;="&amp;('1. Ρυθμίσεις'!$C$9+(47-1)*7+6),'3. Καταγραφή αδειών'!$D$5:$D$200,"&gt;="&amp;('1. Ρυθμίσεις'!$C$9+(47-1)*7)))</f>
        <v/>
      </c>
      <c r="AW12" s="106">
        <f>IF($A12="","",COUNTIFS('3. Καταγραφή αδειών'!$A$5:$A$200,$A12,'3. Καταγραφή αδειών'!$F$5:$F$200,"Εγκρίθηκε",'3. Καταγραφή αδειών'!$C$5:$C$200,"&lt;="&amp;('1. Ρυθμίσεις'!$C$9+(48-1)*7+6),'3. Καταγραφή αδειών'!$D$5:$D$200,"&gt;="&amp;('1. Ρυθμίσεις'!$C$9+(48-1)*7)))</f>
        <v/>
      </c>
      <c r="AX12" s="106">
        <f>IF($A12="","",COUNTIFS('3. Καταγραφή αδειών'!$A$5:$A$200,$A12,'3. Καταγραφή αδειών'!$F$5:$F$200,"Εγκρίθηκε",'3. Καταγραφή αδειών'!$C$5:$C$200,"&lt;="&amp;('1. Ρυθμίσεις'!$C$9+(49-1)*7+6),'3. Καταγραφή αδειών'!$D$5:$D$200,"&gt;="&amp;('1. Ρυθμίσεις'!$C$9+(49-1)*7)))</f>
        <v/>
      </c>
      <c r="AY12" s="106">
        <f>IF($A12="","",COUNTIFS('3. Καταγραφή αδειών'!$A$5:$A$200,$A12,'3. Καταγραφή αδειών'!$F$5:$F$200,"Εγκρίθηκε",'3. Καταγραφή αδειών'!$C$5:$C$200,"&lt;="&amp;('1. Ρυθμίσεις'!$C$9+(50-1)*7+6),'3. Καταγραφή αδειών'!$D$5:$D$200,"&gt;="&amp;('1. Ρυθμίσεις'!$C$9+(50-1)*7)))</f>
        <v/>
      </c>
      <c r="AZ12" s="106">
        <f>IF($A12="","",COUNTIFS('3. Καταγραφή αδειών'!$A$5:$A$200,$A12,'3. Καταγραφή αδειών'!$F$5:$F$200,"Εγκρίθηκε",'3. Καταγραφή αδειών'!$C$5:$C$200,"&lt;="&amp;('1. Ρυθμίσεις'!$C$9+(51-1)*7+6),'3. Καταγραφή αδειών'!$D$5:$D$200,"&gt;="&amp;('1. Ρυθμίσεις'!$C$9+(51-1)*7)))</f>
        <v/>
      </c>
      <c r="BA12" s="106">
        <f>IF($A12="","",COUNTIFS('3. Καταγραφή αδειών'!$A$5:$A$200,$A12,'3. Καταγραφή αδειών'!$F$5:$F$200,"Εγκρίθηκε",'3. Καταγραφή αδειών'!$C$5:$C$200,"&lt;="&amp;('1. Ρυθμίσεις'!$C$9+(52-1)*7+6),'3. Καταγραφή αδειών'!$D$5:$D$200,"&gt;="&amp;('1. Ρυθμίσεις'!$C$9+(52-1)*7)))</f>
        <v/>
      </c>
    </row>
    <row r="13" ht="18" customHeight="1" s="55">
      <c r="A13" s="105">
        <f>IF('2. Εργαζόμενοι'!A13="","",'2. Εργαζόμενοι'!A13)</f>
        <v/>
      </c>
      <c r="B13" s="106">
        <f>IF($A13="","",COUNTIFS('3. Καταγραφή αδειών'!$A$5:$A$200,$A13,'3. Καταγραφή αδειών'!$F$5:$F$200,"Εγκρίθηκε",'3. Καταγραφή αδειών'!$C$5:$C$200,"&lt;="&amp;('1. Ρυθμίσεις'!$C$9+(1-1)*7+6),'3. Καταγραφή αδειών'!$D$5:$D$200,"&gt;="&amp;('1. Ρυθμίσεις'!$C$9+(1-1)*7)))</f>
        <v/>
      </c>
      <c r="C13" s="106">
        <f>IF($A13="","",COUNTIFS('3. Καταγραφή αδειών'!$A$5:$A$200,$A13,'3. Καταγραφή αδειών'!$F$5:$F$200,"Εγκρίθηκε",'3. Καταγραφή αδειών'!$C$5:$C$200,"&lt;="&amp;('1. Ρυθμίσεις'!$C$9+(2-1)*7+6),'3. Καταγραφή αδειών'!$D$5:$D$200,"&gt;="&amp;('1. Ρυθμίσεις'!$C$9+(2-1)*7)))</f>
        <v/>
      </c>
      <c r="D13" s="106">
        <f>IF($A13="","",COUNTIFS('3. Καταγραφή αδειών'!$A$5:$A$200,$A13,'3. Καταγραφή αδειών'!$F$5:$F$200,"Εγκρίθηκε",'3. Καταγραφή αδειών'!$C$5:$C$200,"&lt;="&amp;('1. Ρυθμίσεις'!$C$9+(3-1)*7+6),'3. Καταγραφή αδειών'!$D$5:$D$200,"&gt;="&amp;('1. Ρυθμίσεις'!$C$9+(3-1)*7)))</f>
        <v/>
      </c>
      <c r="E13" s="106">
        <f>IF($A13="","",COUNTIFS('3. Καταγραφή αδειών'!$A$5:$A$200,$A13,'3. Καταγραφή αδειών'!$F$5:$F$200,"Εγκρίθηκε",'3. Καταγραφή αδειών'!$C$5:$C$200,"&lt;="&amp;('1. Ρυθμίσεις'!$C$9+(4-1)*7+6),'3. Καταγραφή αδειών'!$D$5:$D$200,"&gt;="&amp;('1. Ρυθμίσεις'!$C$9+(4-1)*7)))</f>
        <v/>
      </c>
      <c r="F13" s="106">
        <f>IF($A13="","",COUNTIFS('3. Καταγραφή αδειών'!$A$5:$A$200,$A13,'3. Καταγραφή αδειών'!$F$5:$F$200,"Εγκρίθηκε",'3. Καταγραφή αδειών'!$C$5:$C$200,"&lt;="&amp;('1. Ρυθμίσεις'!$C$9+(5-1)*7+6),'3. Καταγραφή αδειών'!$D$5:$D$200,"&gt;="&amp;('1. Ρυθμίσεις'!$C$9+(5-1)*7)))</f>
        <v/>
      </c>
      <c r="G13" s="106">
        <f>IF($A13="","",COUNTIFS('3. Καταγραφή αδειών'!$A$5:$A$200,$A13,'3. Καταγραφή αδειών'!$F$5:$F$200,"Εγκρίθηκε",'3. Καταγραφή αδειών'!$C$5:$C$200,"&lt;="&amp;('1. Ρυθμίσεις'!$C$9+(6-1)*7+6),'3. Καταγραφή αδειών'!$D$5:$D$200,"&gt;="&amp;('1. Ρυθμίσεις'!$C$9+(6-1)*7)))</f>
        <v/>
      </c>
      <c r="H13" s="106">
        <f>IF($A13="","",COUNTIFS('3. Καταγραφή αδειών'!$A$5:$A$200,$A13,'3. Καταγραφή αδειών'!$F$5:$F$200,"Εγκρίθηκε",'3. Καταγραφή αδειών'!$C$5:$C$200,"&lt;="&amp;('1. Ρυθμίσεις'!$C$9+(7-1)*7+6),'3. Καταγραφή αδειών'!$D$5:$D$200,"&gt;="&amp;('1. Ρυθμίσεις'!$C$9+(7-1)*7)))</f>
        <v/>
      </c>
      <c r="I13" s="106">
        <f>IF($A13="","",COUNTIFS('3. Καταγραφή αδειών'!$A$5:$A$200,$A13,'3. Καταγραφή αδειών'!$F$5:$F$200,"Εγκρίθηκε",'3. Καταγραφή αδειών'!$C$5:$C$200,"&lt;="&amp;('1. Ρυθμίσεις'!$C$9+(8-1)*7+6),'3. Καταγραφή αδειών'!$D$5:$D$200,"&gt;="&amp;('1. Ρυθμίσεις'!$C$9+(8-1)*7)))</f>
        <v/>
      </c>
      <c r="J13" s="106">
        <f>IF($A13="","",COUNTIFS('3. Καταγραφή αδειών'!$A$5:$A$200,$A13,'3. Καταγραφή αδειών'!$F$5:$F$200,"Εγκρίθηκε",'3. Καταγραφή αδειών'!$C$5:$C$200,"&lt;="&amp;('1. Ρυθμίσεις'!$C$9+(9-1)*7+6),'3. Καταγραφή αδειών'!$D$5:$D$200,"&gt;="&amp;('1. Ρυθμίσεις'!$C$9+(9-1)*7)))</f>
        <v/>
      </c>
      <c r="K13" s="106">
        <f>IF($A13="","",COUNTIFS('3. Καταγραφή αδειών'!$A$5:$A$200,$A13,'3. Καταγραφή αδειών'!$F$5:$F$200,"Εγκρίθηκε",'3. Καταγραφή αδειών'!$C$5:$C$200,"&lt;="&amp;('1. Ρυθμίσεις'!$C$9+(10-1)*7+6),'3. Καταγραφή αδειών'!$D$5:$D$200,"&gt;="&amp;('1. Ρυθμίσεις'!$C$9+(10-1)*7)))</f>
        <v/>
      </c>
      <c r="L13" s="106">
        <f>IF($A13="","",COUNTIFS('3. Καταγραφή αδειών'!$A$5:$A$200,$A13,'3. Καταγραφή αδειών'!$F$5:$F$200,"Εγκρίθηκε",'3. Καταγραφή αδειών'!$C$5:$C$200,"&lt;="&amp;('1. Ρυθμίσεις'!$C$9+(11-1)*7+6),'3. Καταγραφή αδειών'!$D$5:$D$200,"&gt;="&amp;('1. Ρυθμίσεις'!$C$9+(11-1)*7)))</f>
        <v/>
      </c>
      <c r="M13" s="106">
        <f>IF($A13="","",COUNTIFS('3. Καταγραφή αδειών'!$A$5:$A$200,$A13,'3. Καταγραφή αδειών'!$F$5:$F$200,"Εγκρίθηκε",'3. Καταγραφή αδειών'!$C$5:$C$200,"&lt;="&amp;('1. Ρυθμίσεις'!$C$9+(12-1)*7+6),'3. Καταγραφή αδειών'!$D$5:$D$200,"&gt;="&amp;('1. Ρυθμίσεις'!$C$9+(12-1)*7)))</f>
        <v/>
      </c>
      <c r="N13" s="106">
        <f>IF($A13="","",COUNTIFS('3. Καταγραφή αδειών'!$A$5:$A$200,$A13,'3. Καταγραφή αδειών'!$F$5:$F$200,"Εγκρίθηκε",'3. Καταγραφή αδειών'!$C$5:$C$200,"&lt;="&amp;('1. Ρυθμίσεις'!$C$9+(13-1)*7+6),'3. Καταγραφή αδειών'!$D$5:$D$200,"&gt;="&amp;('1. Ρυθμίσεις'!$C$9+(13-1)*7)))</f>
        <v/>
      </c>
      <c r="O13" s="106">
        <f>IF($A13="","",COUNTIFS('3. Καταγραφή αδειών'!$A$5:$A$200,$A13,'3. Καταγραφή αδειών'!$F$5:$F$200,"Εγκρίθηκε",'3. Καταγραφή αδειών'!$C$5:$C$200,"&lt;="&amp;('1. Ρυθμίσεις'!$C$9+(14-1)*7+6),'3. Καταγραφή αδειών'!$D$5:$D$200,"&gt;="&amp;('1. Ρυθμίσεις'!$C$9+(14-1)*7)))</f>
        <v/>
      </c>
      <c r="P13" s="106">
        <f>IF($A13="","",COUNTIFS('3. Καταγραφή αδειών'!$A$5:$A$200,$A13,'3. Καταγραφή αδειών'!$F$5:$F$200,"Εγκρίθηκε",'3. Καταγραφή αδειών'!$C$5:$C$200,"&lt;="&amp;('1. Ρυθμίσεις'!$C$9+(15-1)*7+6),'3. Καταγραφή αδειών'!$D$5:$D$200,"&gt;="&amp;('1. Ρυθμίσεις'!$C$9+(15-1)*7)))</f>
        <v/>
      </c>
      <c r="Q13" s="106">
        <f>IF($A13="","",COUNTIFS('3. Καταγραφή αδειών'!$A$5:$A$200,$A13,'3. Καταγραφή αδειών'!$F$5:$F$200,"Εγκρίθηκε",'3. Καταγραφή αδειών'!$C$5:$C$200,"&lt;="&amp;('1. Ρυθμίσεις'!$C$9+(16-1)*7+6),'3. Καταγραφή αδειών'!$D$5:$D$200,"&gt;="&amp;('1. Ρυθμίσεις'!$C$9+(16-1)*7)))</f>
        <v/>
      </c>
      <c r="R13" s="106">
        <f>IF($A13="","",COUNTIFS('3. Καταγραφή αδειών'!$A$5:$A$200,$A13,'3. Καταγραφή αδειών'!$F$5:$F$200,"Εγκρίθηκε",'3. Καταγραφή αδειών'!$C$5:$C$200,"&lt;="&amp;('1. Ρυθμίσεις'!$C$9+(17-1)*7+6),'3. Καταγραφή αδειών'!$D$5:$D$200,"&gt;="&amp;('1. Ρυθμίσεις'!$C$9+(17-1)*7)))</f>
        <v/>
      </c>
      <c r="S13" s="106">
        <f>IF($A13="","",COUNTIFS('3. Καταγραφή αδειών'!$A$5:$A$200,$A13,'3. Καταγραφή αδειών'!$F$5:$F$200,"Εγκρίθηκε",'3. Καταγραφή αδειών'!$C$5:$C$200,"&lt;="&amp;('1. Ρυθμίσεις'!$C$9+(18-1)*7+6),'3. Καταγραφή αδειών'!$D$5:$D$200,"&gt;="&amp;('1. Ρυθμίσεις'!$C$9+(18-1)*7)))</f>
        <v/>
      </c>
      <c r="T13" s="106">
        <f>IF($A13="","",COUNTIFS('3. Καταγραφή αδειών'!$A$5:$A$200,$A13,'3. Καταγραφή αδειών'!$F$5:$F$200,"Εγκρίθηκε",'3. Καταγραφή αδειών'!$C$5:$C$200,"&lt;="&amp;('1. Ρυθμίσεις'!$C$9+(19-1)*7+6),'3. Καταγραφή αδειών'!$D$5:$D$200,"&gt;="&amp;('1. Ρυθμίσεις'!$C$9+(19-1)*7)))</f>
        <v/>
      </c>
      <c r="U13" s="106">
        <f>IF($A13="","",COUNTIFS('3. Καταγραφή αδειών'!$A$5:$A$200,$A13,'3. Καταγραφή αδειών'!$F$5:$F$200,"Εγκρίθηκε",'3. Καταγραφή αδειών'!$C$5:$C$200,"&lt;="&amp;('1. Ρυθμίσεις'!$C$9+(20-1)*7+6),'3. Καταγραφή αδειών'!$D$5:$D$200,"&gt;="&amp;('1. Ρυθμίσεις'!$C$9+(20-1)*7)))</f>
        <v/>
      </c>
      <c r="V13" s="106">
        <f>IF($A13="","",COUNTIFS('3. Καταγραφή αδειών'!$A$5:$A$200,$A13,'3. Καταγραφή αδειών'!$F$5:$F$200,"Εγκρίθηκε",'3. Καταγραφή αδειών'!$C$5:$C$200,"&lt;="&amp;('1. Ρυθμίσεις'!$C$9+(21-1)*7+6),'3. Καταγραφή αδειών'!$D$5:$D$200,"&gt;="&amp;('1. Ρυθμίσεις'!$C$9+(21-1)*7)))</f>
        <v/>
      </c>
      <c r="W13" s="106">
        <f>IF($A13="","",COUNTIFS('3. Καταγραφή αδειών'!$A$5:$A$200,$A13,'3. Καταγραφή αδειών'!$F$5:$F$200,"Εγκρίθηκε",'3. Καταγραφή αδειών'!$C$5:$C$200,"&lt;="&amp;('1. Ρυθμίσεις'!$C$9+(22-1)*7+6),'3. Καταγραφή αδειών'!$D$5:$D$200,"&gt;="&amp;('1. Ρυθμίσεις'!$C$9+(22-1)*7)))</f>
        <v/>
      </c>
      <c r="X13" s="106">
        <f>IF($A13="","",COUNTIFS('3. Καταγραφή αδειών'!$A$5:$A$200,$A13,'3. Καταγραφή αδειών'!$F$5:$F$200,"Εγκρίθηκε",'3. Καταγραφή αδειών'!$C$5:$C$200,"&lt;="&amp;('1. Ρυθμίσεις'!$C$9+(23-1)*7+6),'3. Καταγραφή αδειών'!$D$5:$D$200,"&gt;="&amp;('1. Ρυθμίσεις'!$C$9+(23-1)*7)))</f>
        <v/>
      </c>
      <c r="Y13" s="106">
        <f>IF($A13="","",COUNTIFS('3. Καταγραφή αδειών'!$A$5:$A$200,$A13,'3. Καταγραφή αδειών'!$F$5:$F$200,"Εγκρίθηκε",'3. Καταγραφή αδειών'!$C$5:$C$200,"&lt;="&amp;('1. Ρυθμίσεις'!$C$9+(24-1)*7+6),'3. Καταγραφή αδειών'!$D$5:$D$200,"&gt;="&amp;('1. Ρυθμίσεις'!$C$9+(24-1)*7)))</f>
        <v/>
      </c>
      <c r="Z13" s="106">
        <f>IF($A13="","",COUNTIFS('3. Καταγραφή αδειών'!$A$5:$A$200,$A13,'3. Καταγραφή αδειών'!$F$5:$F$200,"Εγκρίθηκε",'3. Καταγραφή αδειών'!$C$5:$C$200,"&lt;="&amp;('1. Ρυθμίσεις'!$C$9+(25-1)*7+6),'3. Καταγραφή αδειών'!$D$5:$D$200,"&gt;="&amp;('1. Ρυθμίσεις'!$C$9+(25-1)*7)))</f>
        <v/>
      </c>
      <c r="AA13" s="106">
        <f>IF($A13="","",COUNTIFS('3. Καταγραφή αδειών'!$A$5:$A$200,$A13,'3. Καταγραφή αδειών'!$F$5:$F$200,"Εγκρίθηκε",'3. Καταγραφή αδειών'!$C$5:$C$200,"&lt;="&amp;('1. Ρυθμίσεις'!$C$9+(26-1)*7+6),'3. Καταγραφή αδειών'!$D$5:$D$200,"&gt;="&amp;('1. Ρυθμίσεις'!$C$9+(26-1)*7)))</f>
        <v/>
      </c>
      <c r="AB13" s="106">
        <f>IF($A13="","",COUNTIFS('3. Καταγραφή αδειών'!$A$5:$A$200,$A13,'3. Καταγραφή αδειών'!$F$5:$F$200,"Εγκρίθηκε",'3. Καταγραφή αδειών'!$C$5:$C$200,"&lt;="&amp;('1. Ρυθμίσεις'!$C$9+(27-1)*7+6),'3. Καταγραφή αδειών'!$D$5:$D$200,"&gt;="&amp;('1. Ρυθμίσεις'!$C$9+(27-1)*7)))</f>
        <v/>
      </c>
      <c r="AC13" s="106">
        <f>IF($A13="","",COUNTIFS('3. Καταγραφή αδειών'!$A$5:$A$200,$A13,'3. Καταγραφή αδειών'!$F$5:$F$200,"Εγκρίθηκε",'3. Καταγραφή αδειών'!$C$5:$C$200,"&lt;="&amp;('1. Ρυθμίσεις'!$C$9+(28-1)*7+6),'3. Καταγραφή αδειών'!$D$5:$D$200,"&gt;="&amp;('1. Ρυθμίσεις'!$C$9+(28-1)*7)))</f>
        <v/>
      </c>
      <c r="AD13" s="106">
        <f>IF($A13="","",COUNTIFS('3. Καταγραφή αδειών'!$A$5:$A$200,$A13,'3. Καταγραφή αδειών'!$F$5:$F$200,"Εγκρίθηκε",'3. Καταγραφή αδειών'!$C$5:$C$200,"&lt;="&amp;('1. Ρυθμίσεις'!$C$9+(29-1)*7+6),'3. Καταγραφή αδειών'!$D$5:$D$200,"&gt;="&amp;('1. Ρυθμίσεις'!$C$9+(29-1)*7)))</f>
        <v/>
      </c>
      <c r="AE13" s="106">
        <f>IF($A13="","",COUNTIFS('3. Καταγραφή αδειών'!$A$5:$A$200,$A13,'3. Καταγραφή αδειών'!$F$5:$F$200,"Εγκρίθηκε",'3. Καταγραφή αδειών'!$C$5:$C$200,"&lt;="&amp;('1. Ρυθμίσεις'!$C$9+(30-1)*7+6),'3. Καταγραφή αδειών'!$D$5:$D$200,"&gt;="&amp;('1. Ρυθμίσεις'!$C$9+(30-1)*7)))</f>
        <v/>
      </c>
      <c r="AF13" s="106">
        <f>IF($A13="","",COUNTIFS('3. Καταγραφή αδειών'!$A$5:$A$200,$A13,'3. Καταγραφή αδειών'!$F$5:$F$200,"Εγκρίθηκε",'3. Καταγραφή αδειών'!$C$5:$C$200,"&lt;="&amp;('1. Ρυθμίσεις'!$C$9+(31-1)*7+6),'3. Καταγραφή αδειών'!$D$5:$D$200,"&gt;="&amp;('1. Ρυθμίσεις'!$C$9+(31-1)*7)))</f>
        <v/>
      </c>
      <c r="AG13" s="106">
        <f>IF($A13="","",COUNTIFS('3. Καταγραφή αδειών'!$A$5:$A$200,$A13,'3. Καταγραφή αδειών'!$F$5:$F$200,"Εγκρίθηκε",'3. Καταγραφή αδειών'!$C$5:$C$200,"&lt;="&amp;('1. Ρυθμίσεις'!$C$9+(32-1)*7+6),'3. Καταγραφή αδειών'!$D$5:$D$200,"&gt;="&amp;('1. Ρυθμίσεις'!$C$9+(32-1)*7)))</f>
        <v/>
      </c>
      <c r="AH13" s="106">
        <f>IF($A13="","",COUNTIFS('3. Καταγραφή αδειών'!$A$5:$A$200,$A13,'3. Καταγραφή αδειών'!$F$5:$F$200,"Εγκρίθηκε",'3. Καταγραφή αδειών'!$C$5:$C$200,"&lt;="&amp;('1. Ρυθμίσεις'!$C$9+(33-1)*7+6),'3. Καταγραφή αδειών'!$D$5:$D$200,"&gt;="&amp;('1. Ρυθμίσεις'!$C$9+(33-1)*7)))</f>
        <v/>
      </c>
      <c r="AI13" s="106">
        <f>IF($A13="","",COUNTIFS('3. Καταγραφή αδειών'!$A$5:$A$200,$A13,'3. Καταγραφή αδειών'!$F$5:$F$200,"Εγκρίθηκε",'3. Καταγραφή αδειών'!$C$5:$C$200,"&lt;="&amp;('1. Ρυθμίσεις'!$C$9+(34-1)*7+6),'3. Καταγραφή αδειών'!$D$5:$D$200,"&gt;="&amp;('1. Ρυθμίσεις'!$C$9+(34-1)*7)))</f>
        <v/>
      </c>
      <c r="AJ13" s="106">
        <f>IF($A13="","",COUNTIFS('3. Καταγραφή αδειών'!$A$5:$A$200,$A13,'3. Καταγραφή αδειών'!$F$5:$F$200,"Εγκρίθηκε",'3. Καταγραφή αδειών'!$C$5:$C$200,"&lt;="&amp;('1. Ρυθμίσεις'!$C$9+(35-1)*7+6),'3. Καταγραφή αδειών'!$D$5:$D$200,"&gt;="&amp;('1. Ρυθμίσεις'!$C$9+(35-1)*7)))</f>
        <v/>
      </c>
      <c r="AK13" s="106">
        <f>IF($A13="","",COUNTIFS('3. Καταγραφή αδειών'!$A$5:$A$200,$A13,'3. Καταγραφή αδειών'!$F$5:$F$200,"Εγκρίθηκε",'3. Καταγραφή αδειών'!$C$5:$C$200,"&lt;="&amp;('1. Ρυθμίσεις'!$C$9+(36-1)*7+6),'3. Καταγραφή αδειών'!$D$5:$D$200,"&gt;="&amp;('1. Ρυθμίσεις'!$C$9+(36-1)*7)))</f>
        <v/>
      </c>
      <c r="AL13" s="106">
        <f>IF($A13="","",COUNTIFS('3. Καταγραφή αδειών'!$A$5:$A$200,$A13,'3. Καταγραφή αδειών'!$F$5:$F$200,"Εγκρίθηκε",'3. Καταγραφή αδειών'!$C$5:$C$200,"&lt;="&amp;('1. Ρυθμίσεις'!$C$9+(37-1)*7+6),'3. Καταγραφή αδειών'!$D$5:$D$200,"&gt;="&amp;('1. Ρυθμίσεις'!$C$9+(37-1)*7)))</f>
        <v/>
      </c>
      <c r="AM13" s="106">
        <f>IF($A13="","",COUNTIFS('3. Καταγραφή αδειών'!$A$5:$A$200,$A13,'3. Καταγραφή αδειών'!$F$5:$F$200,"Εγκρίθηκε",'3. Καταγραφή αδειών'!$C$5:$C$200,"&lt;="&amp;('1. Ρυθμίσεις'!$C$9+(38-1)*7+6),'3. Καταγραφή αδειών'!$D$5:$D$200,"&gt;="&amp;('1. Ρυθμίσεις'!$C$9+(38-1)*7)))</f>
        <v/>
      </c>
      <c r="AN13" s="106">
        <f>IF($A13="","",COUNTIFS('3. Καταγραφή αδειών'!$A$5:$A$200,$A13,'3. Καταγραφή αδειών'!$F$5:$F$200,"Εγκρίθηκε",'3. Καταγραφή αδειών'!$C$5:$C$200,"&lt;="&amp;('1. Ρυθμίσεις'!$C$9+(39-1)*7+6),'3. Καταγραφή αδειών'!$D$5:$D$200,"&gt;="&amp;('1. Ρυθμίσεις'!$C$9+(39-1)*7)))</f>
        <v/>
      </c>
      <c r="AO13" s="106">
        <f>IF($A13="","",COUNTIFS('3. Καταγραφή αδειών'!$A$5:$A$200,$A13,'3. Καταγραφή αδειών'!$F$5:$F$200,"Εγκρίθηκε",'3. Καταγραφή αδειών'!$C$5:$C$200,"&lt;="&amp;('1. Ρυθμίσεις'!$C$9+(40-1)*7+6),'3. Καταγραφή αδειών'!$D$5:$D$200,"&gt;="&amp;('1. Ρυθμίσεις'!$C$9+(40-1)*7)))</f>
        <v/>
      </c>
      <c r="AP13" s="106">
        <f>IF($A13="","",COUNTIFS('3. Καταγραφή αδειών'!$A$5:$A$200,$A13,'3. Καταγραφή αδειών'!$F$5:$F$200,"Εγκρίθηκε",'3. Καταγραφή αδειών'!$C$5:$C$200,"&lt;="&amp;('1. Ρυθμίσεις'!$C$9+(41-1)*7+6),'3. Καταγραφή αδειών'!$D$5:$D$200,"&gt;="&amp;('1. Ρυθμίσεις'!$C$9+(41-1)*7)))</f>
        <v/>
      </c>
      <c r="AQ13" s="106">
        <f>IF($A13="","",COUNTIFS('3. Καταγραφή αδειών'!$A$5:$A$200,$A13,'3. Καταγραφή αδειών'!$F$5:$F$200,"Εγκρίθηκε",'3. Καταγραφή αδειών'!$C$5:$C$200,"&lt;="&amp;('1. Ρυθμίσεις'!$C$9+(42-1)*7+6),'3. Καταγραφή αδειών'!$D$5:$D$200,"&gt;="&amp;('1. Ρυθμίσεις'!$C$9+(42-1)*7)))</f>
        <v/>
      </c>
      <c r="AR13" s="106">
        <f>IF($A13="","",COUNTIFS('3. Καταγραφή αδειών'!$A$5:$A$200,$A13,'3. Καταγραφή αδειών'!$F$5:$F$200,"Εγκρίθηκε",'3. Καταγραφή αδειών'!$C$5:$C$200,"&lt;="&amp;('1. Ρυθμίσεις'!$C$9+(43-1)*7+6),'3. Καταγραφή αδειών'!$D$5:$D$200,"&gt;="&amp;('1. Ρυθμίσεις'!$C$9+(43-1)*7)))</f>
        <v/>
      </c>
      <c r="AS13" s="106">
        <f>IF($A13="","",COUNTIFS('3. Καταγραφή αδειών'!$A$5:$A$200,$A13,'3. Καταγραφή αδειών'!$F$5:$F$200,"Εγκρίθηκε",'3. Καταγραφή αδειών'!$C$5:$C$200,"&lt;="&amp;('1. Ρυθμίσεις'!$C$9+(44-1)*7+6),'3. Καταγραφή αδειών'!$D$5:$D$200,"&gt;="&amp;('1. Ρυθμίσεις'!$C$9+(44-1)*7)))</f>
        <v/>
      </c>
      <c r="AT13" s="106">
        <f>IF($A13="","",COUNTIFS('3. Καταγραφή αδειών'!$A$5:$A$200,$A13,'3. Καταγραφή αδειών'!$F$5:$F$200,"Εγκρίθηκε",'3. Καταγραφή αδειών'!$C$5:$C$200,"&lt;="&amp;('1. Ρυθμίσεις'!$C$9+(45-1)*7+6),'3. Καταγραφή αδειών'!$D$5:$D$200,"&gt;="&amp;('1. Ρυθμίσεις'!$C$9+(45-1)*7)))</f>
        <v/>
      </c>
      <c r="AU13" s="106">
        <f>IF($A13="","",COUNTIFS('3. Καταγραφή αδειών'!$A$5:$A$200,$A13,'3. Καταγραφή αδειών'!$F$5:$F$200,"Εγκρίθηκε",'3. Καταγραφή αδειών'!$C$5:$C$200,"&lt;="&amp;('1. Ρυθμίσεις'!$C$9+(46-1)*7+6),'3. Καταγραφή αδειών'!$D$5:$D$200,"&gt;="&amp;('1. Ρυθμίσεις'!$C$9+(46-1)*7)))</f>
        <v/>
      </c>
      <c r="AV13" s="106">
        <f>IF($A13="","",COUNTIFS('3. Καταγραφή αδειών'!$A$5:$A$200,$A13,'3. Καταγραφή αδειών'!$F$5:$F$200,"Εγκρίθηκε",'3. Καταγραφή αδειών'!$C$5:$C$200,"&lt;="&amp;('1. Ρυθμίσεις'!$C$9+(47-1)*7+6),'3. Καταγραφή αδειών'!$D$5:$D$200,"&gt;="&amp;('1. Ρυθμίσεις'!$C$9+(47-1)*7)))</f>
        <v/>
      </c>
      <c r="AW13" s="106">
        <f>IF($A13="","",COUNTIFS('3. Καταγραφή αδειών'!$A$5:$A$200,$A13,'3. Καταγραφή αδειών'!$F$5:$F$200,"Εγκρίθηκε",'3. Καταγραφή αδειών'!$C$5:$C$200,"&lt;="&amp;('1. Ρυθμίσεις'!$C$9+(48-1)*7+6),'3. Καταγραφή αδειών'!$D$5:$D$200,"&gt;="&amp;('1. Ρυθμίσεις'!$C$9+(48-1)*7)))</f>
        <v/>
      </c>
      <c r="AX13" s="106">
        <f>IF($A13="","",COUNTIFS('3. Καταγραφή αδειών'!$A$5:$A$200,$A13,'3. Καταγραφή αδειών'!$F$5:$F$200,"Εγκρίθηκε",'3. Καταγραφή αδειών'!$C$5:$C$200,"&lt;="&amp;('1. Ρυθμίσεις'!$C$9+(49-1)*7+6),'3. Καταγραφή αδειών'!$D$5:$D$200,"&gt;="&amp;('1. Ρυθμίσεις'!$C$9+(49-1)*7)))</f>
        <v/>
      </c>
      <c r="AY13" s="106">
        <f>IF($A13="","",COUNTIFS('3. Καταγραφή αδειών'!$A$5:$A$200,$A13,'3. Καταγραφή αδειών'!$F$5:$F$200,"Εγκρίθηκε",'3. Καταγραφή αδειών'!$C$5:$C$200,"&lt;="&amp;('1. Ρυθμίσεις'!$C$9+(50-1)*7+6),'3. Καταγραφή αδειών'!$D$5:$D$200,"&gt;="&amp;('1. Ρυθμίσεις'!$C$9+(50-1)*7)))</f>
        <v/>
      </c>
      <c r="AZ13" s="106">
        <f>IF($A13="","",COUNTIFS('3. Καταγραφή αδειών'!$A$5:$A$200,$A13,'3. Καταγραφή αδειών'!$F$5:$F$200,"Εγκρίθηκε",'3. Καταγραφή αδειών'!$C$5:$C$200,"&lt;="&amp;('1. Ρυθμίσεις'!$C$9+(51-1)*7+6),'3. Καταγραφή αδειών'!$D$5:$D$200,"&gt;="&amp;('1. Ρυθμίσεις'!$C$9+(51-1)*7)))</f>
        <v/>
      </c>
      <c r="BA13" s="106">
        <f>IF($A13="","",COUNTIFS('3. Καταγραφή αδειών'!$A$5:$A$200,$A13,'3. Καταγραφή αδειών'!$F$5:$F$200,"Εγκρίθηκε",'3. Καταγραφή αδειών'!$C$5:$C$200,"&lt;="&amp;('1. Ρυθμίσεις'!$C$9+(52-1)*7+6),'3. Καταγραφή αδειών'!$D$5:$D$200,"&gt;="&amp;('1. Ρυθμίσεις'!$C$9+(52-1)*7)))</f>
        <v/>
      </c>
    </row>
    <row r="14" ht="18" customHeight="1" s="55">
      <c r="A14" s="105">
        <f>IF('2. Εργαζόμενοι'!A14="","",'2. Εργαζόμενοι'!A14)</f>
        <v/>
      </c>
      <c r="B14" s="106">
        <f>IF($A14="","",COUNTIFS('3. Καταγραφή αδειών'!$A$5:$A$200,$A14,'3. Καταγραφή αδειών'!$F$5:$F$200,"Εγκρίθηκε",'3. Καταγραφή αδειών'!$C$5:$C$200,"&lt;="&amp;('1. Ρυθμίσεις'!$C$9+(1-1)*7+6),'3. Καταγραφή αδειών'!$D$5:$D$200,"&gt;="&amp;('1. Ρυθμίσεις'!$C$9+(1-1)*7)))</f>
        <v/>
      </c>
      <c r="C14" s="106">
        <f>IF($A14="","",COUNTIFS('3. Καταγραφή αδειών'!$A$5:$A$200,$A14,'3. Καταγραφή αδειών'!$F$5:$F$200,"Εγκρίθηκε",'3. Καταγραφή αδειών'!$C$5:$C$200,"&lt;="&amp;('1. Ρυθμίσεις'!$C$9+(2-1)*7+6),'3. Καταγραφή αδειών'!$D$5:$D$200,"&gt;="&amp;('1. Ρυθμίσεις'!$C$9+(2-1)*7)))</f>
        <v/>
      </c>
      <c r="D14" s="106">
        <f>IF($A14="","",COUNTIFS('3. Καταγραφή αδειών'!$A$5:$A$200,$A14,'3. Καταγραφή αδειών'!$F$5:$F$200,"Εγκρίθηκε",'3. Καταγραφή αδειών'!$C$5:$C$200,"&lt;="&amp;('1. Ρυθμίσεις'!$C$9+(3-1)*7+6),'3. Καταγραφή αδειών'!$D$5:$D$200,"&gt;="&amp;('1. Ρυθμίσεις'!$C$9+(3-1)*7)))</f>
        <v/>
      </c>
      <c r="E14" s="106">
        <f>IF($A14="","",COUNTIFS('3. Καταγραφή αδειών'!$A$5:$A$200,$A14,'3. Καταγραφή αδειών'!$F$5:$F$200,"Εγκρίθηκε",'3. Καταγραφή αδειών'!$C$5:$C$200,"&lt;="&amp;('1. Ρυθμίσεις'!$C$9+(4-1)*7+6),'3. Καταγραφή αδειών'!$D$5:$D$200,"&gt;="&amp;('1. Ρυθμίσεις'!$C$9+(4-1)*7)))</f>
        <v/>
      </c>
      <c r="F14" s="106">
        <f>IF($A14="","",COUNTIFS('3. Καταγραφή αδειών'!$A$5:$A$200,$A14,'3. Καταγραφή αδειών'!$F$5:$F$200,"Εγκρίθηκε",'3. Καταγραφή αδειών'!$C$5:$C$200,"&lt;="&amp;('1. Ρυθμίσεις'!$C$9+(5-1)*7+6),'3. Καταγραφή αδειών'!$D$5:$D$200,"&gt;="&amp;('1. Ρυθμίσεις'!$C$9+(5-1)*7)))</f>
        <v/>
      </c>
      <c r="G14" s="106">
        <f>IF($A14="","",COUNTIFS('3. Καταγραφή αδειών'!$A$5:$A$200,$A14,'3. Καταγραφή αδειών'!$F$5:$F$200,"Εγκρίθηκε",'3. Καταγραφή αδειών'!$C$5:$C$200,"&lt;="&amp;('1. Ρυθμίσεις'!$C$9+(6-1)*7+6),'3. Καταγραφή αδειών'!$D$5:$D$200,"&gt;="&amp;('1. Ρυθμίσεις'!$C$9+(6-1)*7)))</f>
        <v/>
      </c>
      <c r="H14" s="106">
        <f>IF($A14="","",COUNTIFS('3. Καταγραφή αδειών'!$A$5:$A$200,$A14,'3. Καταγραφή αδειών'!$F$5:$F$200,"Εγκρίθηκε",'3. Καταγραφή αδειών'!$C$5:$C$200,"&lt;="&amp;('1. Ρυθμίσεις'!$C$9+(7-1)*7+6),'3. Καταγραφή αδειών'!$D$5:$D$200,"&gt;="&amp;('1. Ρυθμίσεις'!$C$9+(7-1)*7)))</f>
        <v/>
      </c>
      <c r="I14" s="106">
        <f>IF($A14="","",COUNTIFS('3. Καταγραφή αδειών'!$A$5:$A$200,$A14,'3. Καταγραφή αδειών'!$F$5:$F$200,"Εγκρίθηκε",'3. Καταγραφή αδειών'!$C$5:$C$200,"&lt;="&amp;('1. Ρυθμίσεις'!$C$9+(8-1)*7+6),'3. Καταγραφή αδειών'!$D$5:$D$200,"&gt;="&amp;('1. Ρυθμίσεις'!$C$9+(8-1)*7)))</f>
        <v/>
      </c>
      <c r="J14" s="106">
        <f>IF($A14="","",COUNTIFS('3. Καταγραφή αδειών'!$A$5:$A$200,$A14,'3. Καταγραφή αδειών'!$F$5:$F$200,"Εγκρίθηκε",'3. Καταγραφή αδειών'!$C$5:$C$200,"&lt;="&amp;('1. Ρυθμίσεις'!$C$9+(9-1)*7+6),'3. Καταγραφή αδειών'!$D$5:$D$200,"&gt;="&amp;('1. Ρυθμίσεις'!$C$9+(9-1)*7)))</f>
        <v/>
      </c>
      <c r="K14" s="106">
        <f>IF($A14="","",COUNTIFS('3. Καταγραφή αδειών'!$A$5:$A$200,$A14,'3. Καταγραφή αδειών'!$F$5:$F$200,"Εγκρίθηκε",'3. Καταγραφή αδειών'!$C$5:$C$200,"&lt;="&amp;('1. Ρυθμίσεις'!$C$9+(10-1)*7+6),'3. Καταγραφή αδειών'!$D$5:$D$200,"&gt;="&amp;('1. Ρυθμίσεις'!$C$9+(10-1)*7)))</f>
        <v/>
      </c>
      <c r="L14" s="106">
        <f>IF($A14="","",COUNTIFS('3. Καταγραφή αδειών'!$A$5:$A$200,$A14,'3. Καταγραφή αδειών'!$F$5:$F$200,"Εγκρίθηκε",'3. Καταγραφή αδειών'!$C$5:$C$200,"&lt;="&amp;('1. Ρυθμίσεις'!$C$9+(11-1)*7+6),'3. Καταγραφή αδειών'!$D$5:$D$200,"&gt;="&amp;('1. Ρυθμίσεις'!$C$9+(11-1)*7)))</f>
        <v/>
      </c>
      <c r="M14" s="106">
        <f>IF($A14="","",COUNTIFS('3. Καταγραφή αδειών'!$A$5:$A$200,$A14,'3. Καταγραφή αδειών'!$F$5:$F$200,"Εγκρίθηκε",'3. Καταγραφή αδειών'!$C$5:$C$200,"&lt;="&amp;('1. Ρυθμίσεις'!$C$9+(12-1)*7+6),'3. Καταγραφή αδειών'!$D$5:$D$200,"&gt;="&amp;('1. Ρυθμίσεις'!$C$9+(12-1)*7)))</f>
        <v/>
      </c>
      <c r="N14" s="106">
        <f>IF($A14="","",COUNTIFS('3. Καταγραφή αδειών'!$A$5:$A$200,$A14,'3. Καταγραφή αδειών'!$F$5:$F$200,"Εγκρίθηκε",'3. Καταγραφή αδειών'!$C$5:$C$200,"&lt;="&amp;('1. Ρυθμίσεις'!$C$9+(13-1)*7+6),'3. Καταγραφή αδειών'!$D$5:$D$200,"&gt;="&amp;('1. Ρυθμίσεις'!$C$9+(13-1)*7)))</f>
        <v/>
      </c>
      <c r="O14" s="106">
        <f>IF($A14="","",COUNTIFS('3. Καταγραφή αδειών'!$A$5:$A$200,$A14,'3. Καταγραφή αδειών'!$F$5:$F$200,"Εγκρίθηκε",'3. Καταγραφή αδειών'!$C$5:$C$200,"&lt;="&amp;('1. Ρυθμίσεις'!$C$9+(14-1)*7+6),'3. Καταγραφή αδειών'!$D$5:$D$200,"&gt;="&amp;('1. Ρυθμίσεις'!$C$9+(14-1)*7)))</f>
        <v/>
      </c>
      <c r="P14" s="106">
        <f>IF($A14="","",COUNTIFS('3. Καταγραφή αδειών'!$A$5:$A$200,$A14,'3. Καταγραφή αδειών'!$F$5:$F$200,"Εγκρίθηκε",'3. Καταγραφή αδειών'!$C$5:$C$200,"&lt;="&amp;('1. Ρυθμίσεις'!$C$9+(15-1)*7+6),'3. Καταγραφή αδειών'!$D$5:$D$200,"&gt;="&amp;('1. Ρυθμίσεις'!$C$9+(15-1)*7)))</f>
        <v/>
      </c>
      <c r="Q14" s="106">
        <f>IF($A14="","",COUNTIFS('3. Καταγραφή αδειών'!$A$5:$A$200,$A14,'3. Καταγραφή αδειών'!$F$5:$F$200,"Εγκρίθηκε",'3. Καταγραφή αδειών'!$C$5:$C$200,"&lt;="&amp;('1. Ρυθμίσεις'!$C$9+(16-1)*7+6),'3. Καταγραφή αδειών'!$D$5:$D$200,"&gt;="&amp;('1. Ρυθμίσεις'!$C$9+(16-1)*7)))</f>
        <v/>
      </c>
      <c r="R14" s="106">
        <f>IF($A14="","",COUNTIFS('3. Καταγραφή αδειών'!$A$5:$A$200,$A14,'3. Καταγραφή αδειών'!$F$5:$F$200,"Εγκρίθηκε",'3. Καταγραφή αδειών'!$C$5:$C$200,"&lt;="&amp;('1. Ρυθμίσεις'!$C$9+(17-1)*7+6),'3. Καταγραφή αδειών'!$D$5:$D$200,"&gt;="&amp;('1. Ρυθμίσεις'!$C$9+(17-1)*7)))</f>
        <v/>
      </c>
      <c r="S14" s="106">
        <f>IF($A14="","",COUNTIFS('3. Καταγραφή αδειών'!$A$5:$A$200,$A14,'3. Καταγραφή αδειών'!$F$5:$F$200,"Εγκρίθηκε",'3. Καταγραφή αδειών'!$C$5:$C$200,"&lt;="&amp;('1. Ρυθμίσεις'!$C$9+(18-1)*7+6),'3. Καταγραφή αδειών'!$D$5:$D$200,"&gt;="&amp;('1. Ρυθμίσεις'!$C$9+(18-1)*7)))</f>
        <v/>
      </c>
      <c r="T14" s="106">
        <f>IF($A14="","",COUNTIFS('3. Καταγραφή αδειών'!$A$5:$A$200,$A14,'3. Καταγραφή αδειών'!$F$5:$F$200,"Εγκρίθηκε",'3. Καταγραφή αδειών'!$C$5:$C$200,"&lt;="&amp;('1. Ρυθμίσεις'!$C$9+(19-1)*7+6),'3. Καταγραφή αδειών'!$D$5:$D$200,"&gt;="&amp;('1. Ρυθμίσεις'!$C$9+(19-1)*7)))</f>
        <v/>
      </c>
      <c r="U14" s="106">
        <f>IF($A14="","",COUNTIFS('3. Καταγραφή αδειών'!$A$5:$A$200,$A14,'3. Καταγραφή αδειών'!$F$5:$F$200,"Εγκρίθηκε",'3. Καταγραφή αδειών'!$C$5:$C$200,"&lt;="&amp;('1. Ρυθμίσεις'!$C$9+(20-1)*7+6),'3. Καταγραφή αδειών'!$D$5:$D$200,"&gt;="&amp;('1. Ρυθμίσεις'!$C$9+(20-1)*7)))</f>
        <v/>
      </c>
      <c r="V14" s="106">
        <f>IF($A14="","",COUNTIFS('3. Καταγραφή αδειών'!$A$5:$A$200,$A14,'3. Καταγραφή αδειών'!$F$5:$F$200,"Εγκρίθηκε",'3. Καταγραφή αδειών'!$C$5:$C$200,"&lt;="&amp;('1. Ρυθμίσεις'!$C$9+(21-1)*7+6),'3. Καταγραφή αδειών'!$D$5:$D$200,"&gt;="&amp;('1. Ρυθμίσεις'!$C$9+(21-1)*7)))</f>
        <v/>
      </c>
      <c r="W14" s="106">
        <f>IF($A14="","",COUNTIFS('3. Καταγραφή αδειών'!$A$5:$A$200,$A14,'3. Καταγραφή αδειών'!$F$5:$F$200,"Εγκρίθηκε",'3. Καταγραφή αδειών'!$C$5:$C$200,"&lt;="&amp;('1. Ρυθμίσεις'!$C$9+(22-1)*7+6),'3. Καταγραφή αδειών'!$D$5:$D$200,"&gt;="&amp;('1. Ρυθμίσεις'!$C$9+(22-1)*7)))</f>
        <v/>
      </c>
      <c r="X14" s="106">
        <f>IF($A14="","",COUNTIFS('3. Καταγραφή αδειών'!$A$5:$A$200,$A14,'3. Καταγραφή αδειών'!$F$5:$F$200,"Εγκρίθηκε",'3. Καταγραφή αδειών'!$C$5:$C$200,"&lt;="&amp;('1. Ρυθμίσεις'!$C$9+(23-1)*7+6),'3. Καταγραφή αδειών'!$D$5:$D$200,"&gt;="&amp;('1. Ρυθμίσεις'!$C$9+(23-1)*7)))</f>
        <v/>
      </c>
      <c r="Y14" s="106">
        <f>IF($A14="","",COUNTIFS('3. Καταγραφή αδειών'!$A$5:$A$200,$A14,'3. Καταγραφή αδειών'!$F$5:$F$200,"Εγκρίθηκε",'3. Καταγραφή αδειών'!$C$5:$C$200,"&lt;="&amp;('1. Ρυθμίσεις'!$C$9+(24-1)*7+6),'3. Καταγραφή αδειών'!$D$5:$D$200,"&gt;="&amp;('1. Ρυθμίσεις'!$C$9+(24-1)*7)))</f>
        <v/>
      </c>
      <c r="Z14" s="106">
        <f>IF($A14="","",COUNTIFS('3. Καταγραφή αδειών'!$A$5:$A$200,$A14,'3. Καταγραφή αδειών'!$F$5:$F$200,"Εγκρίθηκε",'3. Καταγραφή αδειών'!$C$5:$C$200,"&lt;="&amp;('1. Ρυθμίσεις'!$C$9+(25-1)*7+6),'3. Καταγραφή αδειών'!$D$5:$D$200,"&gt;="&amp;('1. Ρυθμίσεις'!$C$9+(25-1)*7)))</f>
        <v/>
      </c>
      <c r="AA14" s="106">
        <f>IF($A14="","",COUNTIFS('3. Καταγραφή αδειών'!$A$5:$A$200,$A14,'3. Καταγραφή αδειών'!$F$5:$F$200,"Εγκρίθηκε",'3. Καταγραφή αδειών'!$C$5:$C$200,"&lt;="&amp;('1. Ρυθμίσεις'!$C$9+(26-1)*7+6),'3. Καταγραφή αδειών'!$D$5:$D$200,"&gt;="&amp;('1. Ρυθμίσεις'!$C$9+(26-1)*7)))</f>
        <v/>
      </c>
      <c r="AB14" s="106">
        <f>IF($A14="","",COUNTIFS('3. Καταγραφή αδειών'!$A$5:$A$200,$A14,'3. Καταγραφή αδειών'!$F$5:$F$200,"Εγκρίθηκε",'3. Καταγραφή αδειών'!$C$5:$C$200,"&lt;="&amp;('1. Ρυθμίσεις'!$C$9+(27-1)*7+6),'3. Καταγραφή αδειών'!$D$5:$D$200,"&gt;="&amp;('1. Ρυθμίσεις'!$C$9+(27-1)*7)))</f>
        <v/>
      </c>
      <c r="AC14" s="106">
        <f>IF($A14="","",COUNTIFS('3. Καταγραφή αδειών'!$A$5:$A$200,$A14,'3. Καταγραφή αδειών'!$F$5:$F$200,"Εγκρίθηκε",'3. Καταγραφή αδειών'!$C$5:$C$200,"&lt;="&amp;('1. Ρυθμίσεις'!$C$9+(28-1)*7+6),'3. Καταγραφή αδειών'!$D$5:$D$200,"&gt;="&amp;('1. Ρυθμίσεις'!$C$9+(28-1)*7)))</f>
        <v/>
      </c>
      <c r="AD14" s="106">
        <f>IF($A14="","",COUNTIFS('3. Καταγραφή αδειών'!$A$5:$A$200,$A14,'3. Καταγραφή αδειών'!$F$5:$F$200,"Εγκρίθηκε",'3. Καταγραφή αδειών'!$C$5:$C$200,"&lt;="&amp;('1. Ρυθμίσεις'!$C$9+(29-1)*7+6),'3. Καταγραφή αδειών'!$D$5:$D$200,"&gt;="&amp;('1. Ρυθμίσεις'!$C$9+(29-1)*7)))</f>
        <v/>
      </c>
      <c r="AE14" s="106">
        <f>IF($A14="","",COUNTIFS('3. Καταγραφή αδειών'!$A$5:$A$200,$A14,'3. Καταγραφή αδειών'!$F$5:$F$200,"Εγκρίθηκε",'3. Καταγραφή αδειών'!$C$5:$C$200,"&lt;="&amp;('1. Ρυθμίσεις'!$C$9+(30-1)*7+6),'3. Καταγραφή αδειών'!$D$5:$D$200,"&gt;="&amp;('1. Ρυθμίσεις'!$C$9+(30-1)*7)))</f>
        <v/>
      </c>
      <c r="AF14" s="106">
        <f>IF($A14="","",COUNTIFS('3. Καταγραφή αδειών'!$A$5:$A$200,$A14,'3. Καταγραφή αδειών'!$F$5:$F$200,"Εγκρίθηκε",'3. Καταγραφή αδειών'!$C$5:$C$200,"&lt;="&amp;('1. Ρυθμίσεις'!$C$9+(31-1)*7+6),'3. Καταγραφή αδειών'!$D$5:$D$200,"&gt;="&amp;('1. Ρυθμίσεις'!$C$9+(31-1)*7)))</f>
        <v/>
      </c>
      <c r="AG14" s="106">
        <f>IF($A14="","",COUNTIFS('3. Καταγραφή αδειών'!$A$5:$A$200,$A14,'3. Καταγραφή αδειών'!$F$5:$F$200,"Εγκρίθηκε",'3. Καταγραφή αδειών'!$C$5:$C$200,"&lt;="&amp;('1. Ρυθμίσεις'!$C$9+(32-1)*7+6),'3. Καταγραφή αδειών'!$D$5:$D$200,"&gt;="&amp;('1. Ρυθμίσεις'!$C$9+(32-1)*7)))</f>
        <v/>
      </c>
      <c r="AH14" s="106">
        <f>IF($A14="","",COUNTIFS('3. Καταγραφή αδειών'!$A$5:$A$200,$A14,'3. Καταγραφή αδειών'!$F$5:$F$200,"Εγκρίθηκε",'3. Καταγραφή αδειών'!$C$5:$C$200,"&lt;="&amp;('1. Ρυθμίσεις'!$C$9+(33-1)*7+6),'3. Καταγραφή αδειών'!$D$5:$D$200,"&gt;="&amp;('1. Ρυθμίσεις'!$C$9+(33-1)*7)))</f>
        <v/>
      </c>
      <c r="AI14" s="106">
        <f>IF($A14="","",COUNTIFS('3. Καταγραφή αδειών'!$A$5:$A$200,$A14,'3. Καταγραφή αδειών'!$F$5:$F$200,"Εγκρίθηκε",'3. Καταγραφή αδειών'!$C$5:$C$200,"&lt;="&amp;('1. Ρυθμίσεις'!$C$9+(34-1)*7+6),'3. Καταγραφή αδειών'!$D$5:$D$200,"&gt;="&amp;('1. Ρυθμίσεις'!$C$9+(34-1)*7)))</f>
        <v/>
      </c>
      <c r="AJ14" s="106">
        <f>IF($A14="","",COUNTIFS('3. Καταγραφή αδειών'!$A$5:$A$200,$A14,'3. Καταγραφή αδειών'!$F$5:$F$200,"Εγκρίθηκε",'3. Καταγραφή αδειών'!$C$5:$C$200,"&lt;="&amp;('1. Ρυθμίσεις'!$C$9+(35-1)*7+6),'3. Καταγραφή αδειών'!$D$5:$D$200,"&gt;="&amp;('1. Ρυθμίσεις'!$C$9+(35-1)*7)))</f>
        <v/>
      </c>
      <c r="AK14" s="106">
        <f>IF($A14="","",COUNTIFS('3. Καταγραφή αδειών'!$A$5:$A$200,$A14,'3. Καταγραφή αδειών'!$F$5:$F$200,"Εγκρίθηκε",'3. Καταγραφή αδειών'!$C$5:$C$200,"&lt;="&amp;('1. Ρυθμίσεις'!$C$9+(36-1)*7+6),'3. Καταγραφή αδειών'!$D$5:$D$200,"&gt;="&amp;('1. Ρυθμίσεις'!$C$9+(36-1)*7)))</f>
        <v/>
      </c>
      <c r="AL14" s="106">
        <f>IF($A14="","",COUNTIFS('3. Καταγραφή αδειών'!$A$5:$A$200,$A14,'3. Καταγραφή αδειών'!$F$5:$F$200,"Εγκρίθηκε",'3. Καταγραφή αδειών'!$C$5:$C$200,"&lt;="&amp;('1. Ρυθμίσεις'!$C$9+(37-1)*7+6),'3. Καταγραφή αδειών'!$D$5:$D$200,"&gt;="&amp;('1. Ρυθμίσεις'!$C$9+(37-1)*7)))</f>
        <v/>
      </c>
      <c r="AM14" s="106">
        <f>IF($A14="","",COUNTIFS('3. Καταγραφή αδειών'!$A$5:$A$200,$A14,'3. Καταγραφή αδειών'!$F$5:$F$200,"Εγκρίθηκε",'3. Καταγραφή αδειών'!$C$5:$C$200,"&lt;="&amp;('1. Ρυθμίσεις'!$C$9+(38-1)*7+6),'3. Καταγραφή αδειών'!$D$5:$D$200,"&gt;="&amp;('1. Ρυθμίσεις'!$C$9+(38-1)*7)))</f>
        <v/>
      </c>
      <c r="AN14" s="106">
        <f>IF($A14="","",COUNTIFS('3. Καταγραφή αδειών'!$A$5:$A$200,$A14,'3. Καταγραφή αδειών'!$F$5:$F$200,"Εγκρίθηκε",'3. Καταγραφή αδειών'!$C$5:$C$200,"&lt;="&amp;('1. Ρυθμίσεις'!$C$9+(39-1)*7+6),'3. Καταγραφή αδειών'!$D$5:$D$200,"&gt;="&amp;('1. Ρυθμίσεις'!$C$9+(39-1)*7)))</f>
        <v/>
      </c>
      <c r="AO14" s="106">
        <f>IF($A14="","",COUNTIFS('3. Καταγραφή αδειών'!$A$5:$A$200,$A14,'3. Καταγραφή αδειών'!$F$5:$F$200,"Εγκρίθηκε",'3. Καταγραφή αδειών'!$C$5:$C$200,"&lt;="&amp;('1. Ρυθμίσεις'!$C$9+(40-1)*7+6),'3. Καταγραφή αδειών'!$D$5:$D$200,"&gt;="&amp;('1. Ρυθμίσεις'!$C$9+(40-1)*7)))</f>
        <v/>
      </c>
      <c r="AP14" s="106">
        <f>IF($A14="","",COUNTIFS('3. Καταγραφή αδειών'!$A$5:$A$200,$A14,'3. Καταγραφή αδειών'!$F$5:$F$200,"Εγκρίθηκε",'3. Καταγραφή αδειών'!$C$5:$C$200,"&lt;="&amp;('1. Ρυθμίσεις'!$C$9+(41-1)*7+6),'3. Καταγραφή αδειών'!$D$5:$D$200,"&gt;="&amp;('1. Ρυθμίσεις'!$C$9+(41-1)*7)))</f>
        <v/>
      </c>
      <c r="AQ14" s="106">
        <f>IF($A14="","",COUNTIFS('3. Καταγραφή αδειών'!$A$5:$A$200,$A14,'3. Καταγραφή αδειών'!$F$5:$F$200,"Εγκρίθηκε",'3. Καταγραφή αδειών'!$C$5:$C$200,"&lt;="&amp;('1. Ρυθμίσεις'!$C$9+(42-1)*7+6),'3. Καταγραφή αδειών'!$D$5:$D$200,"&gt;="&amp;('1. Ρυθμίσεις'!$C$9+(42-1)*7)))</f>
        <v/>
      </c>
      <c r="AR14" s="106">
        <f>IF($A14="","",COUNTIFS('3. Καταγραφή αδειών'!$A$5:$A$200,$A14,'3. Καταγραφή αδειών'!$F$5:$F$200,"Εγκρίθηκε",'3. Καταγραφή αδειών'!$C$5:$C$200,"&lt;="&amp;('1. Ρυθμίσεις'!$C$9+(43-1)*7+6),'3. Καταγραφή αδειών'!$D$5:$D$200,"&gt;="&amp;('1. Ρυθμίσεις'!$C$9+(43-1)*7)))</f>
        <v/>
      </c>
      <c r="AS14" s="106">
        <f>IF($A14="","",COUNTIFS('3. Καταγραφή αδειών'!$A$5:$A$200,$A14,'3. Καταγραφή αδειών'!$F$5:$F$200,"Εγκρίθηκε",'3. Καταγραφή αδειών'!$C$5:$C$200,"&lt;="&amp;('1. Ρυθμίσεις'!$C$9+(44-1)*7+6),'3. Καταγραφή αδειών'!$D$5:$D$200,"&gt;="&amp;('1. Ρυθμίσεις'!$C$9+(44-1)*7)))</f>
        <v/>
      </c>
      <c r="AT14" s="106">
        <f>IF($A14="","",COUNTIFS('3. Καταγραφή αδειών'!$A$5:$A$200,$A14,'3. Καταγραφή αδειών'!$F$5:$F$200,"Εγκρίθηκε",'3. Καταγραφή αδειών'!$C$5:$C$200,"&lt;="&amp;('1. Ρυθμίσεις'!$C$9+(45-1)*7+6),'3. Καταγραφή αδειών'!$D$5:$D$200,"&gt;="&amp;('1. Ρυθμίσεις'!$C$9+(45-1)*7)))</f>
        <v/>
      </c>
      <c r="AU14" s="106">
        <f>IF($A14="","",COUNTIFS('3. Καταγραφή αδειών'!$A$5:$A$200,$A14,'3. Καταγραφή αδειών'!$F$5:$F$200,"Εγκρίθηκε",'3. Καταγραφή αδειών'!$C$5:$C$200,"&lt;="&amp;('1. Ρυθμίσεις'!$C$9+(46-1)*7+6),'3. Καταγραφή αδειών'!$D$5:$D$200,"&gt;="&amp;('1. Ρυθμίσεις'!$C$9+(46-1)*7)))</f>
        <v/>
      </c>
      <c r="AV14" s="106">
        <f>IF($A14="","",COUNTIFS('3. Καταγραφή αδειών'!$A$5:$A$200,$A14,'3. Καταγραφή αδειών'!$F$5:$F$200,"Εγκρίθηκε",'3. Καταγραφή αδειών'!$C$5:$C$200,"&lt;="&amp;('1. Ρυθμίσεις'!$C$9+(47-1)*7+6),'3. Καταγραφή αδειών'!$D$5:$D$200,"&gt;="&amp;('1. Ρυθμίσεις'!$C$9+(47-1)*7)))</f>
        <v/>
      </c>
      <c r="AW14" s="106">
        <f>IF($A14="","",COUNTIFS('3. Καταγραφή αδειών'!$A$5:$A$200,$A14,'3. Καταγραφή αδειών'!$F$5:$F$200,"Εγκρίθηκε",'3. Καταγραφή αδειών'!$C$5:$C$200,"&lt;="&amp;('1. Ρυθμίσεις'!$C$9+(48-1)*7+6),'3. Καταγραφή αδειών'!$D$5:$D$200,"&gt;="&amp;('1. Ρυθμίσεις'!$C$9+(48-1)*7)))</f>
        <v/>
      </c>
      <c r="AX14" s="106">
        <f>IF($A14="","",COUNTIFS('3. Καταγραφή αδειών'!$A$5:$A$200,$A14,'3. Καταγραφή αδειών'!$F$5:$F$200,"Εγκρίθηκε",'3. Καταγραφή αδειών'!$C$5:$C$200,"&lt;="&amp;('1. Ρυθμίσεις'!$C$9+(49-1)*7+6),'3. Καταγραφή αδειών'!$D$5:$D$200,"&gt;="&amp;('1. Ρυθμίσεις'!$C$9+(49-1)*7)))</f>
        <v/>
      </c>
      <c r="AY14" s="106">
        <f>IF($A14="","",COUNTIFS('3. Καταγραφή αδειών'!$A$5:$A$200,$A14,'3. Καταγραφή αδειών'!$F$5:$F$200,"Εγκρίθηκε",'3. Καταγραφή αδειών'!$C$5:$C$200,"&lt;="&amp;('1. Ρυθμίσεις'!$C$9+(50-1)*7+6),'3. Καταγραφή αδειών'!$D$5:$D$200,"&gt;="&amp;('1. Ρυθμίσεις'!$C$9+(50-1)*7)))</f>
        <v/>
      </c>
      <c r="AZ14" s="106">
        <f>IF($A14="","",COUNTIFS('3. Καταγραφή αδειών'!$A$5:$A$200,$A14,'3. Καταγραφή αδειών'!$F$5:$F$200,"Εγκρίθηκε",'3. Καταγραφή αδειών'!$C$5:$C$200,"&lt;="&amp;('1. Ρυθμίσεις'!$C$9+(51-1)*7+6),'3. Καταγραφή αδειών'!$D$5:$D$200,"&gt;="&amp;('1. Ρυθμίσεις'!$C$9+(51-1)*7)))</f>
        <v/>
      </c>
      <c r="BA14" s="106">
        <f>IF($A14="","",COUNTIFS('3. Καταγραφή αδειών'!$A$5:$A$200,$A14,'3. Καταγραφή αδειών'!$F$5:$F$200,"Εγκρίθηκε",'3. Καταγραφή αδειών'!$C$5:$C$200,"&lt;="&amp;('1. Ρυθμίσεις'!$C$9+(52-1)*7+6),'3. Καταγραφή αδειών'!$D$5:$D$200,"&gt;="&amp;('1. Ρυθμίσεις'!$C$9+(52-1)*7)))</f>
        <v/>
      </c>
    </row>
    <row r="15" ht="18" customHeight="1" s="55">
      <c r="A15" s="105">
        <f>IF('2. Εργαζόμενοι'!A15="","",'2. Εργαζόμενοι'!A15)</f>
        <v/>
      </c>
      <c r="B15" s="106">
        <f>IF($A15="","",COUNTIFS('3. Καταγραφή αδειών'!$A$5:$A$200,$A15,'3. Καταγραφή αδειών'!$F$5:$F$200,"Εγκρίθηκε",'3. Καταγραφή αδειών'!$C$5:$C$200,"&lt;="&amp;('1. Ρυθμίσεις'!$C$9+(1-1)*7+6),'3. Καταγραφή αδειών'!$D$5:$D$200,"&gt;="&amp;('1. Ρυθμίσεις'!$C$9+(1-1)*7)))</f>
        <v/>
      </c>
      <c r="C15" s="106">
        <f>IF($A15="","",COUNTIFS('3. Καταγραφή αδειών'!$A$5:$A$200,$A15,'3. Καταγραφή αδειών'!$F$5:$F$200,"Εγκρίθηκε",'3. Καταγραφή αδειών'!$C$5:$C$200,"&lt;="&amp;('1. Ρυθμίσεις'!$C$9+(2-1)*7+6),'3. Καταγραφή αδειών'!$D$5:$D$200,"&gt;="&amp;('1. Ρυθμίσεις'!$C$9+(2-1)*7)))</f>
        <v/>
      </c>
      <c r="D15" s="106">
        <f>IF($A15="","",COUNTIFS('3. Καταγραφή αδειών'!$A$5:$A$200,$A15,'3. Καταγραφή αδειών'!$F$5:$F$200,"Εγκρίθηκε",'3. Καταγραφή αδειών'!$C$5:$C$200,"&lt;="&amp;('1. Ρυθμίσεις'!$C$9+(3-1)*7+6),'3. Καταγραφή αδειών'!$D$5:$D$200,"&gt;="&amp;('1. Ρυθμίσεις'!$C$9+(3-1)*7)))</f>
        <v/>
      </c>
      <c r="E15" s="106">
        <f>IF($A15="","",COUNTIFS('3. Καταγραφή αδειών'!$A$5:$A$200,$A15,'3. Καταγραφή αδειών'!$F$5:$F$200,"Εγκρίθηκε",'3. Καταγραφή αδειών'!$C$5:$C$200,"&lt;="&amp;('1. Ρυθμίσεις'!$C$9+(4-1)*7+6),'3. Καταγραφή αδειών'!$D$5:$D$200,"&gt;="&amp;('1. Ρυθμίσεις'!$C$9+(4-1)*7)))</f>
        <v/>
      </c>
      <c r="F15" s="106">
        <f>IF($A15="","",COUNTIFS('3. Καταγραφή αδειών'!$A$5:$A$200,$A15,'3. Καταγραφή αδειών'!$F$5:$F$200,"Εγκρίθηκε",'3. Καταγραφή αδειών'!$C$5:$C$200,"&lt;="&amp;('1. Ρυθμίσεις'!$C$9+(5-1)*7+6),'3. Καταγραφή αδειών'!$D$5:$D$200,"&gt;="&amp;('1. Ρυθμίσεις'!$C$9+(5-1)*7)))</f>
        <v/>
      </c>
      <c r="G15" s="106">
        <f>IF($A15="","",COUNTIFS('3. Καταγραφή αδειών'!$A$5:$A$200,$A15,'3. Καταγραφή αδειών'!$F$5:$F$200,"Εγκρίθηκε",'3. Καταγραφή αδειών'!$C$5:$C$200,"&lt;="&amp;('1. Ρυθμίσεις'!$C$9+(6-1)*7+6),'3. Καταγραφή αδειών'!$D$5:$D$200,"&gt;="&amp;('1. Ρυθμίσεις'!$C$9+(6-1)*7)))</f>
        <v/>
      </c>
      <c r="H15" s="106">
        <f>IF($A15="","",COUNTIFS('3. Καταγραφή αδειών'!$A$5:$A$200,$A15,'3. Καταγραφή αδειών'!$F$5:$F$200,"Εγκρίθηκε",'3. Καταγραφή αδειών'!$C$5:$C$200,"&lt;="&amp;('1. Ρυθμίσεις'!$C$9+(7-1)*7+6),'3. Καταγραφή αδειών'!$D$5:$D$200,"&gt;="&amp;('1. Ρυθμίσεις'!$C$9+(7-1)*7)))</f>
        <v/>
      </c>
      <c r="I15" s="106">
        <f>IF($A15="","",COUNTIFS('3. Καταγραφή αδειών'!$A$5:$A$200,$A15,'3. Καταγραφή αδειών'!$F$5:$F$200,"Εγκρίθηκε",'3. Καταγραφή αδειών'!$C$5:$C$200,"&lt;="&amp;('1. Ρυθμίσεις'!$C$9+(8-1)*7+6),'3. Καταγραφή αδειών'!$D$5:$D$200,"&gt;="&amp;('1. Ρυθμίσεις'!$C$9+(8-1)*7)))</f>
        <v/>
      </c>
      <c r="J15" s="106">
        <f>IF($A15="","",COUNTIFS('3. Καταγραφή αδειών'!$A$5:$A$200,$A15,'3. Καταγραφή αδειών'!$F$5:$F$200,"Εγκρίθηκε",'3. Καταγραφή αδειών'!$C$5:$C$200,"&lt;="&amp;('1. Ρυθμίσεις'!$C$9+(9-1)*7+6),'3. Καταγραφή αδειών'!$D$5:$D$200,"&gt;="&amp;('1. Ρυθμίσεις'!$C$9+(9-1)*7)))</f>
        <v/>
      </c>
      <c r="K15" s="106">
        <f>IF($A15="","",COUNTIFS('3. Καταγραφή αδειών'!$A$5:$A$200,$A15,'3. Καταγραφή αδειών'!$F$5:$F$200,"Εγκρίθηκε",'3. Καταγραφή αδειών'!$C$5:$C$200,"&lt;="&amp;('1. Ρυθμίσεις'!$C$9+(10-1)*7+6),'3. Καταγραφή αδειών'!$D$5:$D$200,"&gt;="&amp;('1. Ρυθμίσεις'!$C$9+(10-1)*7)))</f>
        <v/>
      </c>
      <c r="L15" s="106">
        <f>IF($A15="","",COUNTIFS('3. Καταγραφή αδειών'!$A$5:$A$200,$A15,'3. Καταγραφή αδειών'!$F$5:$F$200,"Εγκρίθηκε",'3. Καταγραφή αδειών'!$C$5:$C$200,"&lt;="&amp;('1. Ρυθμίσεις'!$C$9+(11-1)*7+6),'3. Καταγραφή αδειών'!$D$5:$D$200,"&gt;="&amp;('1. Ρυθμίσεις'!$C$9+(11-1)*7)))</f>
        <v/>
      </c>
      <c r="M15" s="106">
        <f>IF($A15="","",COUNTIFS('3. Καταγραφή αδειών'!$A$5:$A$200,$A15,'3. Καταγραφή αδειών'!$F$5:$F$200,"Εγκρίθηκε",'3. Καταγραφή αδειών'!$C$5:$C$200,"&lt;="&amp;('1. Ρυθμίσεις'!$C$9+(12-1)*7+6),'3. Καταγραφή αδειών'!$D$5:$D$200,"&gt;="&amp;('1. Ρυθμίσεις'!$C$9+(12-1)*7)))</f>
        <v/>
      </c>
      <c r="N15" s="106">
        <f>IF($A15="","",COUNTIFS('3. Καταγραφή αδειών'!$A$5:$A$200,$A15,'3. Καταγραφή αδειών'!$F$5:$F$200,"Εγκρίθηκε",'3. Καταγραφή αδειών'!$C$5:$C$200,"&lt;="&amp;('1. Ρυθμίσεις'!$C$9+(13-1)*7+6),'3. Καταγραφή αδειών'!$D$5:$D$200,"&gt;="&amp;('1. Ρυθμίσεις'!$C$9+(13-1)*7)))</f>
        <v/>
      </c>
      <c r="O15" s="106">
        <f>IF($A15="","",COUNTIFS('3. Καταγραφή αδειών'!$A$5:$A$200,$A15,'3. Καταγραφή αδειών'!$F$5:$F$200,"Εγκρίθηκε",'3. Καταγραφή αδειών'!$C$5:$C$200,"&lt;="&amp;('1. Ρυθμίσεις'!$C$9+(14-1)*7+6),'3. Καταγραφή αδειών'!$D$5:$D$200,"&gt;="&amp;('1. Ρυθμίσεις'!$C$9+(14-1)*7)))</f>
        <v/>
      </c>
      <c r="P15" s="106">
        <f>IF($A15="","",COUNTIFS('3. Καταγραφή αδειών'!$A$5:$A$200,$A15,'3. Καταγραφή αδειών'!$F$5:$F$200,"Εγκρίθηκε",'3. Καταγραφή αδειών'!$C$5:$C$200,"&lt;="&amp;('1. Ρυθμίσεις'!$C$9+(15-1)*7+6),'3. Καταγραφή αδειών'!$D$5:$D$200,"&gt;="&amp;('1. Ρυθμίσεις'!$C$9+(15-1)*7)))</f>
        <v/>
      </c>
      <c r="Q15" s="106">
        <f>IF($A15="","",COUNTIFS('3. Καταγραφή αδειών'!$A$5:$A$200,$A15,'3. Καταγραφή αδειών'!$F$5:$F$200,"Εγκρίθηκε",'3. Καταγραφή αδειών'!$C$5:$C$200,"&lt;="&amp;('1. Ρυθμίσεις'!$C$9+(16-1)*7+6),'3. Καταγραφή αδειών'!$D$5:$D$200,"&gt;="&amp;('1. Ρυθμίσεις'!$C$9+(16-1)*7)))</f>
        <v/>
      </c>
      <c r="R15" s="106">
        <f>IF($A15="","",COUNTIFS('3. Καταγραφή αδειών'!$A$5:$A$200,$A15,'3. Καταγραφή αδειών'!$F$5:$F$200,"Εγκρίθηκε",'3. Καταγραφή αδειών'!$C$5:$C$200,"&lt;="&amp;('1. Ρυθμίσεις'!$C$9+(17-1)*7+6),'3. Καταγραφή αδειών'!$D$5:$D$200,"&gt;="&amp;('1. Ρυθμίσεις'!$C$9+(17-1)*7)))</f>
        <v/>
      </c>
      <c r="S15" s="106">
        <f>IF($A15="","",COUNTIFS('3. Καταγραφή αδειών'!$A$5:$A$200,$A15,'3. Καταγραφή αδειών'!$F$5:$F$200,"Εγκρίθηκε",'3. Καταγραφή αδειών'!$C$5:$C$200,"&lt;="&amp;('1. Ρυθμίσεις'!$C$9+(18-1)*7+6),'3. Καταγραφή αδειών'!$D$5:$D$200,"&gt;="&amp;('1. Ρυθμίσεις'!$C$9+(18-1)*7)))</f>
        <v/>
      </c>
      <c r="T15" s="106">
        <f>IF($A15="","",COUNTIFS('3. Καταγραφή αδειών'!$A$5:$A$200,$A15,'3. Καταγραφή αδειών'!$F$5:$F$200,"Εγκρίθηκε",'3. Καταγραφή αδειών'!$C$5:$C$200,"&lt;="&amp;('1. Ρυθμίσεις'!$C$9+(19-1)*7+6),'3. Καταγραφή αδειών'!$D$5:$D$200,"&gt;="&amp;('1. Ρυθμίσεις'!$C$9+(19-1)*7)))</f>
        <v/>
      </c>
      <c r="U15" s="106">
        <f>IF($A15="","",COUNTIFS('3. Καταγραφή αδειών'!$A$5:$A$200,$A15,'3. Καταγραφή αδειών'!$F$5:$F$200,"Εγκρίθηκε",'3. Καταγραφή αδειών'!$C$5:$C$200,"&lt;="&amp;('1. Ρυθμίσεις'!$C$9+(20-1)*7+6),'3. Καταγραφή αδειών'!$D$5:$D$200,"&gt;="&amp;('1. Ρυθμίσεις'!$C$9+(20-1)*7)))</f>
        <v/>
      </c>
      <c r="V15" s="106">
        <f>IF($A15="","",COUNTIFS('3. Καταγραφή αδειών'!$A$5:$A$200,$A15,'3. Καταγραφή αδειών'!$F$5:$F$200,"Εγκρίθηκε",'3. Καταγραφή αδειών'!$C$5:$C$200,"&lt;="&amp;('1. Ρυθμίσεις'!$C$9+(21-1)*7+6),'3. Καταγραφή αδειών'!$D$5:$D$200,"&gt;="&amp;('1. Ρυθμίσεις'!$C$9+(21-1)*7)))</f>
        <v/>
      </c>
      <c r="W15" s="106">
        <f>IF($A15="","",COUNTIFS('3. Καταγραφή αδειών'!$A$5:$A$200,$A15,'3. Καταγραφή αδειών'!$F$5:$F$200,"Εγκρίθηκε",'3. Καταγραφή αδειών'!$C$5:$C$200,"&lt;="&amp;('1. Ρυθμίσεις'!$C$9+(22-1)*7+6),'3. Καταγραφή αδειών'!$D$5:$D$200,"&gt;="&amp;('1. Ρυθμίσεις'!$C$9+(22-1)*7)))</f>
        <v/>
      </c>
      <c r="X15" s="106">
        <f>IF($A15="","",COUNTIFS('3. Καταγραφή αδειών'!$A$5:$A$200,$A15,'3. Καταγραφή αδειών'!$F$5:$F$200,"Εγκρίθηκε",'3. Καταγραφή αδειών'!$C$5:$C$200,"&lt;="&amp;('1. Ρυθμίσεις'!$C$9+(23-1)*7+6),'3. Καταγραφή αδειών'!$D$5:$D$200,"&gt;="&amp;('1. Ρυθμίσεις'!$C$9+(23-1)*7)))</f>
        <v/>
      </c>
      <c r="Y15" s="106">
        <f>IF($A15="","",COUNTIFS('3. Καταγραφή αδειών'!$A$5:$A$200,$A15,'3. Καταγραφή αδειών'!$F$5:$F$200,"Εγκρίθηκε",'3. Καταγραφή αδειών'!$C$5:$C$200,"&lt;="&amp;('1. Ρυθμίσεις'!$C$9+(24-1)*7+6),'3. Καταγραφή αδειών'!$D$5:$D$200,"&gt;="&amp;('1. Ρυθμίσεις'!$C$9+(24-1)*7)))</f>
        <v/>
      </c>
      <c r="Z15" s="106">
        <f>IF($A15="","",COUNTIFS('3. Καταγραφή αδειών'!$A$5:$A$200,$A15,'3. Καταγραφή αδειών'!$F$5:$F$200,"Εγκρίθηκε",'3. Καταγραφή αδειών'!$C$5:$C$200,"&lt;="&amp;('1. Ρυθμίσεις'!$C$9+(25-1)*7+6),'3. Καταγραφή αδειών'!$D$5:$D$200,"&gt;="&amp;('1. Ρυθμίσεις'!$C$9+(25-1)*7)))</f>
        <v/>
      </c>
      <c r="AA15" s="106">
        <f>IF($A15="","",COUNTIFS('3. Καταγραφή αδειών'!$A$5:$A$200,$A15,'3. Καταγραφή αδειών'!$F$5:$F$200,"Εγκρίθηκε",'3. Καταγραφή αδειών'!$C$5:$C$200,"&lt;="&amp;('1. Ρυθμίσεις'!$C$9+(26-1)*7+6),'3. Καταγραφή αδειών'!$D$5:$D$200,"&gt;="&amp;('1. Ρυθμίσεις'!$C$9+(26-1)*7)))</f>
        <v/>
      </c>
      <c r="AB15" s="106">
        <f>IF($A15="","",COUNTIFS('3. Καταγραφή αδειών'!$A$5:$A$200,$A15,'3. Καταγραφή αδειών'!$F$5:$F$200,"Εγκρίθηκε",'3. Καταγραφή αδειών'!$C$5:$C$200,"&lt;="&amp;('1. Ρυθμίσεις'!$C$9+(27-1)*7+6),'3. Καταγραφή αδειών'!$D$5:$D$200,"&gt;="&amp;('1. Ρυθμίσεις'!$C$9+(27-1)*7)))</f>
        <v/>
      </c>
      <c r="AC15" s="106">
        <f>IF($A15="","",COUNTIFS('3. Καταγραφή αδειών'!$A$5:$A$200,$A15,'3. Καταγραφή αδειών'!$F$5:$F$200,"Εγκρίθηκε",'3. Καταγραφή αδειών'!$C$5:$C$200,"&lt;="&amp;('1. Ρυθμίσεις'!$C$9+(28-1)*7+6),'3. Καταγραφή αδειών'!$D$5:$D$200,"&gt;="&amp;('1. Ρυθμίσεις'!$C$9+(28-1)*7)))</f>
        <v/>
      </c>
      <c r="AD15" s="106">
        <f>IF($A15="","",COUNTIFS('3. Καταγραφή αδειών'!$A$5:$A$200,$A15,'3. Καταγραφή αδειών'!$F$5:$F$200,"Εγκρίθηκε",'3. Καταγραφή αδειών'!$C$5:$C$200,"&lt;="&amp;('1. Ρυθμίσεις'!$C$9+(29-1)*7+6),'3. Καταγραφή αδειών'!$D$5:$D$200,"&gt;="&amp;('1. Ρυθμίσεις'!$C$9+(29-1)*7)))</f>
        <v/>
      </c>
      <c r="AE15" s="106">
        <f>IF($A15="","",COUNTIFS('3. Καταγραφή αδειών'!$A$5:$A$200,$A15,'3. Καταγραφή αδειών'!$F$5:$F$200,"Εγκρίθηκε",'3. Καταγραφή αδειών'!$C$5:$C$200,"&lt;="&amp;('1. Ρυθμίσεις'!$C$9+(30-1)*7+6),'3. Καταγραφή αδειών'!$D$5:$D$200,"&gt;="&amp;('1. Ρυθμίσεις'!$C$9+(30-1)*7)))</f>
        <v/>
      </c>
      <c r="AF15" s="106">
        <f>IF($A15="","",COUNTIFS('3. Καταγραφή αδειών'!$A$5:$A$200,$A15,'3. Καταγραφή αδειών'!$F$5:$F$200,"Εγκρίθηκε",'3. Καταγραφή αδειών'!$C$5:$C$200,"&lt;="&amp;('1. Ρυθμίσεις'!$C$9+(31-1)*7+6),'3. Καταγραφή αδειών'!$D$5:$D$200,"&gt;="&amp;('1. Ρυθμίσεις'!$C$9+(31-1)*7)))</f>
        <v/>
      </c>
      <c r="AG15" s="106">
        <f>IF($A15="","",COUNTIFS('3. Καταγραφή αδειών'!$A$5:$A$200,$A15,'3. Καταγραφή αδειών'!$F$5:$F$200,"Εγκρίθηκε",'3. Καταγραφή αδειών'!$C$5:$C$200,"&lt;="&amp;('1. Ρυθμίσεις'!$C$9+(32-1)*7+6),'3. Καταγραφή αδειών'!$D$5:$D$200,"&gt;="&amp;('1. Ρυθμίσεις'!$C$9+(32-1)*7)))</f>
        <v/>
      </c>
      <c r="AH15" s="106">
        <f>IF($A15="","",COUNTIFS('3. Καταγραφή αδειών'!$A$5:$A$200,$A15,'3. Καταγραφή αδειών'!$F$5:$F$200,"Εγκρίθηκε",'3. Καταγραφή αδειών'!$C$5:$C$200,"&lt;="&amp;('1. Ρυθμίσεις'!$C$9+(33-1)*7+6),'3. Καταγραφή αδειών'!$D$5:$D$200,"&gt;="&amp;('1. Ρυθμίσεις'!$C$9+(33-1)*7)))</f>
        <v/>
      </c>
      <c r="AI15" s="106">
        <f>IF($A15="","",COUNTIFS('3. Καταγραφή αδειών'!$A$5:$A$200,$A15,'3. Καταγραφή αδειών'!$F$5:$F$200,"Εγκρίθηκε",'3. Καταγραφή αδειών'!$C$5:$C$200,"&lt;="&amp;('1. Ρυθμίσεις'!$C$9+(34-1)*7+6),'3. Καταγραφή αδειών'!$D$5:$D$200,"&gt;="&amp;('1. Ρυθμίσεις'!$C$9+(34-1)*7)))</f>
        <v/>
      </c>
      <c r="AJ15" s="106">
        <f>IF($A15="","",COUNTIFS('3. Καταγραφή αδειών'!$A$5:$A$200,$A15,'3. Καταγραφή αδειών'!$F$5:$F$200,"Εγκρίθηκε",'3. Καταγραφή αδειών'!$C$5:$C$200,"&lt;="&amp;('1. Ρυθμίσεις'!$C$9+(35-1)*7+6),'3. Καταγραφή αδειών'!$D$5:$D$200,"&gt;="&amp;('1. Ρυθμίσεις'!$C$9+(35-1)*7)))</f>
        <v/>
      </c>
      <c r="AK15" s="106">
        <f>IF($A15="","",COUNTIFS('3. Καταγραφή αδειών'!$A$5:$A$200,$A15,'3. Καταγραφή αδειών'!$F$5:$F$200,"Εγκρίθηκε",'3. Καταγραφή αδειών'!$C$5:$C$200,"&lt;="&amp;('1. Ρυθμίσεις'!$C$9+(36-1)*7+6),'3. Καταγραφή αδειών'!$D$5:$D$200,"&gt;="&amp;('1. Ρυθμίσεις'!$C$9+(36-1)*7)))</f>
        <v/>
      </c>
      <c r="AL15" s="106">
        <f>IF($A15="","",COUNTIFS('3. Καταγραφή αδειών'!$A$5:$A$200,$A15,'3. Καταγραφή αδειών'!$F$5:$F$200,"Εγκρίθηκε",'3. Καταγραφή αδειών'!$C$5:$C$200,"&lt;="&amp;('1. Ρυθμίσεις'!$C$9+(37-1)*7+6),'3. Καταγραφή αδειών'!$D$5:$D$200,"&gt;="&amp;('1. Ρυθμίσεις'!$C$9+(37-1)*7)))</f>
        <v/>
      </c>
      <c r="AM15" s="106">
        <f>IF($A15="","",COUNTIFS('3. Καταγραφή αδειών'!$A$5:$A$200,$A15,'3. Καταγραφή αδειών'!$F$5:$F$200,"Εγκρίθηκε",'3. Καταγραφή αδειών'!$C$5:$C$200,"&lt;="&amp;('1. Ρυθμίσεις'!$C$9+(38-1)*7+6),'3. Καταγραφή αδειών'!$D$5:$D$200,"&gt;="&amp;('1. Ρυθμίσεις'!$C$9+(38-1)*7)))</f>
        <v/>
      </c>
      <c r="AN15" s="106">
        <f>IF($A15="","",COUNTIFS('3. Καταγραφή αδειών'!$A$5:$A$200,$A15,'3. Καταγραφή αδειών'!$F$5:$F$200,"Εγκρίθηκε",'3. Καταγραφή αδειών'!$C$5:$C$200,"&lt;="&amp;('1. Ρυθμίσεις'!$C$9+(39-1)*7+6),'3. Καταγραφή αδειών'!$D$5:$D$200,"&gt;="&amp;('1. Ρυθμίσεις'!$C$9+(39-1)*7)))</f>
        <v/>
      </c>
      <c r="AO15" s="106">
        <f>IF($A15="","",COUNTIFS('3. Καταγραφή αδειών'!$A$5:$A$200,$A15,'3. Καταγραφή αδειών'!$F$5:$F$200,"Εγκρίθηκε",'3. Καταγραφή αδειών'!$C$5:$C$200,"&lt;="&amp;('1. Ρυθμίσεις'!$C$9+(40-1)*7+6),'3. Καταγραφή αδειών'!$D$5:$D$200,"&gt;="&amp;('1. Ρυθμίσεις'!$C$9+(40-1)*7)))</f>
        <v/>
      </c>
      <c r="AP15" s="106">
        <f>IF($A15="","",COUNTIFS('3. Καταγραφή αδειών'!$A$5:$A$200,$A15,'3. Καταγραφή αδειών'!$F$5:$F$200,"Εγκρίθηκε",'3. Καταγραφή αδειών'!$C$5:$C$200,"&lt;="&amp;('1. Ρυθμίσεις'!$C$9+(41-1)*7+6),'3. Καταγραφή αδειών'!$D$5:$D$200,"&gt;="&amp;('1. Ρυθμίσεις'!$C$9+(41-1)*7)))</f>
        <v/>
      </c>
      <c r="AQ15" s="106">
        <f>IF($A15="","",COUNTIFS('3. Καταγραφή αδειών'!$A$5:$A$200,$A15,'3. Καταγραφή αδειών'!$F$5:$F$200,"Εγκρίθηκε",'3. Καταγραφή αδειών'!$C$5:$C$200,"&lt;="&amp;('1. Ρυθμίσεις'!$C$9+(42-1)*7+6),'3. Καταγραφή αδειών'!$D$5:$D$200,"&gt;="&amp;('1. Ρυθμίσεις'!$C$9+(42-1)*7)))</f>
        <v/>
      </c>
      <c r="AR15" s="106">
        <f>IF($A15="","",COUNTIFS('3. Καταγραφή αδειών'!$A$5:$A$200,$A15,'3. Καταγραφή αδειών'!$F$5:$F$200,"Εγκρίθηκε",'3. Καταγραφή αδειών'!$C$5:$C$200,"&lt;="&amp;('1. Ρυθμίσεις'!$C$9+(43-1)*7+6),'3. Καταγραφή αδειών'!$D$5:$D$200,"&gt;="&amp;('1. Ρυθμίσεις'!$C$9+(43-1)*7)))</f>
        <v/>
      </c>
      <c r="AS15" s="106">
        <f>IF($A15="","",COUNTIFS('3. Καταγραφή αδειών'!$A$5:$A$200,$A15,'3. Καταγραφή αδειών'!$F$5:$F$200,"Εγκρίθηκε",'3. Καταγραφή αδειών'!$C$5:$C$200,"&lt;="&amp;('1. Ρυθμίσεις'!$C$9+(44-1)*7+6),'3. Καταγραφή αδειών'!$D$5:$D$200,"&gt;="&amp;('1. Ρυθμίσεις'!$C$9+(44-1)*7)))</f>
        <v/>
      </c>
      <c r="AT15" s="106">
        <f>IF($A15="","",COUNTIFS('3. Καταγραφή αδειών'!$A$5:$A$200,$A15,'3. Καταγραφή αδειών'!$F$5:$F$200,"Εγκρίθηκε",'3. Καταγραφή αδειών'!$C$5:$C$200,"&lt;="&amp;('1. Ρυθμίσεις'!$C$9+(45-1)*7+6),'3. Καταγραφή αδειών'!$D$5:$D$200,"&gt;="&amp;('1. Ρυθμίσεις'!$C$9+(45-1)*7)))</f>
        <v/>
      </c>
      <c r="AU15" s="106">
        <f>IF($A15="","",COUNTIFS('3. Καταγραφή αδειών'!$A$5:$A$200,$A15,'3. Καταγραφή αδειών'!$F$5:$F$200,"Εγκρίθηκε",'3. Καταγραφή αδειών'!$C$5:$C$200,"&lt;="&amp;('1. Ρυθμίσεις'!$C$9+(46-1)*7+6),'3. Καταγραφή αδειών'!$D$5:$D$200,"&gt;="&amp;('1. Ρυθμίσεις'!$C$9+(46-1)*7)))</f>
        <v/>
      </c>
      <c r="AV15" s="106">
        <f>IF($A15="","",COUNTIFS('3. Καταγραφή αδειών'!$A$5:$A$200,$A15,'3. Καταγραφή αδειών'!$F$5:$F$200,"Εγκρίθηκε",'3. Καταγραφή αδειών'!$C$5:$C$200,"&lt;="&amp;('1. Ρυθμίσεις'!$C$9+(47-1)*7+6),'3. Καταγραφή αδειών'!$D$5:$D$200,"&gt;="&amp;('1. Ρυθμίσεις'!$C$9+(47-1)*7)))</f>
        <v/>
      </c>
      <c r="AW15" s="106">
        <f>IF($A15="","",COUNTIFS('3. Καταγραφή αδειών'!$A$5:$A$200,$A15,'3. Καταγραφή αδειών'!$F$5:$F$200,"Εγκρίθηκε",'3. Καταγραφή αδειών'!$C$5:$C$200,"&lt;="&amp;('1. Ρυθμίσεις'!$C$9+(48-1)*7+6),'3. Καταγραφή αδειών'!$D$5:$D$200,"&gt;="&amp;('1. Ρυθμίσεις'!$C$9+(48-1)*7)))</f>
        <v/>
      </c>
      <c r="AX15" s="106">
        <f>IF($A15="","",COUNTIFS('3. Καταγραφή αδειών'!$A$5:$A$200,$A15,'3. Καταγραφή αδειών'!$F$5:$F$200,"Εγκρίθηκε",'3. Καταγραφή αδειών'!$C$5:$C$200,"&lt;="&amp;('1. Ρυθμίσεις'!$C$9+(49-1)*7+6),'3. Καταγραφή αδειών'!$D$5:$D$200,"&gt;="&amp;('1. Ρυθμίσεις'!$C$9+(49-1)*7)))</f>
        <v/>
      </c>
      <c r="AY15" s="106">
        <f>IF($A15="","",COUNTIFS('3. Καταγραφή αδειών'!$A$5:$A$200,$A15,'3. Καταγραφή αδειών'!$F$5:$F$200,"Εγκρίθηκε",'3. Καταγραφή αδειών'!$C$5:$C$200,"&lt;="&amp;('1. Ρυθμίσεις'!$C$9+(50-1)*7+6),'3. Καταγραφή αδειών'!$D$5:$D$200,"&gt;="&amp;('1. Ρυθμίσεις'!$C$9+(50-1)*7)))</f>
        <v/>
      </c>
      <c r="AZ15" s="106">
        <f>IF($A15="","",COUNTIFS('3. Καταγραφή αδειών'!$A$5:$A$200,$A15,'3. Καταγραφή αδειών'!$F$5:$F$200,"Εγκρίθηκε",'3. Καταγραφή αδειών'!$C$5:$C$200,"&lt;="&amp;('1. Ρυθμίσεις'!$C$9+(51-1)*7+6),'3. Καταγραφή αδειών'!$D$5:$D$200,"&gt;="&amp;('1. Ρυθμίσεις'!$C$9+(51-1)*7)))</f>
        <v/>
      </c>
      <c r="BA15" s="106">
        <f>IF($A15="","",COUNTIFS('3. Καταγραφή αδειών'!$A$5:$A$200,$A15,'3. Καταγραφή αδειών'!$F$5:$F$200,"Εγκρίθηκε",'3. Καταγραφή αδειών'!$C$5:$C$200,"&lt;="&amp;('1. Ρυθμίσεις'!$C$9+(52-1)*7+6),'3. Καταγραφή αδειών'!$D$5:$D$200,"&gt;="&amp;('1. Ρυθμίσεις'!$C$9+(52-1)*7)))</f>
        <v/>
      </c>
    </row>
    <row r="16" ht="18" customHeight="1" s="55">
      <c r="A16" s="105">
        <f>IF('2. Εργαζόμενοι'!A16="","",'2. Εργαζόμενοι'!A16)</f>
        <v/>
      </c>
      <c r="B16" s="106">
        <f>IF($A16="","",COUNTIFS('3. Καταγραφή αδειών'!$A$5:$A$200,$A16,'3. Καταγραφή αδειών'!$F$5:$F$200,"Εγκρίθηκε",'3. Καταγραφή αδειών'!$C$5:$C$200,"&lt;="&amp;('1. Ρυθμίσεις'!$C$9+(1-1)*7+6),'3. Καταγραφή αδειών'!$D$5:$D$200,"&gt;="&amp;('1. Ρυθμίσεις'!$C$9+(1-1)*7)))</f>
        <v/>
      </c>
      <c r="C16" s="106">
        <f>IF($A16="","",COUNTIFS('3. Καταγραφή αδειών'!$A$5:$A$200,$A16,'3. Καταγραφή αδειών'!$F$5:$F$200,"Εγκρίθηκε",'3. Καταγραφή αδειών'!$C$5:$C$200,"&lt;="&amp;('1. Ρυθμίσεις'!$C$9+(2-1)*7+6),'3. Καταγραφή αδειών'!$D$5:$D$200,"&gt;="&amp;('1. Ρυθμίσεις'!$C$9+(2-1)*7)))</f>
        <v/>
      </c>
      <c r="D16" s="106">
        <f>IF($A16="","",COUNTIFS('3. Καταγραφή αδειών'!$A$5:$A$200,$A16,'3. Καταγραφή αδειών'!$F$5:$F$200,"Εγκρίθηκε",'3. Καταγραφή αδειών'!$C$5:$C$200,"&lt;="&amp;('1. Ρυθμίσεις'!$C$9+(3-1)*7+6),'3. Καταγραφή αδειών'!$D$5:$D$200,"&gt;="&amp;('1. Ρυθμίσεις'!$C$9+(3-1)*7)))</f>
        <v/>
      </c>
      <c r="E16" s="106">
        <f>IF($A16="","",COUNTIFS('3. Καταγραφή αδειών'!$A$5:$A$200,$A16,'3. Καταγραφή αδειών'!$F$5:$F$200,"Εγκρίθηκε",'3. Καταγραφή αδειών'!$C$5:$C$200,"&lt;="&amp;('1. Ρυθμίσεις'!$C$9+(4-1)*7+6),'3. Καταγραφή αδειών'!$D$5:$D$200,"&gt;="&amp;('1. Ρυθμίσεις'!$C$9+(4-1)*7)))</f>
        <v/>
      </c>
      <c r="F16" s="106">
        <f>IF($A16="","",COUNTIFS('3. Καταγραφή αδειών'!$A$5:$A$200,$A16,'3. Καταγραφή αδειών'!$F$5:$F$200,"Εγκρίθηκε",'3. Καταγραφή αδειών'!$C$5:$C$200,"&lt;="&amp;('1. Ρυθμίσεις'!$C$9+(5-1)*7+6),'3. Καταγραφή αδειών'!$D$5:$D$200,"&gt;="&amp;('1. Ρυθμίσεις'!$C$9+(5-1)*7)))</f>
        <v/>
      </c>
      <c r="G16" s="106">
        <f>IF($A16="","",COUNTIFS('3. Καταγραφή αδειών'!$A$5:$A$200,$A16,'3. Καταγραφή αδειών'!$F$5:$F$200,"Εγκρίθηκε",'3. Καταγραφή αδειών'!$C$5:$C$200,"&lt;="&amp;('1. Ρυθμίσεις'!$C$9+(6-1)*7+6),'3. Καταγραφή αδειών'!$D$5:$D$200,"&gt;="&amp;('1. Ρυθμίσεις'!$C$9+(6-1)*7)))</f>
        <v/>
      </c>
      <c r="H16" s="106">
        <f>IF($A16="","",COUNTIFS('3. Καταγραφή αδειών'!$A$5:$A$200,$A16,'3. Καταγραφή αδειών'!$F$5:$F$200,"Εγκρίθηκε",'3. Καταγραφή αδειών'!$C$5:$C$200,"&lt;="&amp;('1. Ρυθμίσεις'!$C$9+(7-1)*7+6),'3. Καταγραφή αδειών'!$D$5:$D$200,"&gt;="&amp;('1. Ρυθμίσεις'!$C$9+(7-1)*7)))</f>
        <v/>
      </c>
      <c r="I16" s="106">
        <f>IF($A16="","",COUNTIFS('3. Καταγραφή αδειών'!$A$5:$A$200,$A16,'3. Καταγραφή αδειών'!$F$5:$F$200,"Εγκρίθηκε",'3. Καταγραφή αδειών'!$C$5:$C$200,"&lt;="&amp;('1. Ρυθμίσεις'!$C$9+(8-1)*7+6),'3. Καταγραφή αδειών'!$D$5:$D$200,"&gt;="&amp;('1. Ρυθμίσεις'!$C$9+(8-1)*7)))</f>
        <v/>
      </c>
      <c r="J16" s="106">
        <f>IF($A16="","",COUNTIFS('3. Καταγραφή αδειών'!$A$5:$A$200,$A16,'3. Καταγραφή αδειών'!$F$5:$F$200,"Εγκρίθηκε",'3. Καταγραφή αδειών'!$C$5:$C$200,"&lt;="&amp;('1. Ρυθμίσεις'!$C$9+(9-1)*7+6),'3. Καταγραφή αδειών'!$D$5:$D$200,"&gt;="&amp;('1. Ρυθμίσεις'!$C$9+(9-1)*7)))</f>
        <v/>
      </c>
      <c r="K16" s="106">
        <f>IF($A16="","",COUNTIFS('3. Καταγραφή αδειών'!$A$5:$A$200,$A16,'3. Καταγραφή αδειών'!$F$5:$F$200,"Εγκρίθηκε",'3. Καταγραφή αδειών'!$C$5:$C$200,"&lt;="&amp;('1. Ρυθμίσεις'!$C$9+(10-1)*7+6),'3. Καταγραφή αδειών'!$D$5:$D$200,"&gt;="&amp;('1. Ρυθμίσεις'!$C$9+(10-1)*7)))</f>
        <v/>
      </c>
      <c r="L16" s="106">
        <f>IF($A16="","",COUNTIFS('3. Καταγραφή αδειών'!$A$5:$A$200,$A16,'3. Καταγραφή αδειών'!$F$5:$F$200,"Εγκρίθηκε",'3. Καταγραφή αδειών'!$C$5:$C$200,"&lt;="&amp;('1. Ρυθμίσεις'!$C$9+(11-1)*7+6),'3. Καταγραφή αδειών'!$D$5:$D$200,"&gt;="&amp;('1. Ρυθμίσεις'!$C$9+(11-1)*7)))</f>
        <v/>
      </c>
      <c r="M16" s="106">
        <f>IF($A16="","",COUNTIFS('3. Καταγραφή αδειών'!$A$5:$A$200,$A16,'3. Καταγραφή αδειών'!$F$5:$F$200,"Εγκρίθηκε",'3. Καταγραφή αδειών'!$C$5:$C$200,"&lt;="&amp;('1. Ρυθμίσεις'!$C$9+(12-1)*7+6),'3. Καταγραφή αδειών'!$D$5:$D$200,"&gt;="&amp;('1. Ρυθμίσεις'!$C$9+(12-1)*7)))</f>
        <v/>
      </c>
      <c r="N16" s="106">
        <f>IF($A16="","",COUNTIFS('3. Καταγραφή αδειών'!$A$5:$A$200,$A16,'3. Καταγραφή αδειών'!$F$5:$F$200,"Εγκρίθηκε",'3. Καταγραφή αδειών'!$C$5:$C$200,"&lt;="&amp;('1. Ρυθμίσεις'!$C$9+(13-1)*7+6),'3. Καταγραφή αδειών'!$D$5:$D$200,"&gt;="&amp;('1. Ρυθμίσεις'!$C$9+(13-1)*7)))</f>
        <v/>
      </c>
      <c r="O16" s="106">
        <f>IF($A16="","",COUNTIFS('3. Καταγραφή αδειών'!$A$5:$A$200,$A16,'3. Καταγραφή αδειών'!$F$5:$F$200,"Εγκρίθηκε",'3. Καταγραφή αδειών'!$C$5:$C$200,"&lt;="&amp;('1. Ρυθμίσεις'!$C$9+(14-1)*7+6),'3. Καταγραφή αδειών'!$D$5:$D$200,"&gt;="&amp;('1. Ρυθμίσεις'!$C$9+(14-1)*7)))</f>
        <v/>
      </c>
      <c r="P16" s="106">
        <f>IF($A16="","",COUNTIFS('3. Καταγραφή αδειών'!$A$5:$A$200,$A16,'3. Καταγραφή αδειών'!$F$5:$F$200,"Εγκρίθηκε",'3. Καταγραφή αδειών'!$C$5:$C$200,"&lt;="&amp;('1. Ρυθμίσεις'!$C$9+(15-1)*7+6),'3. Καταγραφή αδειών'!$D$5:$D$200,"&gt;="&amp;('1. Ρυθμίσεις'!$C$9+(15-1)*7)))</f>
        <v/>
      </c>
      <c r="Q16" s="106">
        <f>IF($A16="","",COUNTIFS('3. Καταγραφή αδειών'!$A$5:$A$200,$A16,'3. Καταγραφή αδειών'!$F$5:$F$200,"Εγκρίθηκε",'3. Καταγραφή αδειών'!$C$5:$C$200,"&lt;="&amp;('1. Ρυθμίσεις'!$C$9+(16-1)*7+6),'3. Καταγραφή αδειών'!$D$5:$D$200,"&gt;="&amp;('1. Ρυθμίσεις'!$C$9+(16-1)*7)))</f>
        <v/>
      </c>
      <c r="R16" s="106">
        <f>IF($A16="","",COUNTIFS('3. Καταγραφή αδειών'!$A$5:$A$200,$A16,'3. Καταγραφή αδειών'!$F$5:$F$200,"Εγκρίθηκε",'3. Καταγραφή αδειών'!$C$5:$C$200,"&lt;="&amp;('1. Ρυθμίσεις'!$C$9+(17-1)*7+6),'3. Καταγραφή αδειών'!$D$5:$D$200,"&gt;="&amp;('1. Ρυθμίσεις'!$C$9+(17-1)*7)))</f>
        <v/>
      </c>
      <c r="S16" s="106">
        <f>IF($A16="","",COUNTIFS('3. Καταγραφή αδειών'!$A$5:$A$200,$A16,'3. Καταγραφή αδειών'!$F$5:$F$200,"Εγκρίθηκε",'3. Καταγραφή αδειών'!$C$5:$C$200,"&lt;="&amp;('1. Ρυθμίσεις'!$C$9+(18-1)*7+6),'3. Καταγραφή αδειών'!$D$5:$D$200,"&gt;="&amp;('1. Ρυθμίσεις'!$C$9+(18-1)*7)))</f>
        <v/>
      </c>
      <c r="T16" s="106">
        <f>IF($A16="","",COUNTIFS('3. Καταγραφή αδειών'!$A$5:$A$200,$A16,'3. Καταγραφή αδειών'!$F$5:$F$200,"Εγκρίθηκε",'3. Καταγραφή αδειών'!$C$5:$C$200,"&lt;="&amp;('1. Ρυθμίσεις'!$C$9+(19-1)*7+6),'3. Καταγραφή αδειών'!$D$5:$D$200,"&gt;="&amp;('1. Ρυθμίσεις'!$C$9+(19-1)*7)))</f>
        <v/>
      </c>
      <c r="U16" s="106">
        <f>IF($A16="","",COUNTIFS('3. Καταγραφή αδειών'!$A$5:$A$200,$A16,'3. Καταγραφή αδειών'!$F$5:$F$200,"Εγκρίθηκε",'3. Καταγραφή αδειών'!$C$5:$C$200,"&lt;="&amp;('1. Ρυθμίσεις'!$C$9+(20-1)*7+6),'3. Καταγραφή αδειών'!$D$5:$D$200,"&gt;="&amp;('1. Ρυθμίσεις'!$C$9+(20-1)*7)))</f>
        <v/>
      </c>
      <c r="V16" s="106">
        <f>IF($A16="","",COUNTIFS('3. Καταγραφή αδειών'!$A$5:$A$200,$A16,'3. Καταγραφή αδειών'!$F$5:$F$200,"Εγκρίθηκε",'3. Καταγραφή αδειών'!$C$5:$C$200,"&lt;="&amp;('1. Ρυθμίσεις'!$C$9+(21-1)*7+6),'3. Καταγραφή αδειών'!$D$5:$D$200,"&gt;="&amp;('1. Ρυθμίσεις'!$C$9+(21-1)*7)))</f>
        <v/>
      </c>
      <c r="W16" s="106">
        <f>IF($A16="","",COUNTIFS('3. Καταγραφή αδειών'!$A$5:$A$200,$A16,'3. Καταγραφή αδειών'!$F$5:$F$200,"Εγκρίθηκε",'3. Καταγραφή αδειών'!$C$5:$C$200,"&lt;="&amp;('1. Ρυθμίσεις'!$C$9+(22-1)*7+6),'3. Καταγραφή αδειών'!$D$5:$D$200,"&gt;="&amp;('1. Ρυθμίσεις'!$C$9+(22-1)*7)))</f>
        <v/>
      </c>
      <c r="X16" s="106">
        <f>IF($A16="","",COUNTIFS('3. Καταγραφή αδειών'!$A$5:$A$200,$A16,'3. Καταγραφή αδειών'!$F$5:$F$200,"Εγκρίθηκε",'3. Καταγραφή αδειών'!$C$5:$C$200,"&lt;="&amp;('1. Ρυθμίσεις'!$C$9+(23-1)*7+6),'3. Καταγραφή αδειών'!$D$5:$D$200,"&gt;="&amp;('1. Ρυθμίσεις'!$C$9+(23-1)*7)))</f>
        <v/>
      </c>
      <c r="Y16" s="106">
        <f>IF($A16="","",COUNTIFS('3. Καταγραφή αδειών'!$A$5:$A$200,$A16,'3. Καταγραφή αδειών'!$F$5:$F$200,"Εγκρίθηκε",'3. Καταγραφή αδειών'!$C$5:$C$200,"&lt;="&amp;('1. Ρυθμίσεις'!$C$9+(24-1)*7+6),'3. Καταγραφή αδειών'!$D$5:$D$200,"&gt;="&amp;('1. Ρυθμίσεις'!$C$9+(24-1)*7)))</f>
        <v/>
      </c>
      <c r="Z16" s="106">
        <f>IF($A16="","",COUNTIFS('3. Καταγραφή αδειών'!$A$5:$A$200,$A16,'3. Καταγραφή αδειών'!$F$5:$F$200,"Εγκρίθηκε",'3. Καταγραφή αδειών'!$C$5:$C$200,"&lt;="&amp;('1. Ρυθμίσεις'!$C$9+(25-1)*7+6),'3. Καταγραφή αδειών'!$D$5:$D$200,"&gt;="&amp;('1. Ρυθμίσεις'!$C$9+(25-1)*7)))</f>
        <v/>
      </c>
      <c r="AA16" s="106">
        <f>IF($A16="","",COUNTIFS('3. Καταγραφή αδειών'!$A$5:$A$200,$A16,'3. Καταγραφή αδειών'!$F$5:$F$200,"Εγκρίθηκε",'3. Καταγραφή αδειών'!$C$5:$C$200,"&lt;="&amp;('1. Ρυθμίσεις'!$C$9+(26-1)*7+6),'3. Καταγραφή αδειών'!$D$5:$D$200,"&gt;="&amp;('1. Ρυθμίσεις'!$C$9+(26-1)*7)))</f>
        <v/>
      </c>
      <c r="AB16" s="106">
        <f>IF($A16="","",COUNTIFS('3. Καταγραφή αδειών'!$A$5:$A$200,$A16,'3. Καταγραφή αδειών'!$F$5:$F$200,"Εγκρίθηκε",'3. Καταγραφή αδειών'!$C$5:$C$200,"&lt;="&amp;('1. Ρυθμίσεις'!$C$9+(27-1)*7+6),'3. Καταγραφή αδειών'!$D$5:$D$200,"&gt;="&amp;('1. Ρυθμίσεις'!$C$9+(27-1)*7)))</f>
        <v/>
      </c>
      <c r="AC16" s="106">
        <f>IF($A16="","",COUNTIFS('3. Καταγραφή αδειών'!$A$5:$A$200,$A16,'3. Καταγραφή αδειών'!$F$5:$F$200,"Εγκρίθηκε",'3. Καταγραφή αδειών'!$C$5:$C$200,"&lt;="&amp;('1. Ρυθμίσεις'!$C$9+(28-1)*7+6),'3. Καταγραφή αδειών'!$D$5:$D$200,"&gt;="&amp;('1. Ρυθμίσεις'!$C$9+(28-1)*7)))</f>
        <v/>
      </c>
      <c r="AD16" s="106">
        <f>IF($A16="","",COUNTIFS('3. Καταγραφή αδειών'!$A$5:$A$200,$A16,'3. Καταγραφή αδειών'!$F$5:$F$200,"Εγκρίθηκε",'3. Καταγραφή αδειών'!$C$5:$C$200,"&lt;="&amp;('1. Ρυθμίσεις'!$C$9+(29-1)*7+6),'3. Καταγραφή αδειών'!$D$5:$D$200,"&gt;="&amp;('1. Ρυθμίσεις'!$C$9+(29-1)*7)))</f>
        <v/>
      </c>
      <c r="AE16" s="106">
        <f>IF($A16="","",COUNTIFS('3. Καταγραφή αδειών'!$A$5:$A$200,$A16,'3. Καταγραφή αδειών'!$F$5:$F$200,"Εγκρίθηκε",'3. Καταγραφή αδειών'!$C$5:$C$200,"&lt;="&amp;('1. Ρυθμίσεις'!$C$9+(30-1)*7+6),'3. Καταγραφή αδειών'!$D$5:$D$200,"&gt;="&amp;('1. Ρυθμίσεις'!$C$9+(30-1)*7)))</f>
        <v/>
      </c>
      <c r="AF16" s="106">
        <f>IF($A16="","",COUNTIFS('3. Καταγραφή αδειών'!$A$5:$A$200,$A16,'3. Καταγραφή αδειών'!$F$5:$F$200,"Εγκρίθηκε",'3. Καταγραφή αδειών'!$C$5:$C$200,"&lt;="&amp;('1. Ρυθμίσεις'!$C$9+(31-1)*7+6),'3. Καταγραφή αδειών'!$D$5:$D$200,"&gt;="&amp;('1. Ρυθμίσεις'!$C$9+(31-1)*7)))</f>
        <v/>
      </c>
      <c r="AG16" s="106">
        <f>IF($A16="","",COUNTIFS('3. Καταγραφή αδειών'!$A$5:$A$200,$A16,'3. Καταγραφή αδειών'!$F$5:$F$200,"Εγκρίθηκε",'3. Καταγραφή αδειών'!$C$5:$C$200,"&lt;="&amp;('1. Ρυθμίσεις'!$C$9+(32-1)*7+6),'3. Καταγραφή αδειών'!$D$5:$D$200,"&gt;="&amp;('1. Ρυθμίσεις'!$C$9+(32-1)*7)))</f>
        <v/>
      </c>
      <c r="AH16" s="106">
        <f>IF($A16="","",COUNTIFS('3. Καταγραφή αδειών'!$A$5:$A$200,$A16,'3. Καταγραφή αδειών'!$F$5:$F$200,"Εγκρίθηκε",'3. Καταγραφή αδειών'!$C$5:$C$200,"&lt;="&amp;('1. Ρυθμίσεις'!$C$9+(33-1)*7+6),'3. Καταγραφή αδειών'!$D$5:$D$200,"&gt;="&amp;('1. Ρυθμίσεις'!$C$9+(33-1)*7)))</f>
        <v/>
      </c>
      <c r="AI16" s="106">
        <f>IF($A16="","",COUNTIFS('3. Καταγραφή αδειών'!$A$5:$A$200,$A16,'3. Καταγραφή αδειών'!$F$5:$F$200,"Εγκρίθηκε",'3. Καταγραφή αδειών'!$C$5:$C$200,"&lt;="&amp;('1. Ρυθμίσεις'!$C$9+(34-1)*7+6),'3. Καταγραφή αδειών'!$D$5:$D$200,"&gt;="&amp;('1. Ρυθμίσεις'!$C$9+(34-1)*7)))</f>
        <v/>
      </c>
      <c r="AJ16" s="106">
        <f>IF($A16="","",COUNTIFS('3. Καταγραφή αδειών'!$A$5:$A$200,$A16,'3. Καταγραφή αδειών'!$F$5:$F$200,"Εγκρίθηκε",'3. Καταγραφή αδειών'!$C$5:$C$200,"&lt;="&amp;('1. Ρυθμίσεις'!$C$9+(35-1)*7+6),'3. Καταγραφή αδειών'!$D$5:$D$200,"&gt;="&amp;('1. Ρυθμίσεις'!$C$9+(35-1)*7)))</f>
        <v/>
      </c>
      <c r="AK16" s="106">
        <f>IF($A16="","",COUNTIFS('3. Καταγραφή αδειών'!$A$5:$A$200,$A16,'3. Καταγραφή αδειών'!$F$5:$F$200,"Εγκρίθηκε",'3. Καταγραφή αδειών'!$C$5:$C$200,"&lt;="&amp;('1. Ρυθμίσεις'!$C$9+(36-1)*7+6),'3. Καταγραφή αδειών'!$D$5:$D$200,"&gt;="&amp;('1. Ρυθμίσεις'!$C$9+(36-1)*7)))</f>
        <v/>
      </c>
      <c r="AL16" s="106">
        <f>IF($A16="","",COUNTIFS('3. Καταγραφή αδειών'!$A$5:$A$200,$A16,'3. Καταγραφή αδειών'!$F$5:$F$200,"Εγκρίθηκε",'3. Καταγραφή αδειών'!$C$5:$C$200,"&lt;="&amp;('1. Ρυθμίσεις'!$C$9+(37-1)*7+6),'3. Καταγραφή αδειών'!$D$5:$D$200,"&gt;="&amp;('1. Ρυθμίσεις'!$C$9+(37-1)*7)))</f>
        <v/>
      </c>
      <c r="AM16" s="106">
        <f>IF($A16="","",COUNTIFS('3. Καταγραφή αδειών'!$A$5:$A$200,$A16,'3. Καταγραφή αδειών'!$F$5:$F$200,"Εγκρίθηκε",'3. Καταγραφή αδειών'!$C$5:$C$200,"&lt;="&amp;('1. Ρυθμίσεις'!$C$9+(38-1)*7+6),'3. Καταγραφή αδειών'!$D$5:$D$200,"&gt;="&amp;('1. Ρυθμίσεις'!$C$9+(38-1)*7)))</f>
        <v/>
      </c>
      <c r="AN16" s="106">
        <f>IF($A16="","",COUNTIFS('3. Καταγραφή αδειών'!$A$5:$A$200,$A16,'3. Καταγραφή αδειών'!$F$5:$F$200,"Εγκρίθηκε",'3. Καταγραφή αδειών'!$C$5:$C$200,"&lt;="&amp;('1. Ρυθμίσεις'!$C$9+(39-1)*7+6),'3. Καταγραφή αδειών'!$D$5:$D$200,"&gt;="&amp;('1. Ρυθμίσεις'!$C$9+(39-1)*7)))</f>
        <v/>
      </c>
      <c r="AO16" s="106">
        <f>IF($A16="","",COUNTIFS('3. Καταγραφή αδειών'!$A$5:$A$200,$A16,'3. Καταγραφή αδειών'!$F$5:$F$200,"Εγκρίθηκε",'3. Καταγραφή αδειών'!$C$5:$C$200,"&lt;="&amp;('1. Ρυθμίσεις'!$C$9+(40-1)*7+6),'3. Καταγραφή αδειών'!$D$5:$D$200,"&gt;="&amp;('1. Ρυθμίσεις'!$C$9+(40-1)*7)))</f>
        <v/>
      </c>
      <c r="AP16" s="106">
        <f>IF($A16="","",COUNTIFS('3. Καταγραφή αδειών'!$A$5:$A$200,$A16,'3. Καταγραφή αδειών'!$F$5:$F$200,"Εγκρίθηκε",'3. Καταγραφή αδειών'!$C$5:$C$200,"&lt;="&amp;('1. Ρυθμίσεις'!$C$9+(41-1)*7+6),'3. Καταγραφή αδειών'!$D$5:$D$200,"&gt;="&amp;('1. Ρυθμίσεις'!$C$9+(41-1)*7)))</f>
        <v/>
      </c>
      <c r="AQ16" s="106">
        <f>IF($A16="","",COUNTIFS('3. Καταγραφή αδειών'!$A$5:$A$200,$A16,'3. Καταγραφή αδειών'!$F$5:$F$200,"Εγκρίθηκε",'3. Καταγραφή αδειών'!$C$5:$C$200,"&lt;="&amp;('1. Ρυθμίσεις'!$C$9+(42-1)*7+6),'3. Καταγραφή αδειών'!$D$5:$D$200,"&gt;="&amp;('1. Ρυθμίσεις'!$C$9+(42-1)*7)))</f>
        <v/>
      </c>
      <c r="AR16" s="106">
        <f>IF($A16="","",COUNTIFS('3. Καταγραφή αδειών'!$A$5:$A$200,$A16,'3. Καταγραφή αδειών'!$F$5:$F$200,"Εγκρίθηκε",'3. Καταγραφή αδειών'!$C$5:$C$200,"&lt;="&amp;('1. Ρυθμίσεις'!$C$9+(43-1)*7+6),'3. Καταγραφή αδειών'!$D$5:$D$200,"&gt;="&amp;('1. Ρυθμίσεις'!$C$9+(43-1)*7)))</f>
        <v/>
      </c>
      <c r="AS16" s="106">
        <f>IF($A16="","",COUNTIFS('3. Καταγραφή αδειών'!$A$5:$A$200,$A16,'3. Καταγραφή αδειών'!$F$5:$F$200,"Εγκρίθηκε",'3. Καταγραφή αδειών'!$C$5:$C$200,"&lt;="&amp;('1. Ρυθμίσεις'!$C$9+(44-1)*7+6),'3. Καταγραφή αδειών'!$D$5:$D$200,"&gt;="&amp;('1. Ρυθμίσεις'!$C$9+(44-1)*7)))</f>
        <v/>
      </c>
      <c r="AT16" s="106">
        <f>IF($A16="","",COUNTIFS('3. Καταγραφή αδειών'!$A$5:$A$200,$A16,'3. Καταγραφή αδειών'!$F$5:$F$200,"Εγκρίθηκε",'3. Καταγραφή αδειών'!$C$5:$C$200,"&lt;="&amp;('1. Ρυθμίσεις'!$C$9+(45-1)*7+6),'3. Καταγραφή αδειών'!$D$5:$D$200,"&gt;="&amp;('1. Ρυθμίσεις'!$C$9+(45-1)*7)))</f>
        <v/>
      </c>
      <c r="AU16" s="106">
        <f>IF($A16="","",COUNTIFS('3. Καταγραφή αδειών'!$A$5:$A$200,$A16,'3. Καταγραφή αδειών'!$F$5:$F$200,"Εγκρίθηκε",'3. Καταγραφή αδειών'!$C$5:$C$200,"&lt;="&amp;('1. Ρυθμίσεις'!$C$9+(46-1)*7+6),'3. Καταγραφή αδειών'!$D$5:$D$200,"&gt;="&amp;('1. Ρυθμίσεις'!$C$9+(46-1)*7)))</f>
        <v/>
      </c>
      <c r="AV16" s="106">
        <f>IF($A16="","",COUNTIFS('3. Καταγραφή αδειών'!$A$5:$A$200,$A16,'3. Καταγραφή αδειών'!$F$5:$F$200,"Εγκρίθηκε",'3. Καταγραφή αδειών'!$C$5:$C$200,"&lt;="&amp;('1. Ρυθμίσεις'!$C$9+(47-1)*7+6),'3. Καταγραφή αδειών'!$D$5:$D$200,"&gt;="&amp;('1. Ρυθμίσεις'!$C$9+(47-1)*7)))</f>
        <v/>
      </c>
      <c r="AW16" s="106">
        <f>IF($A16="","",COUNTIFS('3. Καταγραφή αδειών'!$A$5:$A$200,$A16,'3. Καταγραφή αδειών'!$F$5:$F$200,"Εγκρίθηκε",'3. Καταγραφή αδειών'!$C$5:$C$200,"&lt;="&amp;('1. Ρυθμίσεις'!$C$9+(48-1)*7+6),'3. Καταγραφή αδειών'!$D$5:$D$200,"&gt;="&amp;('1. Ρυθμίσεις'!$C$9+(48-1)*7)))</f>
        <v/>
      </c>
      <c r="AX16" s="106">
        <f>IF($A16="","",COUNTIFS('3. Καταγραφή αδειών'!$A$5:$A$200,$A16,'3. Καταγραφή αδειών'!$F$5:$F$200,"Εγκρίθηκε",'3. Καταγραφή αδειών'!$C$5:$C$200,"&lt;="&amp;('1. Ρυθμίσεις'!$C$9+(49-1)*7+6),'3. Καταγραφή αδειών'!$D$5:$D$200,"&gt;="&amp;('1. Ρυθμίσεις'!$C$9+(49-1)*7)))</f>
        <v/>
      </c>
      <c r="AY16" s="106">
        <f>IF($A16="","",COUNTIFS('3. Καταγραφή αδειών'!$A$5:$A$200,$A16,'3. Καταγραφή αδειών'!$F$5:$F$200,"Εγκρίθηκε",'3. Καταγραφή αδειών'!$C$5:$C$200,"&lt;="&amp;('1. Ρυθμίσεις'!$C$9+(50-1)*7+6),'3. Καταγραφή αδειών'!$D$5:$D$200,"&gt;="&amp;('1. Ρυθμίσεις'!$C$9+(50-1)*7)))</f>
        <v/>
      </c>
      <c r="AZ16" s="106">
        <f>IF($A16="","",COUNTIFS('3. Καταγραφή αδειών'!$A$5:$A$200,$A16,'3. Καταγραφή αδειών'!$F$5:$F$200,"Εγκρίθηκε",'3. Καταγραφή αδειών'!$C$5:$C$200,"&lt;="&amp;('1. Ρυθμίσεις'!$C$9+(51-1)*7+6),'3. Καταγραφή αδειών'!$D$5:$D$200,"&gt;="&amp;('1. Ρυθμίσεις'!$C$9+(51-1)*7)))</f>
        <v/>
      </c>
      <c r="BA16" s="106">
        <f>IF($A16="","",COUNTIFS('3. Καταγραφή αδειών'!$A$5:$A$200,$A16,'3. Καταγραφή αδειών'!$F$5:$F$200,"Εγκρίθηκε",'3. Καταγραφή αδειών'!$C$5:$C$200,"&lt;="&amp;('1. Ρυθμίσεις'!$C$9+(52-1)*7+6),'3. Καταγραφή αδειών'!$D$5:$D$200,"&gt;="&amp;('1. Ρυθμίσεις'!$C$9+(52-1)*7)))</f>
        <v/>
      </c>
    </row>
    <row r="17" ht="18" customHeight="1" s="55">
      <c r="A17" s="105">
        <f>IF('2. Εργαζόμενοι'!A17="","",'2. Εργαζόμενοι'!A17)</f>
        <v/>
      </c>
      <c r="B17" s="106">
        <f>IF($A17="","",COUNTIFS('3. Καταγραφή αδειών'!$A$5:$A$200,$A17,'3. Καταγραφή αδειών'!$F$5:$F$200,"Εγκρίθηκε",'3. Καταγραφή αδειών'!$C$5:$C$200,"&lt;="&amp;('1. Ρυθμίσεις'!$C$9+(1-1)*7+6),'3. Καταγραφή αδειών'!$D$5:$D$200,"&gt;="&amp;('1. Ρυθμίσεις'!$C$9+(1-1)*7)))</f>
        <v/>
      </c>
      <c r="C17" s="106">
        <f>IF($A17="","",COUNTIFS('3. Καταγραφή αδειών'!$A$5:$A$200,$A17,'3. Καταγραφή αδειών'!$F$5:$F$200,"Εγκρίθηκε",'3. Καταγραφή αδειών'!$C$5:$C$200,"&lt;="&amp;('1. Ρυθμίσεις'!$C$9+(2-1)*7+6),'3. Καταγραφή αδειών'!$D$5:$D$200,"&gt;="&amp;('1. Ρυθμίσεις'!$C$9+(2-1)*7)))</f>
        <v/>
      </c>
      <c r="D17" s="106">
        <f>IF($A17="","",COUNTIFS('3. Καταγραφή αδειών'!$A$5:$A$200,$A17,'3. Καταγραφή αδειών'!$F$5:$F$200,"Εγκρίθηκε",'3. Καταγραφή αδειών'!$C$5:$C$200,"&lt;="&amp;('1. Ρυθμίσεις'!$C$9+(3-1)*7+6),'3. Καταγραφή αδειών'!$D$5:$D$200,"&gt;="&amp;('1. Ρυθμίσεις'!$C$9+(3-1)*7)))</f>
        <v/>
      </c>
      <c r="E17" s="106">
        <f>IF($A17="","",COUNTIFS('3. Καταγραφή αδειών'!$A$5:$A$200,$A17,'3. Καταγραφή αδειών'!$F$5:$F$200,"Εγκρίθηκε",'3. Καταγραφή αδειών'!$C$5:$C$200,"&lt;="&amp;('1. Ρυθμίσεις'!$C$9+(4-1)*7+6),'3. Καταγραφή αδειών'!$D$5:$D$200,"&gt;="&amp;('1. Ρυθμίσεις'!$C$9+(4-1)*7)))</f>
        <v/>
      </c>
      <c r="F17" s="106">
        <f>IF($A17="","",COUNTIFS('3. Καταγραφή αδειών'!$A$5:$A$200,$A17,'3. Καταγραφή αδειών'!$F$5:$F$200,"Εγκρίθηκε",'3. Καταγραφή αδειών'!$C$5:$C$200,"&lt;="&amp;('1. Ρυθμίσεις'!$C$9+(5-1)*7+6),'3. Καταγραφή αδειών'!$D$5:$D$200,"&gt;="&amp;('1. Ρυθμίσεις'!$C$9+(5-1)*7)))</f>
        <v/>
      </c>
      <c r="G17" s="106">
        <f>IF($A17="","",COUNTIFS('3. Καταγραφή αδειών'!$A$5:$A$200,$A17,'3. Καταγραφή αδειών'!$F$5:$F$200,"Εγκρίθηκε",'3. Καταγραφή αδειών'!$C$5:$C$200,"&lt;="&amp;('1. Ρυθμίσεις'!$C$9+(6-1)*7+6),'3. Καταγραφή αδειών'!$D$5:$D$200,"&gt;="&amp;('1. Ρυθμίσεις'!$C$9+(6-1)*7)))</f>
        <v/>
      </c>
      <c r="H17" s="106">
        <f>IF($A17="","",COUNTIFS('3. Καταγραφή αδειών'!$A$5:$A$200,$A17,'3. Καταγραφή αδειών'!$F$5:$F$200,"Εγκρίθηκε",'3. Καταγραφή αδειών'!$C$5:$C$200,"&lt;="&amp;('1. Ρυθμίσεις'!$C$9+(7-1)*7+6),'3. Καταγραφή αδειών'!$D$5:$D$200,"&gt;="&amp;('1. Ρυθμίσεις'!$C$9+(7-1)*7)))</f>
        <v/>
      </c>
      <c r="I17" s="106">
        <f>IF($A17="","",COUNTIFS('3. Καταγραφή αδειών'!$A$5:$A$200,$A17,'3. Καταγραφή αδειών'!$F$5:$F$200,"Εγκρίθηκε",'3. Καταγραφή αδειών'!$C$5:$C$200,"&lt;="&amp;('1. Ρυθμίσεις'!$C$9+(8-1)*7+6),'3. Καταγραφή αδειών'!$D$5:$D$200,"&gt;="&amp;('1. Ρυθμίσεις'!$C$9+(8-1)*7)))</f>
        <v/>
      </c>
      <c r="J17" s="106">
        <f>IF($A17="","",COUNTIFS('3. Καταγραφή αδειών'!$A$5:$A$200,$A17,'3. Καταγραφή αδειών'!$F$5:$F$200,"Εγκρίθηκε",'3. Καταγραφή αδειών'!$C$5:$C$200,"&lt;="&amp;('1. Ρυθμίσεις'!$C$9+(9-1)*7+6),'3. Καταγραφή αδειών'!$D$5:$D$200,"&gt;="&amp;('1. Ρυθμίσεις'!$C$9+(9-1)*7)))</f>
        <v/>
      </c>
      <c r="K17" s="106">
        <f>IF($A17="","",COUNTIFS('3. Καταγραφή αδειών'!$A$5:$A$200,$A17,'3. Καταγραφή αδειών'!$F$5:$F$200,"Εγκρίθηκε",'3. Καταγραφή αδειών'!$C$5:$C$200,"&lt;="&amp;('1. Ρυθμίσεις'!$C$9+(10-1)*7+6),'3. Καταγραφή αδειών'!$D$5:$D$200,"&gt;="&amp;('1. Ρυθμίσεις'!$C$9+(10-1)*7)))</f>
        <v/>
      </c>
      <c r="L17" s="106">
        <f>IF($A17="","",COUNTIFS('3. Καταγραφή αδειών'!$A$5:$A$200,$A17,'3. Καταγραφή αδειών'!$F$5:$F$200,"Εγκρίθηκε",'3. Καταγραφή αδειών'!$C$5:$C$200,"&lt;="&amp;('1. Ρυθμίσεις'!$C$9+(11-1)*7+6),'3. Καταγραφή αδειών'!$D$5:$D$200,"&gt;="&amp;('1. Ρυθμίσεις'!$C$9+(11-1)*7)))</f>
        <v/>
      </c>
      <c r="M17" s="106">
        <f>IF($A17="","",COUNTIFS('3. Καταγραφή αδειών'!$A$5:$A$200,$A17,'3. Καταγραφή αδειών'!$F$5:$F$200,"Εγκρίθηκε",'3. Καταγραφή αδειών'!$C$5:$C$200,"&lt;="&amp;('1. Ρυθμίσεις'!$C$9+(12-1)*7+6),'3. Καταγραφή αδειών'!$D$5:$D$200,"&gt;="&amp;('1. Ρυθμίσεις'!$C$9+(12-1)*7)))</f>
        <v/>
      </c>
      <c r="N17" s="106">
        <f>IF($A17="","",COUNTIFS('3. Καταγραφή αδειών'!$A$5:$A$200,$A17,'3. Καταγραφή αδειών'!$F$5:$F$200,"Εγκρίθηκε",'3. Καταγραφή αδειών'!$C$5:$C$200,"&lt;="&amp;('1. Ρυθμίσεις'!$C$9+(13-1)*7+6),'3. Καταγραφή αδειών'!$D$5:$D$200,"&gt;="&amp;('1. Ρυθμίσεις'!$C$9+(13-1)*7)))</f>
        <v/>
      </c>
      <c r="O17" s="106">
        <f>IF($A17="","",COUNTIFS('3. Καταγραφή αδειών'!$A$5:$A$200,$A17,'3. Καταγραφή αδειών'!$F$5:$F$200,"Εγκρίθηκε",'3. Καταγραφή αδειών'!$C$5:$C$200,"&lt;="&amp;('1. Ρυθμίσεις'!$C$9+(14-1)*7+6),'3. Καταγραφή αδειών'!$D$5:$D$200,"&gt;="&amp;('1. Ρυθμίσεις'!$C$9+(14-1)*7)))</f>
        <v/>
      </c>
      <c r="P17" s="106">
        <f>IF($A17="","",COUNTIFS('3. Καταγραφή αδειών'!$A$5:$A$200,$A17,'3. Καταγραφή αδειών'!$F$5:$F$200,"Εγκρίθηκε",'3. Καταγραφή αδειών'!$C$5:$C$200,"&lt;="&amp;('1. Ρυθμίσεις'!$C$9+(15-1)*7+6),'3. Καταγραφή αδειών'!$D$5:$D$200,"&gt;="&amp;('1. Ρυθμίσεις'!$C$9+(15-1)*7)))</f>
        <v/>
      </c>
      <c r="Q17" s="106">
        <f>IF($A17="","",COUNTIFS('3. Καταγραφή αδειών'!$A$5:$A$200,$A17,'3. Καταγραφή αδειών'!$F$5:$F$200,"Εγκρίθηκε",'3. Καταγραφή αδειών'!$C$5:$C$200,"&lt;="&amp;('1. Ρυθμίσεις'!$C$9+(16-1)*7+6),'3. Καταγραφή αδειών'!$D$5:$D$200,"&gt;="&amp;('1. Ρυθμίσεις'!$C$9+(16-1)*7)))</f>
        <v/>
      </c>
      <c r="R17" s="106">
        <f>IF($A17="","",COUNTIFS('3. Καταγραφή αδειών'!$A$5:$A$200,$A17,'3. Καταγραφή αδειών'!$F$5:$F$200,"Εγκρίθηκε",'3. Καταγραφή αδειών'!$C$5:$C$200,"&lt;="&amp;('1. Ρυθμίσεις'!$C$9+(17-1)*7+6),'3. Καταγραφή αδειών'!$D$5:$D$200,"&gt;="&amp;('1. Ρυθμίσεις'!$C$9+(17-1)*7)))</f>
        <v/>
      </c>
      <c r="S17" s="106">
        <f>IF($A17="","",COUNTIFS('3. Καταγραφή αδειών'!$A$5:$A$200,$A17,'3. Καταγραφή αδειών'!$F$5:$F$200,"Εγκρίθηκε",'3. Καταγραφή αδειών'!$C$5:$C$200,"&lt;="&amp;('1. Ρυθμίσεις'!$C$9+(18-1)*7+6),'3. Καταγραφή αδειών'!$D$5:$D$200,"&gt;="&amp;('1. Ρυθμίσεις'!$C$9+(18-1)*7)))</f>
        <v/>
      </c>
      <c r="T17" s="106">
        <f>IF($A17="","",COUNTIFS('3. Καταγραφή αδειών'!$A$5:$A$200,$A17,'3. Καταγραφή αδειών'!$F$5:$F$200,"Εγκρίθηκε",'3. Καταγραφή αδειών'!$C$5:$C$200,"&lt;="&amp;('1. Ρυθμίσεις'!$C$9+(19-1)*7+6),'3. Καταγραφή αδειών'!$D$5:$D$200,"&gt;="&amp;('1. Ρυθμίσεις'!$C$9+(19-1)*7)))</f>
        <v/>
      </c>
      <c r="U17" s="106">
        <f>IF($A17="","",COUNTIFS('3. Καταγραφή αδειών'!$A$5:$A$200,$A17,'3. Καταγραφή αδειών'!$F$5:$F$200,"Εγκρίθηκε",'3. Καταγραφή αδειών'!$C$5:$C$200,"&lt;="&amp;('1. Ρυθμίσεις'!$C$9+(20-1)*7+6),'3. Καταγραφή αδειών'!$D$5:$D$200,"&gt;="&amp;('1. Ρυθμίσεις'!$C$9+(20-1)*7)))</f>
        <v/>
      </c>
      <c r="V17" s="106">
        <f>IF($A17="","",COUNTIFS('3. Καταγραφή αδειών'!$A$5:$A$200,$A17,'3. Καταγραφή αδειών'!$F$5:$F$200,"Εγκρίθηκε",'3. Καταγραφή αδειών'!$C$5:$C$200,"&lt;="&amp;('1. Ρυθμίσεις'!$C$9+(21-1)*7+6),'3. Καταγραφή αδειών'!$D$5:$D$200,"&gt;="&amp;('1. Ρυθμίσεις'!$C$9+(21-1)*7)))</f>
        <v/>
      </c>
      <c r="W17" s="106">
        <f>IF($A17="","",COUNTIFS('3. Καταγραφή αδειών'!$A$5:$A$200,$A17,'3. Καταγραφή αδειών'!$F$5:$F$200,"Εγκρίθηκε",'3. Καταγραφή αδειών'!$C$5:$C$200,"&lt;="&amp;('1. Ρυθμίσεις'!$C$9+(22-1)*7+6),'3. Καταγραφή αδειών'!$D$5:$D$200,"&gt;="&amp;('1. Ρυθμίσεις'!$C$9+(22-1)*7)))</f>
        <v/>
      </c>
      <c r="X17" s="106">
        <f>IF($A17="","",COUNTIFS('3. Καταγραφή αδειών'!$A$5:$A$200,$A17,'3. Καταγραφή αδειών'!$F$5:$F$200,"Εγκρίθηκε",'3. Καταγραφή αδειών'!$C$5:$C$200,"&lt;="&amp;('1. Ρυθμίσεις'!$C$9+(23-1)*7+6),'3. Καταγραφή αδειών'!$D$5:$D$200,"&gt;="&amp;('1. Ρυθμίσεις'!$C$9+(23-1)*7)))</f>
        <v/>
      </c>
      <c r="Y17" s="106">
        <f>IF($A17="","",COUNTIFS('3. Καταγραφή αδειών'!$A$5:$A$200,$A17,'3. Καταγραφή αδειών'!$F$5:$F$200,"Εγκρίθηκε",'3. Καταγραφή αδειών'!$C$5:$C$200,"&lt;="&amp;('1. Ρυθμίσεις'!$C$9+(24-1)*7+6),'3. Καταγραφή αδειών'!$D$5:$D$200,"&gt;="&amp;('1. Ρυθμίσεις'!$C$9+(24-1)*7)))</f>
        <v/>
      </c>
      <c r="Z17" s="106">
        <f>IF($A17="","",COUNTIFS('3. Καταγραφή αδειών'!$A$5:$A$200,$A17,'3. Καταγραφή αδειών'!$F$5:$F$200,"Εγκρίθηκε",'3. Καταγραφή αδειών'!$C$5:$C$200,"&lt;="&amp;('1. Ρυθμίσεις'!$C$9+(25-1)*7+6),'3. Καταγραφή αδειών'!$D$5:$D$200,"&gt;="&amp;('1. Ρυθμίσεις'!$C$9+(25-1)*7)))</f>
        <v/>
      </c>
      <c r="AA17" s="106">
        <f>IF($A17="","",COUNTIFS('3. Καταγραφή αδειών'!$A$5:$A$200,$A17,'3. Καταγραφή αδειών'!$F$5:$F$200,"Εγκρίθηκε",'3. Καταγραφή αδειών'!$C$5:$C$200,"&lt;="&amp;('1. Ρυθμίσεις'!$C$9+(26-1)*7+6),'3. Καταγραφή αδειών'!$D$5:$D$200,"&gt;="&amp;('1. Ρυθμίσεις'!$C$9+(26-1)*7)))</f>
        <v/>
      </c>
      <c r="AB17" s="106">
        <f>IF($A17="","",COUNTIFS('3. Καταγραφή αδειών'!$A$5:$A$200,$A17,'3. Καταγραφή αδειών'!$F$5:$F$200,"Εγκρίθηκε",'3. Καταγραφή αδειών'!$C$5:$C$200,"&lt;="&amp;('1. Ρυθμίσεις'!$C$9+(27-1)*7+6),'3. Καταγραφή αδειών'!$D$5:$D$200,"&gt;="&amp;('1. Ρυθμίσεις'!$C$9+(27-1)*7)))</f>
        <v/>
      </c>
      <c r="AC17" s="106">
        <f>IF($A17="","",COUNTIFS('3. Καταγραφή αδειών'!$A$5:$A$200,$A17,'3. Καταγραφή αδειών'!$F$5:$F$200,"Εγκρίθηκε",'3. Καταγραφή αδειών'!$C$5:$C$200,"&lt;="&amp;('1. Ρυθμίσεις'!$C$9+(28-1)*7+6),'3. Καταγραφή αδειών'!$D$5:$D$200,"&gt;="&amp;('1. Ρυθμίσεις'!$C$9+(28-1)*7)))</f>
        <v/>
      </c>
      <c r="AD17" s="106">
        <f>IF($A17="","",COUNTIFS('3. Καταγραφή αδειών'!$A$5:$A$200,$A17,'3. Καταγραφή αδειών'!$F$5:$F$200,"Εγκρίθηκε",'3. Καταγραφή αδειών'!$C$5:$C$200,"&lt;="&amp;('1. Ρυθμίσεις'!$C$9+(29-1)*7+6),'3. Καταγραφή αδειών'!$D$5:$D$200,"&gt;="&amp;('1. Ρυθμίσεις'!$C$9+(29-1)*7)))</f>
        <v/>
      </c>
      <c r="AE17" s="106">
        <f>IF($A17="","",COUNTIFS('3. Καταγραφή αδειών'!$A$5:$A$200,$A17,'3. Καταγραφή αδειών'!$F$5:$F$200,"Εγκρίθηκε",'3. Καταγραφή αδειών'!$C$5:$C$200,"&lt;="&amp;('1. Ρυθμίσεις'!$C$9+(30-1)*7+6),'3. Καταγραφή αδειών'!$D$5:$D$200,"&gt;="&amp;('1. Ρυθμίσεις'!$C$9+(30-1)*7)))</f>
        <v/>
      </c>
      <c r="AF17" s="106">
        <f>IF($A17="","",COUNTIFS('3. Καταγραφή αδειών'!$A$5:$A$200,$A17,'3. Καταγραφή αδειών'!$F$5:$F$200,"Εγκρίθηκε",'3. Καταγραφή αδειών'!$C$5:$C$200,"&lt;="&amp;('1. Ρυθμίσεις'!$C$9+(31-1)*7+6),'3. Καταγραφή αδειών'!$D$5:$D$200,"&gt;="&amp;('1. Ρυθμίσεις'!$C$9+(31-1)*7)))</f>
        <v/>
      </c>
      <c r="AG17" s="106">
        <f>IF($A17="","",COUNTIFS('3. Καταγραφή αδειών'!$A$5:$A$200,$A17,'3. Καταγραφή αδειών'!$F$5:$F$200,"Εγκρίθηκε",'3. Καταγραφή αδειών'!$C$5:$C$200,"&lt;="&amp;('1. Ρυθμίσεις'!$C$9+(32-1)*7+6),'3. Καταγραφή αδειών'!$D$5:$D$200,"&gt;="&amp;('1. Ρυθμίσεις'!$C$9+(32-1)*7)))</f>
        <v/>
      </c>
      <c r="AH17" s="106">
        <f>IF($A17="","",COUNTIFS('3. Καταγραφή αδειών'!$A$5:$A$200,$A17,'3. Καταγραφή αδειών'!$F$5:$F$200,"Εγκρίθηκε",'3. Καταγραφή αδειών'!$C$5:$C$200,"&lt;="&amp;('1. Ρυθμίσεις'!$C$9+(33-1)*7+6),'3. Καταγραφή αδειών'!$D$5:$D$200,"&gt;="&amp;('1. Ρυθμίσεις'!$C$9+(33-1)*7)))</f>
        <v/>
      </c>
      <c r="AI17" s="106">
        <f>IF($A17="","",COUNTIFS('3. Καταγραφή αδειών'!$A$5:$A$200,$A17,'3. Καταγραφή αδειών'!$F$5:$F$200,"Εγκρίθηκε",'3. Καταγραφή αδειών'!$C$5:$C$200,"&lt;="&amp;('1. Ρυθμίσεις'!$C$9+(34-1)*7+6),'3. Καταγραφή αδειών'!$D$5:$D$200,"&gt;="&amp;('1. Ρυθμίσεις'!$C$9+(34-1)*7)))</f>
        <v/>
      </c>
      <c r="AJ17" s="106">
        <f>IF($A17="","",COUNTIFS('3. Καταγραφή αδειών'!$A$5:$A$200,$A17,'3. Καταγραφή αδειών'!$F$5:$F$200,"Εγκρίθηκε",'3. Καταγραφή αδειών'!$C$5:$C$200,"&lt;="&amp;('1. Ρυθμίσεις'!$C$9+(35-1)*7+6),'3. Καταγραφή αδειών'!$D$5:$D$200,"&gt;="&amp;('1. Ρυθμίσεις'!$C$9+(35-1)*7)))</f>
        <v/>
      </c>
      <c r="AK17" s="106">
        <f>IF($A17="","",COUNTIFS('3. Καταγραφή αδειών'!$A$5:$A$200,$A17,'3. Καταγραφή αδειών'!$F$5:$F$200,"Εγκρίθηκε",'3. Καταγραφή αδειών'!$C$5:$C$200,"&lt;="&amp;('1. Ρυθμίσεις'!$C$9+(36-1)*7+6),'3. Καταγραφή αδειών'!$D$5:$D$200,"&gt;="&amp;('1. Ρυθμίσεις'!$C$9+(36-1)*7)))</f>
        <v/>
      </c>
      <c r="AL17" s="106">
        <f>IF($A17="","",COUNTIFS('3. Καταγραφή αδειών'!$A$5:$A$200,$A17,'3. Καταγραφή αδειών'!$F$5:$F$200,"Εγκρίθηκε",'3. Καταγραφή αδειών'!$C$5:$C$200,"&lt;="&amp;('1. Ρυθμίσεις'!$C$9+(37-1)*7+6),'3. Καταγραφή αδειών'!$D$5:$D$200,"&gt;="&amp;('1. Ρυθμίσεις'!$C$9+(37-1)*7)))</f>
        <v/>
      </c>
      <c r="AM17" s="106">
        <f>IF($A17="","",COUNTIFS('3. Καταγραφή αδειών'!$A$5:$A$200,$A17,'3. Καταγραφή αδειών'!$F$5:$F$200,"Εγκρίθηκε",'3. Καταγραφή αδειών'!$C$5:$C$200,"&lt;="&amp;('1. Ρυθμίσεις'!$C$9+(38-1)*7+6),'3. Καταγραφή αδειών'!$D$5:$D$200,"&gt;="&amp;('1. Ρυθμίσεις'!$C$9+(38-1)*7)))</f>
        <v/>
      </c>
      <c r="AN17" s="106">
        <f>IF($A17="","",COUNTIFS('3. Καταγραφή αδειών'!$A$5:$A$200,$A17,'3. Καταγραφή αδειών'!$F$5:$F$200,"Εγκρίθηκε",'3. Καταγραφή αδειών'!$C$5:$C$200,"&lt;="&amp;('1. Ρυθμίσεις'!$C$9+(39-1)*7+6),'3. Καταγραφή αδειών'!$D$5:$D$200,"&gt;="&amp;('1. Ρυθμίσεις'!$C$9+(39-1)*7)))</f>
        <v/>
      </c>
      <c r="AO17" s="106">
        <f>IF($A17="","",COUNTIFS('3. Καταγραφή αδειών'!$A$5:$A$200,$A17,'3. Καταγραφή αδειών'!$F$5:$F$200,"Εγκρίθηκε",'3. Καταγραφή αδειών'!$C$5:$C$200,"&lt;="&amp;('1. Ρυθμίσεις'!$C$9+(40-1)*7+6),'3. Καταγραφή αδειών'!$D$5:$D$200,"&gt;="&amp;('1. Ρυθμίσεις'!$C$9+(40-1)*7)))</f>
        <v/>
      </c>
      <c r="AP17" s="106">
        <f>IF($A17="","",COUNTIFS('3. Καταγραφή αδειών'!$A$5:$A$200,$A17,'3. Καταγραφή αδειών'!$F$5:$F$200,"Εγκρίθηκε",'3. Καταγραφή αδειών'!$C$5:$C$200,"&lt;="&amp;('1. Ρυθμίσεις'!$C$9+(41-1)*7+6),'3. Καταγραφή αδειών'!$D$5:$D$200,"&gt;="&amp;('1. Ρυθμίσεις'!$C$9+(41-1)*7)))</f>
        <v/>
      </c>
      <c r="AQ17" s="106">
        <f>IF($A17="","",COUNTIFS('3. Καταγραφή αδειών'!$A$5:$A$200,$A17,'3. Καταγραφή αδειών'!$F$5:$F$200,"Εγκρίθηκε",'3. Καταγραφή αδειών'!$C$5:$C$200,"&lt;="&amp;('1. Ρυθμίσεις'!$C$9+(42-1)*7+6),'3. Καταγραφή αδειών'!$D$5:$D$200,"&gt;="&amp;('1. Ρυθμίσεις'!$C$9+(42-1)*7)))</f>
        <v/>
      </c>
      <c r="AR17" s="106">
        <f>IF($A17="","",COUNTIFS('3. Καταγραφή αδειών'!$A$5:$A$200,$A17,'3. Καταγραφή αδειών'!$F$5:$F$200,"Εγκρίθηκε",'3. Καταγραφή αδειών'!$C$5:$C$200,"&lt;="&amp;('1. Ρυθμίσεις'!$C$9+(43-1)*7+6),'3. Καταγραφή αδειών'!$D$5:$D$200,"&gt;="&amp;('1. Ρυθμίσεις'!$C$9+(43-1)*7)))</f>
        <v/>
      </c>
      <c r="AS17" s="106">
        <f>IF($A17="","",COUNTIFS('3. Καταγραφή αδειών'!$A$5:$A$200,$A17,'3. Καταγραφή αδειών'!$F$5:$F$200,"Εγκρίθηκε",'3. Καταγραφή αδειών'!$C$5:$C$200,"&lt;="&amp;('1. Ρυθμίσεις'!$C$9+(44-1)*7+6),'3. Καταγραφή αδειών'!$D$5:$D$200,"&gt;="&amp;('1. Ρυθμίσεις'!$C$9+(44-1)*7)))</f>
        <v/>
      </c>
      <c r="AT17" s="106">
        <f>IF($A17="","",COUNTIFS('3. Καταγραφή αδειών'!$A$5:$A$200,$A17,'3. Καταγραφή αδειών'!$F$5:$F$200,"Εγκρίθηκε",'3. Καταγραφή αδειών'!$C$5:$C$200,"&lt;="&amp;('1. Ρυθμίσεις'!$C$9+(45-1)*7+6),'3. Καταγραφή αδειών'!$D$5:$D$200,"&gt;="&amp;('1. Ρυθμίσεις'!$C$9+(45-1)*7)))</f>
        <v/>
      </c>
      <c r="AU17" s="106">
        <f>IF($A17="","",COUNTIFS('3. Καταγραφή αδειών'!$A$5:$A$200,$A17,'3. Καταγραφή αδειών'!$F$5:$F$200,"Εγκρίθηκε",'3. Καταγραφή αδειών'!$C$5:$C$200,"&lt;="&amp;('1. Ρυθμίσεις'!$C$9+(46-1)*7+6),'3. Καταγραφή αδειών'!$D$5:$D$200,"&gt;="&amp;('1. Ρυθμίσεις'!$C$9+(46-1)*7)))</f>
        <v/>
      </c>
      <c r="AV17" s="106">
        <f>IF($A17="","",COUNTIFS('3. Καταγραφή αδειών'!$A$5:$A$200,$A17,'3. Καταγραφή αδειών'!$F$5:$F$200,"Εγκρίθηκε",'3. Καταγραφή αδειών'!$C$5:$C$200,"&lt;="&amp;('1. Ρυθμίσεις'!$C$9+(47-1)*7+6),'3. Καταγραφή αδειών'!$D$5:$D$200,"&gt;="&amp;('1. Ρυθμίσεις'!$C$9+(47-1)*7)))</f>
        <v/>
      </c>
      <c r="AW17" s="106">
        <f>IF($A17="","",COUNTIFS('3. Καταγραφή αδειών'!$A$5:$A$200,$A17,'3. Καταγραφή αδειών'!$F$5:$F$200,"Εγκρίθηκε",'3. Καταγραφή αδειών'!$C$5:$C$200,"&lt;="&amp;('1. Ρυθμίσεις'!$C$9+(48-1)*7+6),'3. Καταγραφή αδειών'!$D$5:$D$200,"&gt;="&amp;('1. Ρυθμίσεις'!$C$9+(48-1)*7)))</f>
        <v/>
      </c>
      <c r="AX17" s="106">
        <f>IF($A17="","",COUNTIFS('3. Καταγραφή αδειών'!$A$5:$A$200,$A17,'3. Καταγραφή αδειών'!$F$5:$F$200,"Εγκρίθηκε",'3. Καταγραφή αδειών'!$C$5:$C$200,"&lt;="&amp;('1. Ρυθμίσεις'!$C$9+(49-1)*7+6),'3. Καταγραφή αδειών'!$D$5:$D$200,"&gt;="&amp;('1. Ρυθμίσεις'!$C$9+(49-1)*7)))</f>
        <v/>
      </c>
      <c r="AY17" s="106">
        <f>IF($A17="","",COUNTIFS('3. Καταγραφή αδειών'!$A$5:$A$200,$A17,'3. Καταγραφή αδειών'!$F$5:$F$200,"Εγκρίθηκε",'3. Καταγραφή αδειών'!$C$5:$C$200,"&lt;="&amp;('1. Ρυθμίσεις'!$C$9+(50-1)*7+6),'3. Καταγραφή αδειών'!$D$5:$D$200,"&gt;="&amp;('1. Ρυθμίσεις'!$C$9+(50-1)*7)))</f>
        <v/>
      </c>
      <c r="AZ17" s="106">
        <f>IF($A17="","",COUNTIFS('3. Καταγραφή αδειών'!$A$5:$A$200,$A17,'3. Καταγραφή αδειών'!$F$5:$F$200,"Εγκρίθηκε",'3. Καταγραφή αδειών'!$C$5:$C$200,"&lt;="&amp;('1. Ρυθμίσεις'!$C$9+(51-1)*7+6),'3. Καταγραφή αδειών'!$D$5:$D$200,"&gt;="&amp;('1. Ρυθμίσεις'!$C$9+(51-1)*7)))</f>
        <v/>
      </c>
      <c r="BA17" s="106">
        <f>IF($A17="","",COUNTIFS('3. Καταγραφή αδειών'!$A$5:$A$200,$A17,'3. Καταγραφή αδειών'!$F$5:$F$200,"Εγκρίθηκε",'3. Καταγραφή αδειών'!$C$5:$C$200,"&lt;="&amp;('1. Ρυθμίσεις'!$C$9+(52-1)*7+6),'3. Καταγραφή αδειών'!$D$5:$D$200,"&gt;="&amp;('1. Ρυθμίσεις'!$C$9+(52-1)*7)))</f>
        <v/>
      </c>
    </row>
    <row r="18" ht="18" customHeight="1" s="55">
      <c r="A18" s="105">
        <f>IF('2. Εργαζόμενοι'!A18="","",'2. Εργαζόμενοι'!A18)</f>
        <v/>
      </c>
      <c r="B18" s="106">
        <f>IF($A18="","",COUNTIFS('3. Καταγραφή αδειών'!$A$5:$A$200,$A18,'3. Καταγραφή αδειών'!$F$5:$F$200,"Εγκρίθηκε",'3. Καταγραφή αδειών'!$C$5:$C$200,"&lt;="&amp;('1. Ρυθμίσεις'!$C$9+(1-1)*7+6),'3. Καταγραφή αδειών'!$D$5:$D$200,"&gt;="&amp;('1. Ρυθμίσεις'!$C$9+(1-1)*7)))</f>
        <v/>
      </c>
      <c r="C18" s="106">
        <f>IF($A18="","",COUNTIFS('3. Καταγραφή αδειών'!$A$5:$A$200,$A18,'3. Καταγραφή αδειών'!$F$5:$F$200,"Εγκρίθηκε",'3. Καταγραφή αδειών'!$C$5:$C$200,"&lt;="&amp;('1. Ρυθμίσεις'!$C$9+(2-1)*7+6),'3. Καταγραφή αδειών'!$D$5:$D$200,"&gt;="&amp;('1. Ρυθμίσεις'!$C$9+(2-1)*7)))</f>
        <v/>
      </c>
      <c r="D18" s="106">
        <f>IF($A18="","",COUNTIFS('3. Καταγραφή αδειών'!$A$5:$A$200,$A18,'3. Καταγραφή αδειών'!$F$5:$F$200,"Εγκρίθηκε",'3. Καταγραφή αδειών'!$C$5:$C$200,"&lt;="&amp;('1. Ρυθμίσεις'!$C$9+(3-1)*7+6),'3. Καταγραφή αδειών'!$D$5:$D$200,"&gt;="&amp;('1. Ρυθμίσεις'!$C$9+(3-1)*7)))</f>
        <v/>
      </c>
      <c r="E18" s="106">
        <f>IF($A18="","",COUNTIFS('3. Καταγραφή αδειών'!$A$5:$A$200,$A18,'3. Καταγραφή αδειών'!$F$5:$F$200,"Εγκρίθηκε",'3. Καταγραφή αδειών'!$C$5:$C$200,"&lt;="&amp;('1. Ρυθμίσεις'!$C$9+(4-1)*7+6),'3. Καταγραφή αδειών'!$D$5:$D$200,"&gt;="&amp;('1. Ρυθμίσεις'!$C$9+(4-1)*7)))</f>
        <v/>
      </c>
      <c r="F18" s="106">
        <f>IF($A18="","",COUNTIFS('3. Καταγραφή αδειών'!$A$5:$A$200,$A18,'3. Καταγραφή αδειών'!$F$5:$F$200,"Εγκρίθηκε",'3. Καταγραφή αδειών'!$C$5:$C$200,"&lt;="&amp;('1. Ρυθμίσεις'!$C$9+(5-1)*7+6),'3. Καταγραφή αδειών'!$D$5:$D$200,"&gt;="&amp;('1. Ρυθμίσεις'!$C$9+(5-1)*7)))</f>
        <v/>
      </c>
      <c r="G18" s="106">
        <f>IF($A18="","",COUNTIFS('3. Καταγραφή αδειών'!$A$5:$A$200,$A18,'3. Καταγραφή αδειών'!$F$5:$F$200,"Εγκρίθηκε",'3. Καταγραφή αδειών'!$C$5:$C$200,"&lt;="&amp;('1. Ρυθμίσεις'!$C$9+(6-1)*7+6),'3. Καταγραφή αδειών'!$D$5:$D$200,"&gt;="&amp;('1. Ρυθμίσεις'!$C$9+(6-1)*7)))</f>
        <v/>
      </c>
      <c r="H18" s="106">
        <f>IF($A18="","",COUNTIFS('3. Καταγραφή αδειών'!$A$5:$A$200,$A18,'3. Καταγραφή αδειών'!$F$5:$F$200,"Εγκρίθηκε",'3. Καταγραφή αδειών'!$C$5:$C$200,"&lt;="&amp;('1. Ρυθμίσεις'!$C$9+(7-1)*7+6),'3. Καταγραφή αδειών'!$D$5:$D$200,"&gt;="&amp;('1. Ρυθμίσεις'!$C$9+(7-1)*7)))</f>
        <v/>
      </c>
      <c r="I18" s="106">
        <f>IF($A18="","",COUNTIFS('3. Καταγραφή αδειών'!$A$5:$A$200,$A18,'3. Καταγραφή αδειών'!$F$5:$F$200,"Εγκρίθηκε",'3. Καταγραφή αδειών'!$C$5:$C$200,"&lt;="&amp;('1. Ρυθμίσεις'!$C$9+(8-1)*7+6),'3. Καταγραφή αδειών'!$D$5:$D$200,"&gt;="&amp;('1. Ρυθμίσεις'!$C$9+(8-1)*7)))</f>
        <v/>
      </c>
      <c r="J18" s="106">
        <f>IF($A18="","",COUNTIFS('3. Καταγραφή αδειών'!$A$5:$A$200,$A18,'3. Καταγραφή αδειών'!$F$5:$F$200,"Εγκρίθηκε",'3. Καταγραφή αδειών'!$C$5:$C$200,"&lt;="&amp;('1. Ρυθμίσεις'!$C$9+(9-1)*7+6),'3. Καταγραφή αδειών'!$D$5:$D$200,"&gt;="&amp;('1. Ρυθμίσεις'!$C$9+(9-1)*7)))</f>
        <v/>
      </c>
      <c r="K18" s="106">
        <f>IF($A18="","",COUNTIFS('3. Καταγραφή αδειών'!$A$5:$A$200,$A18,'3. Καταγραφή αδειών'!$F$5:$F$200,"Εγκρίθηκε",'3. Καταγραφή αδειών'!$C$5:$C$200,"&lt;="&amp;('1. Ρυθμίσεις'!$C$9+(10-1)*7+6),'3. Καταγραφή αδειών'!$D$5:$D$200,"&gt;="&amp;('1. Ρυθμίσεις'!$C$9+(10-1)*7)))</f>
        <v/>
      </c>
      <c r="L18" s="106">
        <f>IF($A18="","",COUNTIFS('3. Καταγραφή αδειών'!$A$5:$A$200,$A18,'3. Καταγραφή αδειών'!$F$5:$F$200,"Εγκρίθηκε",'3. Καταγραφή αδειών'!$C$5:$C$200,"&lt;="&amp;('1. Ρυθμίσεις'!$C$9+(11-1)*7+6),'3. Καταγραφή αδειών'!$D$5:$D$200,"&gt;="&amp;('1. Ρυθμίσεις'!$C$9+(11-1)*7)))</f>
        <v/>
      </c>
      <c r="M18" s="106">
        <f>IF($A18="","",COUNTIFS('3. Καταγραφή αδειών'!$A$5:$A$200,$A18,'3. Καταγραφή αδειών'!$F$5:$F$200,"Εγκρίθηκε",'3. Καταγραφή αδειών'!$C$5:$C$200,"&lt;="&amp;('1. Ρυθμίσεις'!$C$9+(12-1)*7+6),'3. Καταγραφή αδειών'!$D$5:$D$200,"&gt;="&amp;('1. Ρυθμίσεις'!$C$9+(12-1)*7)))</f>
        <v/>
      </c>
      <c r="N18" s="106">
        <f>IF($A18="","",COUNTIFS('3. Καταγραφή αδειών'!$A$5:$A$200,$A18,'3. Καταγραφή αδειών'!$F$5:$F$200,"Εγκρίθηκε",'3. Καταγραφή αδειών'!$C$5:$C$200,"&lt;="&amp;('1. Ρυθμίσεις'!$C$9+(13-1)*7+6),'3. Καταγραφή αδειών'!$D$5:$D$200,"&gt;="&amp;('1. Ρυθμίσεις'!$C$9+(13-1)*7)))</f>
        <v/>
      </c>
      <c r="O18" s="106">
        <f>IF($A18="","",COUNTIFS('3. Καταγραφή αδειών'!$A$5:$A$200,$A18,'3. Καταγραφή αδειών'!$F$5:$F$200,"Εγκρίθηκε",'3. Καταγραφή αδειών'!$C$5:$C$200,"&lt;="&amp;('1. Ρυθμίσεις'!$C$9+(14-1)*7+6),'3. Καταγραφή αδειών'!$D$5:$D$200,"&gt;="&amp;('1. Ρυθμίσεις'!$C$9+(14-1)*7)))</f>
        <v/>
      </c>
      <c r="P18" s="106">
        <f>IF($A18="","",COUNTIFS('3. Καταγραφή αδειών'!$A$5:$A$200,$A18,'3. Καταγραφή αδειών'!$F$5:$F$200,"Εγκρίθηκε",'3. Καταγραφή αδειών'!$C$5:$C$200,"&lt;="&amp;('1. Ρυθμίσεις'!$C$9+(15-1)*7+6),'3. Καταγραφή αδειών'!$D$5:$D$200,"&gt;="&amp;('1. Ρυθμίσεις'!$C$9+(15-1)*7)))</f>
        <v/>
      </c>
      <c r="Q18" s="106">
        <f>IF($A18="","",COUNTIFS('3. Καταγραφή αδειών'!$A$5:$A$200,$A18,'3. Καταγραφή αδειών'!$F$5:$F$200,"Εγκρίθηκε",'3. Καταγραφή αδειών'!$C$5:$C$200,"&lt;="&amp;('1. Ρυθμίσεις'!$C$9+(16-1)*7+6),'3. Καταγραφή αδειών'!$D$5:$D$200,"&gt;="&amp;('1. Ρυθμίσεις'!$C$9+(16-1)*7)))</f>
        <v/>
      </c>
      <c r="R18" s="106">
        <f>IF($A18="","",COUNTIFS('3. Καταγραφή αδειών'!$A$5:$A$200,$A18,'3. Καταγραφή αδειών'!$F$5:$F$200,"Εγκρίθηκε",'3. Καταγραφή αδειών'!$C$5:$C$200,"&lt;="&amp;('1. Ρυθμίσεις'!$C$9+(17-1)*7+6),'3. Καταγραφή αδειών'!$D$5:$D$200,"&gt;="&amp;('1. Ρυθμίσεις'!$C$9+(17-1)*7)))</f>
        <v/>
      </c>
      <c r="S18" s="106">
        <f>IF($A18="","",COUNTIFS('3. Καταγραφή αδειών'!$A$5:$A$200,$A18,'3. Καταγραφή αδειών'!$F$5:$F$200,"Εγκρίθηκε",'3. Καταγραφή αδειών'!$C$5:$C$200,"&lt;="&amp;('1. Ρυθμίσεις'!$C$9+(18-1)*7+6),'3. Καταγραφή αδειών'!$D$5:$D$200,"&gt;="&amp;('1. Ρυθμίσεις'!$C$9+(18-1)*7)))</f>
        <v/>
      </c>
      <c r="T18" s="106">
        <f>IF($A18="","",COUNTIFS('3. Καταγραφή αδειών'!$A$5:$A$200,$A18,'3. Καταγραφή αδειών'!$F$5:$F$200,"Εγκρίθηκε",'3. Καταγραφή αδειών'!$C$5:$C$200,"&lt;="&amp;('1. Ρυθμίσεις'!$C$9+(19-1)*7+6),'3. Καταγραφή αδειών'!$D$5:$D$200,"&gt;="&amp;('1. Ρυθμίσεις'!$C$9+(19-1)*7)))</f>
        <v/>
      </c>
      <c r="U18" s="106">
        <f>IF($A18="","",COUNTIFS('3. Καταγραφή αδειών'!$A$5:$A$200,$A18,'3. Καταγραφή αδειών'!$F$5:$F$200,"Εγκρίθηκε",'3. Καταγραφή αδειών'!$C$5:$C$200,"&lt;="&amp;('1. Ρυθμίσεις'!$C$9+(20-1)*7+6),'3. Καταγραφή αδειών'!$D$5:$D$200,"&gt;="&amp;('1. Ρυθμίσεις'!$C$9+(20-1)*7)))</f>
        <v/>
      </c>
      <c r="V18" s="106">
        <f>IF($A18="","",COUNTIFS('3. Καταγραφή αδειών'!$A$5:$A$200,$A18,'3. Καταγραφή αδειών'!$F$5:$F$200,"Εγκρίθηκε",'3. Καταγραφή αδειών'!$C$5:$C$200,"&lt;="&amp;('1. Ρυθμίσεις'!$C$9+(21-1)*7+6),'3. Καταγραφή αδειών'!$D$5:$D$200,"&gt;="&amp;('1. Ρυθμίσεις'!$C$9+(21-1)*7)))</f>
        <v/>
      </c>
      <c r="W18" s="106">
        <f>IF($A18="","",COUNTIFS('3. Καταγραφή αδειών'!$A$5:$A$200,$A18,'3. Καταγραφή αδειών'!$F$5:$F$200,"Εγκρίθηκε",'3. Καταγραφή αδειών'!$C$5:$C$200,"&lt;="&amp;('1. Ρυθμίσεις'!$C$9+(22-1)*7+6),'3. Καταγραφή αδειών'!$D$5:$D$200,"&gt;="&amp;('1. Ρυθμίσεις'!$C$9+(22-1)*7)))</f>
        <v/>
      </c>
      <c r="X18" s="106">
        <f>IF($A18="","",COUNTIFS('3. Καταγραφή αδειών'!$A$5:$A$200,$A18,'3. Καταγραφή αδειών'!$F$5:$F$200,"Εγκρίθηκε",'3. Καταγραφή αδειών'!$C$5:$C$200,"&lt;="&amp;('1. Ρυθμίσεις'!$C$9+(23-1)*7+6),'3. Καταγραφή αδειών'!$D$5:$D$200,"&gt;="&amp;('1. Ρυθμίσεις'!$C$9+(23-1)*7)))</f>
        <v/>
      </c>
      <c r="Y18" s="106">
        <f>IF($A18="","",COUNTIFS('3. Καταγραφή αδειών'!$A$5:$A$200,$A18,'3. Καταγραφή αδειών'!$F$5:$F$200,"Εγκρίθηκε",'3. Καταγραφή αδειών'!$C$5:$C$200,"&lt;="&amp;('1. Ρυθμίσεις'!$C$9+(24-1)*7+6),'3. Καταγραφή αδειών'!$D$5:$D$200,"&gt;="&amp;('1. Ρυθμίσεις'!$C$9+(24-1)*7)))</f>
        <v/>
      </c>
      <c r="Z18" s="106">
        <f>IF($A18="","",COUNTIFS('3. Καταγραφή αδειών'!$A$5:$A$200,$A18,'3. Καταγραφή αδειών'!$F$5:$F$200,"Εγκρίθηκε",'3. Καταγραφή αδειών'!$C$5:$C$200,"&lt;="&amp;('1. Ρυθμίσεις'!$C$9+(25-1)*7+6),'3. Καταγραφή αδειών'!$D$5:$D$200,"&gt;="&amp;('1. Ρυθμίσεις'!$C$9+(25-1)*7)))</f>
        <v/>
      </c>
      <c r="AA18" s="106">
        <f>IF($A18="","",COUNTIFS('3. Καταγραφή αδειών'!$A$5:$A$200,$A18,'3. Καταγραφή αδειών'!$F$5:$F$200,"Εγκρίθηκε",'3. Καταγραφή αδειών'!$C$5:$C$200,"&lt;="&amp;('1. Ρυθμίσεις'!$C$9+(26-1)*7+6),'3. Καταγραφή αδειών'!$D$5:$D$200,"&gt;="&amp;('1. Ρυθμίσεις'!$C$9+(26-1)*7)))</f>
        <v/>
      </c>
      <c r="AB18" s="106">
        <f>IF($A18="","",COUNTIFS('3. Καταγραφή αδειών'!$A$5:$A$200,$A18,'3. Καταγραφή αδειών'!$F$5:$F$200,"Εγκρίθηκε",'3. Καταγραφή αδειών'!$C$5:$C$200,"&lt;="&amp;('1. Ρυθμίσεις'!$C$9+(27-1)*7+6),'3. Καταγραφή αδειών'!$D$5:$D$200,"&gt;="&amp;('1. Ρυθμίσεις'!$C$9+(27-1)*7)))</f>
        <v/>
      </c>
      <c r="AC18" s="106">
        <f>IF($A18="","",COUNTIFS('3. Καταγραφή αδειών'!$A$5:$A$200,$A18,'3. Καταγραφή αδειών'!$F$5:$F$200,"Εγκρίθηκε",'3. Καταγραφή αδειών'!$C$5:$C$200,"&lt;="&amp;('1. Ρυθμίσεις'!$C$9+(28-1)*7+6),'3. Καταγραφή αδειών'!$D$5:$D$200,"&gt;="&amp;('1. Ρυθμίσεις'!$C$9+(28-1)*7)))</f>
        <v/>
      </c>
      <c r="AD18" s="106">
        <f>IF($A18="","",COUNTIFS('3. Καταγραφή αδειών'!$A$5:$A$200,$A18,'3. Καταγραφή αδειών'!$F$5:$F$200,"Εγκρίθηκε",'3. Καταγραφή αδειών'!$C$5:$C$200,"&lt;="&amp;('1. Ρυθμίσεις'!$C$9+(29-1)*7+6),'3. Καταγραφή αδειών'!$D$5:$D$200,"&gt;="&amp;('1. Ρυθμίσεις'!$C$9+(29-1)*7)))</f>
        <v/>
      </c>
      <c r="AE18" s="106">
        <f>IF($A18="","",COUNTIFS('3. Καταγραφή αδειών'!$A$5:$A$200,$A18,'3. Καταγραφή αδειών'!$F$5:$F$200,"Εγκρίθηκε",'3. Καταγραφή αδειών'!$C$5:$C$200,"&lt;="&amp;('1. Ρυθμίσεις'!$C$9+(30-1)*7+6),'3. Καταγραφή αδειών'!$D$5:$D$200,"&gt;="&amp;('1. Ρυθμίσεις'!$C$9+(30-1)*7)))</f>
        <v/>
      </c>
      <c r="AF18" s="106">
        <f>IF($A18="","",COUNTIFS('3. Καταγραφή αδειών'!$A$5:$A$200,$A18,'3. Καταγραφή αδειών'!$F$5:$F$200,"Εγκρίθηκε",'3. Καταγραφή αδειών'!$C$5:$C$200,"&lt;="&amp;('1. Ρυθμίσεις'!$C$9+(31-1)*7+6),'3. Καταγραφή αδειών'!$D$5:$D$200,"&gt;="&amp;('1. Ρυθμίσεις'!$C$9+(31-1)*7)))</f>
        <v/>
      </c>
      <c r="AG18" s="106">
        <f>IF($A18="","",COUNTIFS('3. Καταγραφή αδειών'!$A$5:$A$200,$A18,'3. Καταγραφή αδειών'!$F$5:$F$200,"Εγκρίθηκε",'3. Καταγραφή αδειών'!$C$5:$C$200,"&lt;="&amp;('1. Ρυθμίσεις'!$C$9+(32-1)*7+6),'3. Καταγραφή αδειών'!$D$5:$D$200,"&gt;="&amp;('1. Ρυθμίσεις'!$C$9+(32-1)*7)))</f>
        <v/>
      </c>
      <c r="AH18" s="106">
        <f>IF($A18="","",COUNTIFS('3. Καταγραφή αδειών'!$A$5:$A$200,$A18,'3. Καταγραφή αδειών'!$F$5:$F$200,"Εγκρίθηκε",'3. Καταγραφή αδειών'!$C$5:$C$200,"&lt;="&amp;('1. Ρυθμίσεις'!$C$9+(33-1)*7+6),'3. Καταγραφή αδειών'!$D$5:$D$200,"&gt;="&amp;('1. Ρυθμίσεις'!$C$9+(33-1)*7)))</f>
        <v/>
      </c>
      <c r="AI18" s="106">
        <f>IF($A18="","",COUNTIFS('3. Καταγραφή αδειών'!$A$5:$A$200,$A18,'3. Καταγραφή αδειών'!$F$5:$F$200,"Εγκρίθηκε",'3. Καταγραφή αδειών'!$C$5:$C$200,"&lt;="&amp;('1. Ρυθμίσεις'!$C$9+(34-1)*7+6),'3. Καταγραφή αδειών'!$D$5:$D$200,"&gt;="&amp;('1. Ρυθμίσεις'!$C$9+(34-1)*7)))</f>
        <v/>
      </c>
      <c r="AJ18" s="106">
        <f>IF($A18="","",COUNTIFS('3. Καταγραφή αδειών'!$A$5:$A$200,$A18,'3. Καταγραφή αδειών'!$F$5:$F$200,"Εγκρίθηκε",'3. Καταγραφή αδειών'!$C$5:$C$200,"&lt;="&amp;('1. Ρυθμίσεις'!$C$9+(35-1)*7+6),'3. Καταγραφή αδειών'!$D$5:$D$200,"&gt;="&amp;('1. Ρυθμίσεις'!$C$9+(35-1)*7)))</f>
        <v/>
      </c>
      <c r="AK18" s="106">
        <f>IF($A18="","",COUNTIFS('3. Καταγραφή αδειών'!$A$5:$A$200,$A18,'3. Καταγραφή αδειών'!$F$5:$F$200,"Εγκρίθηκε",'3. Καταγραφή αδειών'!$C$5:$C$200,"&lt;="&amp;('1. Ρυθμίσεις'!$C$9+(36-1)*7+6),'3. Καταγραφή αδειών'!$D$5:$D$200,"&gt;="&amp;('1. Ρυθμίσεις'!$C$9+(36-1)*7)))</f>
        <v/>
      </c>
      <c r="AL18" s="106">
        <f>IF($A18="","",COUNTIFS('3. Καταγραφή αδειών'!$A$5:$A$200,$A18,'3. Καταγραφή αδειών'!$F$5:$F$200,"Εγκρίθηκε",'3. Καταγραφή αδειών'!$C$5:$C$200,"&lt;="&amp;('1. Ρυθμίσεις'!$C$9+(37-1)*7+6),'3. Καταγραφή αδειών'!$D$5:$D$200,"&gt;="&amp;('1. Ρυθμίσεις'!$C$9+(37-1)*7)))</f>
        <v/>
      </c>
      <c r="AM18" s="106">
        <f>IF($A18="","",COUNTIFS('3. Καταγραφή αδειών'!$A$5:$A$200,$A18,'3. Καταγραφή αδειών'!$F$5:$F$200,"Εγκρίθηκε",'3. Καταγραφή αδειών'!$C$5:$C$200,"&lt;="&amp;('1. Ρυθμίσεις'!$C$9+(38-1)*7+6),'3. Καταγραφή αδειών'!$D$5:$D$200,"&gt;="&amp;('1. Ρυθμίσεις'!$C$9+(38-1)*7)))</f>
        <v/>
      </c>
      <c r="AN18" s="106">
        <f>IF($A18="","",COUNTIFS('3. Καταγραφή αδειών'!$A$5:$A$200,$A18,'3. Καταγραφή αδειών'!$F$5:$F$200,"Εγκρίθηκε",'3. Καταγραφή αδειών'!$C$5:$C$200,"&lt;="&amp;('1. Ρυθμίσεις'!$C$9+(39-1)*7+6),'3. Καταγραφή αδειών'!$D$5:$D$200,"&gt;="&amp;('1. Ρυθμίσεις'!$C$9+(39-1)*7)))</f>
        <v/>
      </c>
      <c r="AO18" s="106">
        <f>IF($A18="","",COUNTIFS('3. Καταγραφή αδειών'!$A$5:$A$200,$A18,'3. Καταγραφή αδειών'!$F$5:$F$200,"Εγκρίθηκε",'3. Καταγραφή αδειών'!$C$5:$C$200,"&lt;="&amp;('1. Ρυθμίσεις'!$C$9+(40-1)*7+6),'3. Καταγραφή αδειών'!$D$5:$D$200,"&gt;="&amp;('1. Ρυθμίσεις'!$C$9+(40-1)*7)))</f>
        <v/>
      </c>
      <c r="AP18" s="106">
        <f>IF($A18="","",COUNTIFS('3. Καταγραφή αδειών'!$A$5:$A$200,$A18,'3. Καταγραφή αδειών'!$F$5:$F$200,"Εγκρίθηκε",'3. Καταγραφή αδειών'!$C$5:$C$200,"&lt;="&amp;('1. Ρυθμίσεις'!$C$9+(41-1)*7+6),'3. Καταγραφή αδειών'!$D$5:$D$200,"&gt;="&amp;('1. Ρυθμίσεις'!$C$9+(41-1)*7)))</f>
        <v/>
      </c>
      <c r="AQ18" s="106">
        <f>IF($A18="","",COUNTIFS('3. Καταγραφή αδειών'!$A$5:$A$200,$A18,'3. Καταγραφή αδειών'!$F$5:$F$200,"Εγκρίθηκε",'3. Καταγραφή αδειών'!$C$5:$C$200,"&lt;="&amp;('1. Ρυθμίσεις'!$C$9+(42-1)*7+6),'3. Καταγραφή αδειών'!$D$5:$D$200,"&gt;="&amp;('1. Ρυθμίσεις'!$C$9+(42-1)*7)))</f>
        <v/>
      </c>
      <c r="AR18" s="106">
        <f>IF($A18="","",COUNTIFS('3. Καταγραφή αδειών'!$A$5:$A$200,$A18,'3. Καταγραφή αδειών'!$F$5:$F$200,"Εγκρίθηκε",'3. Καταγραφή αδειών'!$C$5:$C$200,"&lt;="&amp;('1. Ρυθμίσεις'!$C$9+(43-1)*7+6),'3. Καταγραφή αδειών'!$D$5:$D$200,"&gt;="&amp;('1. Ρυθμίσεις'!$C$9+(43-1)*7)))</f>
        <v/>
      </c>
      <c r="AS18" s="106">
        <f>IF($A18="","",COUNTIFS('3. Καταγραφή αδειών'!$A$5:$A$200,$A18,'3. Καταγραφή αδειών'!$F$5:$F$200,"Εγκρίθηκε",'3. Καταγραφή αδειών'!$C$5:$C$200,"&lt;="&amp;('1. Ρυθμίσεις'!$C$9+(44-1)*7+6),'3. Καταγραφή αδειών'!$D$5:$D$200,"&gt;="&amp;('1. Ρυθμίσεις'!$C$9+(44-1)*7)))</f>
        <v/>
      </c>
      <c r="AT18" s="106">
        <f>IF($A18="","",COUNTIFS('3. Καταγραφή αδειών'!$A$5:$A$200,$A18,'3. Καταγραφή αδειών'!$F$5:$F$200,"Εγκρίθηκε",'3. Καταγραφή αδειών'!$C$5:$C$200,"&lt;="&amp;('1. Ρυθμίσεις'!$C$9+(45-1)*7+6),'3. Καταγραφή αδειών'!$D$5:$D$200,"&gt;="&amp;('1. Ρυθμίσεις'!$C$9+(45-1)*7)))</f>
        <v/>
      </c>
      <c r="AU18" s="106">
        <f>IF($A18="","",COUNTIFS('3. Καταγραφή αδειών'!$A$5:$A$200,$A18,'3. Καταγραφή αδειών'!$F$5:$F$200,"Εγκρίθηκε",'3. Καταγραφή αδειών'!$C$5:$C$200,"&lt;="&amp;('1. Ρυθμίσεις'!$C$9+(46-1)*7+6),'3. Καταγραφή αδειών'!$D$5:$D$200,"&gt;="&amp;('1. Ρυθμίσεις'!$C$9+(46-1)*7)))</f>
        <v/>
      </c>
      <c r="AV18" s="106">
        <f>IF($A18="","",COUNTIFS('3. Καταγραφή αδειών'!$A$5:$A$200,$A18,'3. Καταγραφή αδειών'!$F$5:$F$200,"Εγκρίθηκε",'3. Καταγραφή αδειών'!$C$5:$C$200,"&lt;="&amp;('1. Ρυθμίσεις'!$C$9+(47-1)*7+6),'3. Καταγραφή αδειών'!$D$5:$D$200,"&gt;="&amp;('1. Ρυθμίσεις'!$C$9+(47-1)*7)))</f>
        <v/>
      </c>
      <c r="AW18" s="106">
        <f>IF($A18="","",COUNTIFS('3. Καταγραφή αδειών'!$A$5:$A$200,$A18,'3. Καταγραφή αδειών'!$F$5:$F$200,"Εγκρίθηκε",'3. Καταγραφή αδειών'!$C$5:$C$200,"&lt;="&amp;('1. Ρυθμίσεις'!$C$9+(48-1)*7+6),'3. Καταγραφή αδειών'!$D$5:$D$200,"&gt;="&amp;('1. Ρυθμίσεις'!$C$9+(48-1)*7)))</f>
        <v/>
      </c>
      <c r="AX18" s="106">
        <f>IF($A18="","",COUNTIFS('3. Καταγραφή αδειών'!$A$5:$A$200,$A18,'3. Καταγραφή αδειών'!$F$5:$F$200,"Εγκρίθηκε",'3. Καταγραφή αδειών'!$C$5:$C$200,"&lt;="&amp;('1. Ρυθμίσεις'!$C$9+(49-1)*7+6),'3. Καταγραφή αδειών'!$D$5:$D$200,"&gt;="&amp;('1. Ρυθμίσεις'!$C$9+(49-1)*7)))</f>
        <v/>
      </c>
      <c r="AY18" s="106">
        <f>IF($A18="","",COUNTIFS('3. Καταγραφή αδειών'!$A$5:$A$200,$A18,'3. Καταγραφή αδειών'!$F$5:$F$200,"Εγκρίθηκε",'3. Καταγραφή αδειών'!$C$5:$C$200,"&lt;="&amp;('1. Ρυθμίσεις'!$C$9+(50-1)*7+6),'3. Καταγραφή αδειών'!$D$5:$D$200,"&gt;="&amp;('1. Ρυθμίσεις'!$C$9+(50-1)*7)))</f>
        <v/>
      </c>
      <c r="AZ18" s="106">
        <f>IF($A18="","",COUNTIFS('3. Καταγραφή αδειών'!$A$5:$A$200,$A18,'3. Καταγραφή αδειών'!$F$5:$F$200,"Εγκρίθηκε",'3. Καταγραφή αδειών'!$C$5:$C$200,"&lt;="&amp;('1. Ρυθμίσεις'!$C$9+(51-1)*7+6),'3. Καταγραφή αδειών'!$D$5:$D$200,"&gt;="&amp;('1. Ρυθμίσεις'!$C$9+(51-1)*7)))</f>
        <v/>
      </c>
      <c r="BA18" s="106">
        <f>IF($A18="","",COUNTIFS('3. Καταγραφή αδειών'!$A$5:$A$200,$A18,'3. Καταγραφή αδειών'!$F$5:$F$200,"Εγκρίθηκε",'3. Καταγραφή αδειών'!$C$5:$C$200,"&lt;="&amp;('1. Ρυθμίσεις'!$C$9+(52-1)*7+6),'3. Καταγραφή αδειών'!$D$5:$D$200,"&gt;="&amp;('1. Ρυθμίσεις'!$C$9+(52-1)*7)))</f>
        <v/>
      </c>
    </row>
    <row r="19" ht="18" customHeight="1" s="55">
      <c r="A19" s="105">
        <f>IF('2. Εργαζόμενοι'!A19="","",'2. Εργαζόμενοι'!A19)</f>
        <v/>
      </c>
      <c r="B19" s="106">
        <f>IF($A19="","",COUNTIFS('3. Καταγραφή αδειών'!$A$5:$A$200,$A19,'3. Καταγραφή αδειών'!$F$5:$F$200,"Εγκρίθηκε",'3. Καταγραφή αδειών'!$C$5:$C$200,"&lt;="&amp;('1. Ρυθμίσεις'!$C$9+(1-1)*7+6),'3. Καταγραφή αδειών'!$D$5:$D$200,"&gt;="&amp;('1. Ρυθμίσεις'!$C$9+(1-1)*7)))</f>
        <v/>
      </c>
      <c r="C19" s="106">
        <f>IF($A19="","",COUNTIFS('3. Καταγραφή αδειών'!$A$5:$A$200,$A19,'3. Καταγραφή αδειών'!$F$5:$F$200,"Εγκρίθηκε",'3. Καταγραφή αδειών'!$C$5:$C$200,"&lt;="&amp;('1. Ρυθμίσεις'!$C$9+(2-1)*7+6),'3. Καταγραφή αδειών'!$D$5:$D$200,"&gt;="&amp;('1. Ρυθμίσεις'!$C$9+(2-1)*7)))</f>
        <v/>
      </c>
      <c r="D19" s="106">
        <f>IF($A19="","",COUNTIFS('3. Καταγραφή αδειών'!$A$5:$A$200,$A19,'3. Καταγραφή αδειών'!$F$5:$F$200,"Εγκρίθηκε",'3. Καταγραφή αδειών'!$C$5:$C$200,"&lt;="&amp;('1. Ρυθμίσεις'!$C$9+(3-1)*7+6),'3. Καταγραφή αδειών'!$D$5:$D$200,"&gt;="&amp;('1. Ρυθμίσεις'!$C$9+(3-1)*7)))</f>
        <v/>
      </c>
      <c r="E19" s="106">
        <f>IF($A19="","",COUNTIFS('3. Καταγραφή αδειών'!$A$5:$A$200,$A19,'3. Καταγραφή αδειών'!$F$5:$F$200,"Εγκρίθηκε",'3. Καταγραφή αδειών'!$C$5:$C$200,"&lt;="&amp;('1. Ρυθμίσεις'!$C$9+(4-1)*7+6),'3. Καταγραφή αδειών'!$D$5:$D$200,"&gt;="&amp;('1. Ρυθμίσεις'!$C$9+(4-1)*7)))</f>
        <v/>
      </c>
      <c r="F19" s="106">
        <f>IF($A19="","",COUNTIFS('3. Καταγραφή αδειών'!$A$5:$A$200,$A19,'3. Καταγραφή αδειών'!$F$5:$F$200,"Εγκρίθηκε",'3. Καταγραφή αδειών'!$C$5:$C$200,"&lt;="&amp;('1. Ρυθμίσεις'!$C$9+(5-1)*7+6),'3. Καταγραφή αδειών'!$D$5:$D$200,"&gt;="&amp;('1. Ρυθμίσεις'!$C$9+(5-1)*7)))</f>
        <v/>
      </c>
      <c r="G19" s="106">
        <f>IF($A19="","",COUNTIFS('3. Καταγραφή αδειών'!$A$5:$A$200,$A19,'3. Καταγραφή αδειών'!$F$5:$F$200,"Εγκρίθηκε",'3. Καταγραφή αδειών'!$C$5:$C$200,"&lt;="&amp;('1. Ρυθμίσεις'!$C$9+(6-1)*7+6),'3. Καταγραφή αδειών'!$D$5:$D$200,"&gt;="&amp;('1. Ρυθμίσεις'!$C$9+(6-1)*7)))</f>
        <v/>
      </c>
      <c r="H19" s="106">
        <f>IF($A19="","",COUNTIFS('3. Καταγραφή αδειών'!$A$5:$A$200,$A19,'3. Καταγραφή αδειών'!$F$5:$F$200,"Εγκρίθηκε",'3. Καταγραφή αδειών'!$C$5:$C$200,"&lt;="&amp;('1. Ρυθμίσεις'!$C$9+(7-1)*7+6),'3. Καταγραφή αδειών'!$D$5:$D$200,"&gt;="&amp;('1. Ρυθμίσεις'!$C$9+(7-1)*7)))</f>
        <v/>
      </c>
      <c r="I19" s="106">
        <f>IF($A19="","",COUNTIFS('3. Καταγραφή αδειών'!$A$5:$A$200,$A19,'3. Καταγραφή αδειών'!$F$5:$F$200,"Εγκρίθηκε",'3. Καταγραφή αδειών'!$C$5:$C$200,"&lt;="&amp;('1. Ρυθμίσεις'!$C$9+(8-1)*7+6),'3. Καταγραφή αδειών'!$D$5:$D$200,"&gt;="&amp;('1. Ρυθμίσεις'!$C$9+(8-1)*7)))</f>
        <v/>
      </c>
      <c r="J19" s="106">
        <f>IF($A19="","",COUNTIFS('3. Καταγραφή αδειών'!$A$5:$A$200,$A19,'3. Καταγραφή αδειών'!$F$5:$F$200,"Εγκρίθηκε",'3. Καταγραφή αδειών'!$C$5:$C$200,"&lt;="&amp;('1. Ρυθμίσεις'!$C$9+(9-1)*7+6),'3. Καταγραφή αδειών'!$D$5:$D$200,"&gt;="&amp;('1. Ρυθμίσεις'!$C$9+(9-1)*7)))</f>
        <v/>
      </c>
      <c r="K19" s="106">
        <f>IF($A19="","",COUNTIFS('3. Καταγραφή αδειών'!$A$5:$A$200,$A19,'3. Καταγραφή αδειών'!$F$5:$F$200,"Εγκρίθηκε",'3. Καταγραφή αδειών'!$C$5:$C$200,"&lt;="&amp;('1. Ρυθμίσεις'!$C$9+(10-1)*7+6),'3. Καταγραφή αδειών'!$D$5:$D$200,"&gt;="&amp;('1. Ρυθμίσεις'!$C$9+(10-1)*7)))</f>
        <v/>
      </c>
      <c r="L19" s="106">
        <f>IF($A19="","",COUNTIFS('3. Καταγραφή αδειών'!$A$5:$A$200,$A19,'3. Καταγραφή αδειών'!$F$5:$F$200,"Εγκρίθηκε",'3. Καταγραφή αδειών'!$C$5:$C$200,"&lt;="&amp;('1. Ρυθμίσεις'!$C$9+(11-1)*7+6),'3. Καταγραφή αδειών'!$D$5:$D$200,"&gt;="&amp;('1. Ρυθμίσεις'!$C$9+(11-1)*7)))</f>
        <v/>
      </c>
      <c r="M19" s="106">
        <f>IF($A19="","",COUNTIFS('3. Καταγραφή αδειών'!$A$5:$A$200,$A19,'3. Καταγραφή αδειών'!$F$5:$F$200,"Εγκρίθηκε",'3. Καταγραφή αδειών'!$C$5:$C$200,"&lt;="&amp;('1. Ρυθμίσεις'!$C$9+(12-1)*7+6),'3. Καταγραφή αδειών'!$D$5:$D$200,"&gt;="&amp;('1. Ρυθμίσεις'!$C$9+(12-1)*7)))</f>
        <v/>
      </c>
      <c r="N19" s="106">
        <f>IF($A19="","",COUNTIFS('3. Καταγραφή αδειών'!$A$5:$A$200,$A19,'3. Καταγραφή αδειών'!$F$5:$F$200,"Εγκρίθηκε",'3. Καταγραφή αδειών'!$C$5:$C$200,"&lt;="&amp;('1. Ρυθμίσεις'!$C$9+(13-1)*7+6),'3. Καταγραφή αδειών'!$D$5:$D$200,"&gt;="&amp;('1. Ρυθμίσεις'!$C$9+(13-1)*7)))</f>
        <v/>
      </c>
      <c r="O19" s="106">
        <f>IF($A19="","",COUNTIFS('3. Καταγραφή αδειών'!$A$5:$A$200,$A19,'3. Καταγραφή αδειών'!$F$5:$F$200,"Εγκρίθηκε",'3. Καταγραφή αδειών'!$C$5:$C$200,"&lt;="&amp;('1. Ρυθμίσεις'!$C$9+(14-1)*7+6),'3. Καταγραφή αδειών'!$D$5:$D$200,"&gt;="&amp;('1. Ρυθμίσεις'!$C$9+(14-1)*7)))</f>
        <v/>
      </c>
      <c r="P19" s="106">
        <f>IF($A19="","",COUNTIFS('3. Καταγραφή αδειών'!$A$5:$A$200,$A19,'3. Καταγραφή αδειών'!$F$5:$F$200,"Εγκρίθηκε",'3. Καταγραφή αδειών'!$C$5:$C$200,"&lt;="&amp;('1. Ρυθμίσεις'!$C$9+(15-1)*7+6),'3. Καταγραφή αδειών'!$D$5:$D$200,"&gt;="&amp;('1. Ρυθμίσεις'!$C$9+(15-1)*7)))</f>
        <v/>
      </c>
      <c r="Q19" s="106">
        <f>IF($A19="","",COUNTIFS('3. Καταγραφή αδειών'!$A$5:$A$200,$A19,'3. Καταγραφή αδειών'!$F$5:$F$200,"Εγκρίθηκε",'3. Καταγραφή αδειών'!$C$5:$C$200,"&lt;="&amp;('1. Ρυθμίσεις'!$C$9+(16-1)*7+6),'3. Καταγραφή αδειών'!$D$5:$D$200,"&gt;="&amp;('1. Ρυθμίσεις'!$C$9+(16-1)*7)))</f>
        <v/>
      </c>
      <c r="R19" s="106">
        <f>IF($A19="","",COUNTIFS('3. Καταγραφή αδειών'!$A$5:$A$200,$A19,'3. Καταγραφή αδειών'!$F$5:$F$200,"Εγκρίθηκε",'3. Καταγραφή αδειών'!$C$5:$C$200,"&lt;="&amp;('1. Ρυθμίσεις'!$C$9+(17-1)*7+6),'3. Καταγραφή αδειών'!$D$5:$D$200,"&gt;="&amp;('1. Ρυθμίσεις'!$C$9+(17-1)*7)))</f>
        <v/>
      </c>
      <c r="S19" s="106">
        <f>IF($A19="","",COUNTIFS('3. Καταγραφή αδειών'!$A$5:$A$200,$A19,'3. Καταγραφή αδειών'!$F$5:$F$200,"Εγκρίθηκε",'3. Καταγραφή αδειών'!$C$5:$C$200,"&lt;="&amp;('1. Ρυθμίσεις'!$C$9+(18-1)*7+6),'3. Καταγραφή αδειών'!$D$5:$D$200,"&gt;="&amp;('1. Ρυθμίσεις'!$C$9+(18-1)*7)))</f>
        <v/>
      </c>
      <c r="T19" s="106">
        <f>IF($A19="","",COUNTIFS('3. Καταγραφή αδειών'!$A$5:$A$200,$A19,'3. Καταγραφή αδειών'!$F$5:$F$200,"Εγκρίθηκε",'3. Καταγραφή αδειών'!$C$5:$C$200,"&lt;="&amp;('1. Ρυθμίσεις'!$C$9+(19-1)*7+6),'3. Καταγραφή αδειών'!$D$5:$D$200,"&gt;="&amp;('1. Ρυθμίσεις'!$C$9+(19-1)*7)))</f>
        <v/>
      </c>
      <c r="U19" s="106">
        <f>IF($A19="","",COUNTIFS('3. Καταγραφή αδειών'!$A$5:$A$200,$A19,'3. Καταγραφή αδειών'!$F$5:$F$200,"Εγκρίθηκε",'3. Καταγραφή αδειών'!$C$5:$C$200,"&lt;="&amp;('1. Ρυθμίσεις'!$C$9+(20-1)*7+6),'3. Καταγραφή αδειών'!$D$5:$D$200,"&gt;="&amp;('1. Ρυθμίσεις'!$C$9+(20-1)*7)))</f>
        <v/>
      </c>
      <c r="V19" s="106">
        <f>IF($A19="","",COUNTIFS('3. Καταγραφή αδειών'!$A$5:$A$200,$A19,'3. Καταγραφή αδειών'!$F$5:$F$200,"Εγκρίθηκε",'3. Καταγραφή αδειών'!$C$5:$C$200,"&lt;="&amp;('1. Ρυθμίσεις'!$C$9+(21-1)*7+6),'3. Καταγραφή αδειών'!$D$5:$D$200,"&gt;="&amp;('1. Ρυθμίσεις'!$C$9+(21-1)*7)))</f>
        <v/>
      </c>
      <c r="W19" s="106">
        <f>IF($A19="","",COUNTIFS('3. Καταγραφή αδειών'!$A$5:$A$200,$A19,'3. Καταγραφή αδειών'!$F$5:$F$200,"Εγκρίθηκε",'3. Καταγραφή αδειών'!$C$5:$C$200,"&lt;="&amp;('1. Ρυθμίσεις'!$C$9+(22-1)*7+6),'3. Καταγραφή αδειών'!$D$5:$D$200,"&gt;="&amp;('1. Ρυθμίσεις'!$C$9+(22-1)*7)))</f>
        <v/>
      </c>
      <c r="X19" s="106">
        <f>IF($A19="","",COUNTIFS('3. Καταγραφή αδειών'!$A$5:$A$200,$A19,'3. Καταγραφή αδειών'!$F$5:$F$200,"Εγκρίθηκε",'3. Καταγραφή αδειών'!$C$5:$C$200,"&lt;="&amp;('1. Ρυθμίσεις'!$C$9+(23-1)*7+6),'3. Καταγραφή αδειών'!$D$5:$D$200,"&gt;="&amp;('1. Ρυθμίσεις'!$C$9+(23-1)*7)))</f>
        <v/>
      </c>
      <c r="Y19" s="106">
        <f>IF($A19="","",COUNTIFS('3. Καταγραφή αδειών'!$A$5:$A$200,$A19,'3. Καταγραφή αδειών'!$F$5:$F$200,"Εγκρίθηκε",'3. Καταγραφή αδειών'!$C$5:$C$200,"&lt;="&amp;('1. Ρυθμίσεις'!$C$9+(24-1)*7+6),'3. Καταγραφή αδειών'!$D$5:$D$200,"&gt;="&amp;('1. Ρυθμίσεις'!$C$9+(24-1)*7)))</f>
        <v/>
      </c>
      <c r="Z19" s="106">
        <f>IF($A19="","",COUNTIFS('3. Καταγραφή αδειών'!$A$5:$A$200,$A19,'3. Καταγραφή αδειών'!$F$5:$F$200,"Εγκρίθηκε",'3. Καταγραφή αδειών'!$C$5:$C$200,"&lt;="&amp;('1. Ρυθμίσεις'!$C$9+(25-1)*7+6),'3. Καταγραφή αδειών'!$D$5:$D$200,"&gt;="&amp;('1. Ρυθμίσεις'!$C$9+(25-1)*7)))</f>
        <v/>
      </c>
      <c r="AA19" s="106">
        <f>IF($A19="","",COUNTIFS('3. Καταγραφή αδειών'!$A$5:$A$200,$A19,'3. Καταγραφή αδειών'!$F$5:$F$200,"Εγκρίθηκε",'3. Καταγραφή αδειών'!$C$5:$C$200,"&lt;="&amp;('1. Ρυθμίσεις'!$C$9+(26-1)*7+6),'3. Καταγραφή αδειών'!$D$5:$D$200,"&gt;="&amp;('1. Ρυθμίσεις'!$C$9+(26-1)*7)))</f>
        <v/>
      </c>
      <c r="AB19" s="106">
        <f>IF($A19="","",COUNTIFS('3. Καταγραφή αδειών'!$A$5:$A$200,$A19,'3. Καταγραφή αδειών'!$F$5:$F$200,"Εγκρίθηκε",'3. Καταγραφή αδειών'!$C$5:$C$200,"&lt;="&amp;('1. Ρυθμίσεις'!$C$9+(27-1)*7+6),'3. Καταγραφή αδειών'!$D$5:$D$200,"&gt;="&amp;('1. Ρυθμίσεις'!$C$9+(27-1)*7)))</f>
        <v/>
      </c>
      <c r="AC19" s="106">
        <f>IF($A19="","",COUNTIFS('3. Καταγραφή αδειών'!$A$5:$A$200,$A19,'3. Καταγραφή αδειών'!$F$5:$F$200,"Εγκρίθηκε",'3. Καταγραφή αδειών'!$C$5:$C$200,"&lt;="&amp;('1. Ρυθμίσεις'!$C$9+(28-1)*7+6),'3. Καταγραφή αδειών'!$D$5:$D$200,"&gt;="&amp;('1. Ρυθμίσεις'!$C$9+(28-1)*7)))</f>
        <v/>
      </c>
      <c r="AD19" s="106">
        <f>IF($A19="","",COUNTIFS('3. Καταγραφή αδειών'!$A$5:$A$200,$A19,'3. Καταγραφή αδειών'!$F$5:$F$200,"Εγκρίθηκε",'3. Καταγραφή αδειών'!$C$5:$C$200,"&lt;="&amp;('1. Ρυθμίσεις'!$C$9+(29-1)*7+6),'3. Καταγραφή αδειών'!$D$5:$D$200,"&gt;="&amp;('1. Ρυθμίσεις'!$C$9+(29-1)*7)))</f>
        <v/>
      </c>
      <c r="AE19" s="106">
        <f>IF($A19="","",COUNTIFS('3. Καταγραφή αδειών'!$A$5:$A$200,$A19,'3. Καταγραφή αδειών'!$F$5:$F$200,"Εγκρίθηκε",'3. Καταγραφή αδειών'!$C$5:$C$200,"&lt;="&amp;('1. Ρυθμίσεις'!$C$9+(30-1)*7+6),'3. Καταγραφή αδειών'!$D$5:$D$200,"&gt;="&amp;('1. Ρυθμίσεις'!$C$9+(30-1)*7)))</f>
        <v/>
      </c>
      <c r="AF19" s="106">
        <f>IF($A19="","",COUNTIFS('3. Καταγραφή αδειών'!$A$5:$A$200,$A19,'3. Καταγραφή αδειών'!$F$5:$F$200,"Εγκρίθηκε",'3. Καταγραφή αδειών'!$C$5:$C$200,"&lt;="&amp;('1. Ρυθμίσεις'!$C$9+(31-1)*7+6),'3. Καταγραφή αδειών'!$D$5:$D$200,"&gt;="&amp;('1. Ρυθμίσεις'!$C$9+(31-1)*7)))</f>
        <v/>
      </c>
      <c r="AG19" s="106">
        <f>IF($A19="","",COUNTIFS('3. Καταγραφή αδειών'!$A$5:$A$200,$A19,'3. Καταγραφή αδειών'!$F$5:$F$200,"Εγκρίθηκε",'3. Καταγραφή αδειών'!$C$5:$C$200,"&lt;="&amp;('1. Ρυθμίσεις'!$C$9+(32-1)*7+6),'3. Καταγραφή αδειών'!$D$5:$D$200,"&gt;="&amp;('1. Ρυθμίσεις'!$C$9+(32-1)*7)))</f>
        <v/>
      </c>
      <c r="AH19" s="106">
        <f>IF($A19="","",COUNTIFS('3. Καταγραφή αδειών'!$A$5:$A$200,$A19,'3. Καταγραφή αδειών'!$F$5:$F$200,"Εγκρίθηκε",'3. Καταγραφή αδειών'!$C$5:$C$200,"&lt;="&amp;('1. Ρυθμίσεις'!$C$9+(33-1)*7+6),'3. Καταγραφή αδειών'!$D$5:$D$200,"&gt;="&amp;('1. Ρυθμίσεις'!$C$9+(33-1)*7)))</f>
        <v/>
      </c>
      <c r="AI19" s="106">
        <f>IF($A19="","",COUNTIFS('3. Καταγραφή αδειών'!$A$5:$A$200,$A19,'3. Καταγραφή αδειών'!$F$5:$F$200,"Εγκρίθηκε",'3. Καταγραφή αδειών'!$C$5:$C$200,"&lt;="&amp;('1. Ρυθμίσεις'!$C$9+(34-1)*7+6),'3. Καταγραφή αδειών'!$D$5:$D$200,"&gt;="&amp;('1. Ρυθμίσεις'!$C$9+(34-1)*7)))</f>
        <v/>
      </c>
      <c r="AJ19" s="106">
        <f>IF($A19="","",COUNTIFS('3. Καταγραφή αδειών'!$A$5:$A$200,$A19,'3. Καταγραφή αδειών'!$F$5:$F$200,"Εγκρίθηκε",'3. Καταγραφή αδειών'!$C$5:$C$200,"&lt;="&amp;('1. Ρυθμίσεις'!$C$9+(35-1)*7+6),'3. Καταγραφή αδειών'!$D$5:$D$200,"&gt;="&amp;('1. Ρυθμίσεις'!$C$9+(35-1)*7)))</f>
        <v/>
      </c>
      <c r="AK19" s="106">
        <f>IF($A19="","",COUNTIFS('3. Καταγραφή αδειών'!$A$5:$A$200,$A19,'3. Καταγραφή αδειών'!$F$5:$F$200,"Εγκρίθηκε",'3. Καταγραφή αδειών'!$C$5:$C$200,"&lt;="&amp;('1. Ρυθμίσεις'!$C$9+(36-1)*7+6),'3. Καταγραφή αδειών'!$D$5:$D$200,"&gt;="&amp;('1. Ρυθμίσεις'!$C$9+(36-1)*7)))</f>
        <v/>
      </c>
      <c r="AL19" s="106">
        <f>IF($A19="","",COUNTIFS('3. Καταγραφή αδειών'!$A$5:$A$200,$A19,'3. Καταγραφή αδειών'!$F$5:$F$200,"Εγκρίθηκε",'3. Καταγραφή αδειών'!$C$5:$C$200,"&lt;="&amp;('1. Ρυθμίσεις'!$C$9+(37-1)*7+6),'3. Καταγραφή αδειών'!$D$5:$D$200,"&gt;="&amp;('1. Ρυθμίσεις'!$C$9+(37-1)*7)))</f>
        <v/>
      </c>
      <c r="AM19" s="106">
        <f>IF($A19="","",COUNTIFS('3. Καταγραφή αδειών'!$A$5:$A$200,$A19,'3. Καταγραφή αδειών'!$F$5:$F$200,"Εγκρίθηκε",'3. Καταγραφή αδειών'!$C$5:$C$200,"&lt;="&amp;('1. Ρυθμίσεις'!$C$9+(38-1)*7+6),'3. Καταγραφή αδειών'!$D$5:$D$200,"&gt;="&amp;('1. Ρυθμίσεις'!$C$9+(38-1)*7)))</f>
        <v/>
      </c>
      <c r="AN19" s="106">
        <f>IF($A19="","",COUNTIFS('3. Καταγραφή αδειών'!$A$5:$A$200,$A19,'3. Καταγραφή αδειών'!$F$5:$F$200,"Εγκρίθηκε",'3. Καταγραφή αδειών'!$C$5:$C$200,"&lt;="&amp;('1. Ρυθμίσεις'!$C$9+(39-1)*7+6),'3. Καταγραφή αδειών'!$D$5:$D$200,"&gt;="&amp;('1. Ρυθμίσεις'!$C$9+(39-1)*7)))</f>
        <v/>
      </c>
      <c r="AO19" s="106">
        <f>IF($A19="","",COUNTIFS('3. Καταγραφή αδειών'!$A$5:$A$200,$A19,'3. Καταγραφή αδειών'!$F$5:$F$200,"Εγκρίθηκε",'3. Καταγραφή αδειών'!$C$5:$C$200,"&lt;="&amp;('1. Ρυθμίσεις'!$C$9+(40-1)*7+6),'3. Καταγραφή αδειών'!$D$5:$D$200,"&gt;="&amp;('1. Ρυθμίσεις'!$C$9+(40-1)*7)))</f>
        <v/>
      </c>
      <c r="AP19" s="106">
        <f>IF($A19="","",COUNTIFS('3. Καταγραφή αδειών'!$A$5:$A$200,$A19,'3. Καταγραφή αδειών'!$F$5:$F$200,"Εγκρίθηκε",'3. Καταγραφή αδειών'!$C$5:$C$200,"&lt;="&amp;('1. Ρυθμίσεις'!$C$9+(41-1)*7+6),'3. Καταγραφή αδειών'!$D$5:$D$200,"&gt;="&amp;('1. Ρυθμίσεις'!$C$9+(41-1)*7)))</f>
        <v/>
      </c>
      <c r="AQ19" s="106">
        <f>IF($A19="","",COUNTIFS('3. Καταγραφή αδειών'!$A$5:$A$200,$A19,'3. Καταγραφή αδειών'!$F$5:$F$200,"Εγκρίθηκε",'3. Καταγραφή αδειών'!$C$5:$C$200,"&lt;="&amp;('1. Ρυθμίσεις'!$C$9+(42-1)*7+6),'3. Καταγραφή αδειών'!$D$5:$D$200,"&gt;="&amp;('1. Ρυθμίσεις'!$C$9+(42-1)*7)))</f>
        <v/>
      </c>
      <c r="AR19" s="106">
        <f>IF($A19="","",COUNTIFS('3. Καταγραφή αδειών'!$A$5:$A$200,$A19,'3. Καταγραφή αδειών'!$F$5:$F$200,"Εγκρίθηκε",'3. Καταγραφή αδειών'!$C$5:$C$200,"&lt;="&amp;('1. Ρυθμίσεις'!$C$9+(43-1)*7+6),'3. Καταγραφή αδειών'!$D$5:$D$200,"&gt;="&amp;('1. Ρυθμίσεις'!$C$9+(43-1)*7)))</f>
        <v/>
      </c>
      <c r="AS19" s="106">
        <f>IF($A19="","",COUNTIFS('3. Καταγραφή αδειών'!$A$5:$A$200,$A19,'3. Καταγραφή αδειών'!$F$5:$F$200,"Εγκρίθηκε",'3. Καταγραφή αδειών'!$C$5:$C$200,"&lt;="&amp;('1. Ρυθμίσεις'!$C$9+(44-1)*7+6),'3. Καταγραφή αδειών'!$D$5:$D$200,"&gt;="&amp;('1. Ρυθμίσεις'!$C$9+(44-1)*7)))</f>
        <v/>
      </c>
      <c r="AT19" s="106">
        <f>IF($A19="","",COUNTIFS('3. Καταγραφή αδειών'!$A$5:$A$200,$A19,'3. Καταγραφή αδειών'!$F$5:$F$200,"Εγκρίθηκε",'3. Καταγραφή αδειών'!$C$5:$C$200,"&lt;="&amp;('1. Ρυθμίσεις'!$C$9+(45-1)*7+6),'3. Καταγραφή αδειών'!$D$5:$D$200,"&gt;="&amp;('1. Ρυθμίσεις'!$C$9+(45-1)*7)))</f>
        <v/>
      </c>
      <c r="AU19" s="106">
        <f>IF($A19="","",COUNTIFS('3. Καταγραφή αδειών'!$A$5:$A$200,$A19,'3. Καταγραφή αδειών'!$F$5:$F$200,"Εγκρίθηκε",'3. Καταγραφή αδειών'!$C$5:$C$200,"&lt;="&amp;('1. Ρυθμίσεις'!$C$9+(46-1)*7+6),'3. Καταγραφή αδειών'!$D$5:$D$200,"&gt;="&amp;('1. Ρυθμίσεις'!$C$9+(46-1)*7)))</f>
        <v/>
      </c>
      <c r="AV19" s="106">
        <f>IF($A19="","",COUNTIFS('3. Καταγραφή αδειών'!$A$5:$A$200,$A19,'3. Καταγραφή αδειών'!$F$5:$F$200,"Εγκρίθηκε",'3. Καταγραφή αδειών'!$C$5:$C$200,"&lt;="&amp;('1. Ρυθμίσεις'!$C$9+(47-1)*7+6),'3. Καταγραφή αδειών'!$D$5:$D$200,"&gt;="&amp;('1. Ρυθμίσεις'!$C$9+(47-1)*7)))</f>
        <v/>
      </c>
      <c r="AW19" s="106">
        <f>IF($A19="","",COUNTIFS('3. Καταγραφή αδειών'!$A$5:$A$200,$A19,'3. Καταγραφή αδειών'!$F$5:$F$200,"Εγκρίθηκε",'3. Καταγραφή αδειών'!$C$5:$C$200,"&lt;="&amp;('1. Ρυθμίσεις'!$C$9+(48-1)*7+6),'3. Καταγραφή αδειών'!$D$5:$D$200,"&gt;="&amp;('1. Ρυθμίσεις'!$C$9+(48-1)*7)))</f>
        <v/>
      </c>
      <c r="AX19" s="106">
        <f>IF($A19="","",COUNTIFS('3. Καταγραφή αδειών'!$A$5:$A$200,$A19,'3. Καταγραφή αδειών'!$F$5:$F$200,"Εγκρίθηκε",'3. Καταγραφή αδειών'!$C$5:$C$200,"&lt;="&amp;('1. Ρυθμίσεις'!$C$9+(49-1)*7+6),'3. Καταγραφή αδειών'!$D$5:$D$200,"&gt;="&amp;('1. Ρυθμίσεις'!$C$9+(49-1)*7)))</f>
        <v/>
      </c>
      <c r="AY19" s="106">
        <f>IF($A19="","",COUNTIFS('3. Καταγραφή αδειών'!$A$5:$A$200,$A19,'3. Καταγραφή αδειών'!$F$5:$F$200,"Εγκρίθηκε",'3. Καταγραφή αδειών'!$C$5:$C$200,"&lt;="&amp;('1. Ρυθμίσεις'!$C$9+(50-1)*7+6),'3. Καταγραφή αδειών'!$D$5:$D$200,"&gt;="&amp;('1. Ρυθμίσεις'!$C$9+(50-1)*7)))</f>
        <v/>
      </c>
      <c r="AZ19" s="106">
        <f>IF($A19="","",COUNTIFS('3. Καταγραφή αδειών'!$A$5:$A$200,$A19,'3. Καταγραφή αδειών'!$F$5:$F$200,"Εγκρίθηκε",'3. Καταγραφή αδειών'!$C$5:$C$200,"&lt;="&amp;('1. Ρυθμίσεις'!$C$9+(51-1)*7+6),'3. Καταγραφή αδειών'!$D$5:$D$200,"&gt;="&amp;('1. Ρυθμίσεις'!$C$9+(51-1)*7)))</f>
        <v/>
      </c>
      <c r="BA19" s="106">
        <f>IF($A19="","",COUNTIFS('3. Καταγραφή αδειών'!$A$5:$A$200,$A19,'3. Καταγραφή αδειών'!$F$5:$F$200,"Εγκρίθηκε",'3. Καταγραφή αδειών'!$C$5:$C$200,"&lt;="&amp;('1. Ρυθμίσεις'!$C$9+(52-1)*7+6),'3. Καταγραφή αδειών'!$D$5:$D$200,"&gt;="&amp;('1. Ρυθμίσεις'!$C$9+(52-1)*7)))</f>
        <v/>
      </c>
    </row>
    <row r="20" ht="18" customHeight="1" s="55">
      <c r="A20" s="105">
        <f>IF('2. Εργαζόμενοι'!A20="","",'2. Εργαζόμενοι'!A20)</f>
        <v/>
      </c>
      <c r="B20" s="106">
        <f>IF($A20="","",COUNTIFS('3. Καταγραφή αδειών'!$A$5:$A$200,$A20,'3. Καταγραφή αδειών'!$F$5:$F$200,"Εγκρίθηκε",'3. Καταγραφή αδειών'!$C$5:$C$200,"&lt;="&amp;('1. Ρυθμίσεις'!$C$9+(1-1)*7+6),'3. Καταγραφή αδειών'!$D$5:$D$200,"&gt;="&amp;('1. Ρυθμίσεις'!$C$9+(1-1)*7)))</f>
        <v/>
      </c>
      <c r="C20" s="106">
        <f>IF($A20="","",COUNTIFS('3. Καταγραφή αδειών'!$A$5:$A$200,$A20,'3. Καταγραφή αδειών'!$F$5:$F$200,"Εγκρίθηκε",'3. Καταγραφή αδειών'!$C$5:$C$200,"&lt;="&amp;('1. Ρυθμίσεις'!$C$9+(2-1)*7+6),'3. Καταγραφή αδειών'!$D$5:$D$200,"&gt;="&amp;('1. Ρυθμίσεις'!$C$9+(2-1)*7)))</f>
        <v/>
      </c>
      <c r="D20" s="106">
        <f>IF($A20="","",COUNTIFS('3. Καταγραφή αδειών'!$A$5:$A$200,$A20,'3. Καταγραφή αδειών'!$F$5:$F$200,"Εγκρίθηκε",'3. Καταγραφή αδειών'!$C$5:$C$200,"&lt;="&amp;('1. Ρυθμίσεις'!$C$9+(3-1)*7+6),'3. Καταγραφή αδειών'!$D$5:$D$200,"&gt;="&amp;('1. Ρυθμίσεις'!$C$9+(3-1)*7)))</f>
        <v/>
      </c>
      <c r="E20" s="106">
        <f>IF($A20="","",COUNTIFS('3. Καταγραφή αδειών'!$A$5:$A$200,$A20,'3. Καταγραφή αδειών'!$F$5:$F$200,"Εγκρίθηκε",'3. Καταγραφή αδειών'!$C$5:$C$200,"&lt;="&amp;('1. Ρυθμίσεις'!$C$9+(4-1)*7+6),'3. Καταγραφή αδειών'!$D$5:$D$200,"&gt;="&amp;('1. Ρυθμίσεις'!$C$9+(4-1)*7)))</f>
        <v/>
      </c>
      <c r="F20" s="106">
        <f>IF($A20="","",COUNTIFS('3. Καταγραφή αδειών'!$A$5:$A$200,$A20,'3. Καταγραφή αδειών'!$F$5:$F$200,"Εγκρίθηκε",'3. Καταγραφή αδειών'!$C$5:$C$200,"&lt;="&amp;('1. Ρυθμίσεις'!$C$9+(5-1)*7+6),'3. Καταγραφή αδειών'!$D$5:$D$200,"&gt;="&amp;('1. Ρυθμίσεις'!$C$9+(5-1)*7)))</f>
        <v/>
      </c>
      <c r="G20" s="106">
        <f>IF($A20="","",COUNTIFS('3. Καταγραφή αδειών'!$A$5:$A$200,$A20,'3. Καταγραφή αδειών'!$F$5:$F$200,"Εγκρίθηκε",'3. Καταγραφή αδειών'!$C$5:$C$200,"&lt;="&amp;('1. Ρυθμίσεις'!$C$9+(6-1)*7+6),'3. Καταγραφή αδειών'!$D$5:$D$200,"&gt;="&amp;('1. Ρυθμίσεις'!$C$9+(6-1)*7)))</f>
        <v/>
      </c>
      <c r="H20" s="106">
        <f>IF($A20="","",COUNTIFS('3. Καταγραφή αδειών'!$A$5:$A$200,$A20,'3. Καταγραφή αδειών'!$F$5:$F$200,"Εγκρίθηκε",'3. Καταγραφή αδειών'!$C$5:$C$200,"&lt;="&amp;('1. Ρυθμίσεις'!$C$9+(7-1)*7+6),'3. Καταγραφή αδειών'!$D$5:$D$200,"&gt;="&amp;('1. Ρυθμίσεις'!$C$9+(7-1)*7)))</f>
        <v/>
      </c>
      <c r="I20" s="106">
        <f>IF($A20="","",COUNTIFS('3. Καταγραφή αδειών'!$A$5:$A$200,$A20,'3. Καταγραφή αδειών'!$F$5:$F$200,"Εγκρίθηκε",'3. Καταγραφή αδειών'!$C$5:$C$200,"&lt;="&amp;('1. Ρυθμίσεις'!$C$9+(8-1)*7+6),'3. Καταγραφή αδειών'!$D$5:$D$200,"&gt;="&amp;('1. Ρυθμίσεις'!$C$9+(8-1)*7)))</f>
        <v/>
      </c>
      <c r="J20" s="106">
        <f>IF($A20="","",COUNTIFS('3. Καταγραφή αδειών'!$A$5:$A$200,$A20,'3. Καταγραφή αδειών'!$F$5:$F$200,"Εγκρίθηκε",'3. Καταγραφή αδειών'!$C$5:$C$200,"&lt;="&amp;('1. Ρυθμίσεις'!$C$9+(9-1)*7+6),'3. Καταγραφή αδειών'!$D$5:$D$200,"&gt;="&amp;('1. Ρυθμίσεις'!$C$9+(9-1)*7)))</f>
        <v/>
      </c>
      <c r="K20" s="106">
        <f>IF($A20="","",COUNTIFS('3. Καταγραφή αδειών'!$A$5:$A$200,$A20,'3. Καταγραφή αδειών'!$F$5:$F$200,"Εγκρίθηκε",'3. Καταγραφή αδειών'!$C$5:$C$200,"&lt;="&amp;('1. Ρυθμίσεις'!$C$9+(10-1)*7+6),'3. Καταγραφή αδειών'!$D$5:$D$200,"&gt;="&amp;('1. Ρυθμίσεις'!$C$9+(10-1)*7)))</f>
        <v/>
      </c>
      <c r="L20" s="106">
        <f>IF($A20="","",COUNTIFS('3. Καταγραφή αδειών'!$A$5:$A$200,$A20,'3. Καταγραφή αδειών'!$F$5:$F$200,"Εγκρίθηκε",'3. Καταγραφή αδειών'!$C$5:$C$200,"&lt;="&amp;('1. Ρυθμίσεις'!$C$9+(11-1)*7+6),'3. Καταγραφή αδειών'!$D$5:$D$200,"&gt;="&amp;('1. Ρυθμίσεις'!$C$9+(11-1)*7)))</f>
        <v/>
      </c>
      <c r="M20" s="106">
        <f>IF($A20="","",COUNTIFS('3. Καταγραφή αδειών'!$A$5:$A$200,$A20,'3. Καταγραφή αδειών'!$F$5:$F$200,"Εγκρίθηκε",'3. Καταγραφή αδειών'!$C$5:$C$200,"&lt;="&amp;('1. Ρυθμίσεις'!$C$9+(12-1)*7+6),'3. Καταγραφή αδειών'!$D$5:$D$200,"&gt;="&amp;('1. Ρυθμίσεις'!$C$9+(12-1)*7)))</f>
        <v/>
      </c>
      <c r="N20" s="106">
        <f>IF($A20="","",COUNTIFS('3. Καταγραφή αδειών'!$A$5:$A$200,$A20,'3. Καταγραφή αδειών'!$F$5:$F$200,"Εγκρίθηκε",'3. Καταγραφή αδειών'!$C$5:$C$200,"&lt;="&amp;('1. Ρυθμίσεις'!$C$9+(13-1)*7+6),'3. Καταγραφή αδειών'!$D$5:$D$200,"&gt;="&amp;('1. Ρυθμίσεις'!$C$9+(13-1)*7)))</f>
        <v/>
      </c>
      <c r="O20" s="106">
        <f>IF($A20="","",COUNTIFS('3. Καταγραφή αδειών'!$A$5:$A$200,$A20,'3. Καταγραφή αδειών'!$F$5:$F$200,"Εγκρίθηκε",'3. Καταγραφή αδειών'!$C$5:$C$200,"&lt;="&amp;('1. Ρυθμίσεις'!$C$9+(14-1)*7+6),'3. Καταγραφή αδειών'!$D$5:$D$200,"&gt;="&amp;('1. Ρυθμίσεις'!$C$9+(14-1)*7)))</f>
        <v/>
      </c>
      <c r="P20" s="106">
        <f>IF($A20="","",COUNTIFS('3. Καταγραφή αδειών'!$A$5:$A$200,$A20,'3. Καταγραφή αδειών'!$F$5:$F$200,"Εγκρίθηκε",'3. Καταγραφή αδειών'!$C$5:$C$200,"&lt;="&amp;('1. Ρυθμίσεις'!$C$9+(15-1)*7+6),'3. Καταγραφή αδειών'!$D$5:$D$200,"&gt;="&amp;('1. Ρυθμίσεις'!$C$9+(15-1)*7)))</f>
        <v/>
      </c>
      <c r="Q20" s="106">
        <f>IF($A20="","",COUNTIFS('3. Καταγραφή αδειών'!$A$5:$A$200,$A20,'3. Καταγραφή αδειών'!$F$5:$F$200,"Εγκρίθηκε",'3. Καταγραφή αδειών'!$C$5:$C$200,"&lt;="&amp;('1. Ρυθμίσεις'!$C$9+(16-1)*7+6),'3. Καταγραφή αδειών'!$D$5:$D$200,"&gt;="&amp;('1. Ρυθμίσεις'!$C$9+(16-1)*7)))</f>
        <v/>
      </c>
      <c r="R20" s="106">
        <f>IF($A20="","",COUNTIFS('3. Καταγραφή αδειών'!$A$5:$A$200,$A20,'3. Καταγραφή αδειών'!$F$5:$F$200,"Εγκρίθηκε",'3. Καταγραφή αδειών'!$C$5:$C$200,"&lt;="&amp;('1. Ρυθμίσεις'!$C$9+(17-1)*7+6),'3. Καταγραφή αδειών'!$D$5:$D$200,"&gt;="&amp;('1. Ρυθμίσεις'!$C$9+(17-1)*7)))</f>
        <v/>
      </c>
      <c r="S20" s="106">
        <f>IF($A20="","",COUNTIFS('3. Καταγραφή αδειών'!$A$5:$A$200,$A20,'3. Καταγραφή αδειών'!$F$5:$F$200,"Εγκρίθηκε",'3. Καταγραφή αδειών'!$C$5:$C$200,"&lt;="&amp;('1. Ρυθμίσεις'!$C$9+(18-1)*7+6),'3. Καταγραφή αδειών'!$D$5:$D$200,"&gt;="&amp;('1. Ρυθμίσεις'!$C$9+(18-1)*7)))</f>
        <v/>
      </c>
      <c r="T20" s="106">
        <f>IF($A20="","",COUNTIFS('3. Καταγραφή αδειών'!$A$5:$A$200,$A20,'3. Καταγραφή αδειών'!$F$5:$F$200,"Εγκρίθηκε",'3. Καταγραφή αδειών'!$C$5:$C$200,"&lt;="&amp;('1. Ρυθμίσεις'!$C$9+(19-1)*7+6),'3. Καταγραφή αδειών'!$D$5:$D$200,"&gt;="&amp;('1. Ρυθμίσεις'!$C$9+(19-1)*7)))</f>
        <v/>
      </c>
      <c r="U20" s="106">
        <f>IF($A20="","",COUNTIFS('3. Καταγραφή αδειών'!$A$5:$A$200,$A20,'3. Καταγραφή αδειών'!$F$5:$F$200,"Εγκρίθηκε",'3. Καταγραφή αδειών'!$C$5:$C$200,"&lt;="&amp;('1. Ρυθμίσεις'!$C$9+(20-1)*7+6),'3. Καταγραφή αδειών'!$D$5:$D$200,"&gt;="&amp;('1. Ρυθμίσεις'!$C$9+(20-1)*7)))</f>
        <v/>
      </c>
      <c r="V20" s="106">
        <f>IF($A20="","",COUNTIFS('3. Καταγραφή αδειών'!$A$5:$A$200,$A20,'3. Καταγραφή αδειών'!$F$5:$F$200,"Εγκρίθηκε",'3. Καταγραφή αδειών'!$C$5:$C$200,"&lt;="&amp;('1. Ρυθμίσεις'!$C$9+(21-1)*7+6),'3. Καταγραφή αδειών'!$D$5:$D$200,"&gt;="&amp;('1. Ρυθμίσεις'!$C$9+(21-1)*7)))</f>
        <v/>
      </c>
      <c r="W20" s="106">
        <f>IF($A20="","",COUNTIFS('3. Καταγραφή αδειών'!$A$5:$A$200,$A20,'3. Καταγραφή αδειών'!$F$5:$F$200,"Εγκρίθηκε",'3. Καταγραφή αδειών'!$C$5:$C$200,"&lt;="&amp;('1. Ρυθμίσεις'!$C$9+(22-1)*7+6),'3. Καταγραφή αδειών'!$D$5:$D$200,"&gt;="&amp;('1. Ρυθμίσεις'!$C$9+(22-1)*7)))</f>
        <v/>
      </c>
      <c r="X20" s="106">
        <f>IF($A20="","",COUNTIFS('3. Καταγραφή αδειών'!$A$5:$A$200,$A20,'3. Καταγραφή αδειών'!$F$5:$F$200,"Εγκρίθηκε",'3. Καταγραφή αδειών'!$C$5:$C$200,"&lt;="&amp;('1. Ρυθμίσεις'!$C$9+(23-1)*7+6),'3. Καταγραφή αδειών'!$D$5:$D$200,"&gt;="&amp;('1. Ρυθμίσεις'!$C$9+(23-1)*7)))</f>
        <v/>
      </c>
      <c r="Y20" s="106">
        <f>IF($A20="","",COUNTIFS('3. Καταγραφή αδειών'!$A$5:$A$200,$A20,'3. Καταγραφή αδειών'!$F$5:$F$200,"Εγκρίθηκε",'3. Καταγραφή αδειών'!$C$5:$C$200,"&lt;="&amp;('1. Ρυθμίσεις'!$C$9+(24-1)*7+6),'3. Καταγραφή αδειών'!$D$5:$D$200,"&gt;="&amp;('1. Ρυθμίσεις'!$C$9+(24-1)*7)))</f>
        <v/>
      </c>
      <c r="Z20" s="106">
        <f>IF($A20="","",COUNTIFS('3. Καταγραφή αδειών'!$A$5:$A$200,$A20,'3. Καταγραφή αδειών'!$F$5:$F$200,"Εγκρίθηκε",'3. Καταγραφή αδειών'!$C$5:$C$200,"&lt;="&amp;('1. Ρυθμίσεις'!$C$9+(25-1)*7+6),'3. Καταγραφή αδειών'!$D$5:$D$200,"&gt;="&amp;('1. Ρυθμίσεις'!$C$9+(25-1)*7)))</f>
        <v/>
      </c>
      <c r="AA20" s="106">
        <f>IF($A20="","",COUNTIFS('3. Καταγραφή αδειών'!$A$5:$A$200,$A20,'3. Καταγραφή αδειών'!$F$5:$F$200,"Εγκρίθηκε",'3. Καταγραφή αδειών'!$C$5:$C$200,"&lt;="&amp;('1. Ρυθμίσεις'!$C$9+(26-1)*7+6),'3. Καταγραφή αδειών'!$D$5:$D$200,"&gt;="&amp;('1. Ρυθμίσεις'!$C$9+(26-1)*7)))</f>
        <v/>
      </c>
      <c r="AB20" s="106">
        <f>IF($A20="","",COUNTIFS('3. Καταγραφή αδειών'!$A$5:$A$200,$A20,'3. Καταγραφή αδειών'!$F$5:$F$200,"Εγκρίθηκε",'3. Καταγραφή αδειών'!$C$5:$C$200,"&lt;="&amp;('1. Ρυθμίσεις'!$C$9+(27-1)*7+6),'3. Καταγραφή αδειών'!$D$5:$D$200,"&gt;="&amp;('1. Ρυθμίσεις'!$C$9+(27-1)*7)))</f>
        <v/>
      </c>
      <c r="AC20" s="106">
        <f>IF($A20="","",COUNTIFS('3. Καταγραφή αδειών'!$A$5:$A$200,$A20,'3. Καταγραφή αδειών'!$F$5:$F$200,"Εγκρίθηκε",'3. Καταγραφή αδειών'!$C$5:$C$200,"&lt;="&amp;('1. Ρυθμίσεις'!$C$9+(28-1)*7+6),'3. Καταγραφή αδειών'!$D$5:$D$200,"&gt;="&amp;('1. Ρυθμίσεις'!$C$9+(28-1)*7)))</f>
        <v/>
      </c>
      <c r="AD20" s="106">
        <f>IF($A20="","",COUNTIFS('3. Καταγραφή αδειών'!$A$5:$A$200,$A20,'3. Καταγραφή αδειών'!$F$5:$F$200,"Εγκρίθηκε",'3. Καταγραφή αδειών'!$C$5:$C$200,"&lt;="&amp;('1. Ρυθμίσεις'!$C$9+(29-1)*7+6),'3. Καταγραφή αδειών'!$D$5:$D$200,"&gt;="&amp;('1. Ρυθμίσεις'!$C$9+(29-1)*7)))</f>
        <v/>
      </c>
      <c r="AE20" s="106">
        <f>IF($A20="","",COUNTIFS('3. Καταγραφή αδειών'!$A$5:$A$200,$A20,'3. Καταγραφή αδειών'!$F$5:$F$200,"Εγκρίθηκε",'3. Καταγραφή αδειών'!$C$5:$C$200,"&lt;="&amp;('1. Ρυθμίσεις'!$C$9+(30-1)*7+6),'3. Καταγραφή αδειών'!$D$5:$D$200,"&gt;="&amp;('1. Ρυθμίσεις'!$C$9+(30-1)*7)))</f>
        <v/>
      </c>
      <c r="AF20" s="106">
        <f>IF($A20="","",COUNTIFS('3. Καταγραφή αδειών'!$A$5:$A$200,$A20,'3. Καταγραφή αδειών'!$F$5:$F$200,"Εγκρίθηκε",'3. Καταγραφή αδειών'!$C$5:$C$200,"&lt;="&amp;('1. Ρυθμίσεις'!$C$9+(31-1)*7+6),'3. Καταγραφή αδειών'!$D$5:$D$200,"&gt;="&amp;('1. Ρυθμίσεις'!$C$9+(31-1)*7)))</f>
        <v/>
      </c>
      <c r="AG20" s="106">
        <f>IF($A20="","",COUNTIFS('3. Καταγραφή αδειών'!$A$5:$A$200,$A20,'3. Καταγραφή αδειών'!$F$5:$F$200,"Εγκρίθηκε",'3. Καταγραφή αδειών'!$C$5:$C$200,"&lt;="&amp;('1. Ρυθμίσεις'!$C$9+(32-1)*7+6),'3. Καταγραφή αδειών'!$D$5:$D$200,"&gt;="&amp;('1. Ρυθμίσεις'!$C$9+(32-1)*7)))</f>
        <v/>
      </c>
      <c r="AH20" s="106">
        <f>IF($A20="","",COUNTIFS('3. Καταγραφή αδειών'!$A$5:$A$200,$A20,'3. Καταγραφή αδειών'!$F$5:$F$200,"Εγκρίθηκε",'3. Καταγραφή αδειών'!$C$5:$C$200,"&lt;="&amp;('1. Ρυθμίσεις'!$C$9+(33-1)*7+6),'3. Καταγραφή αδειών'!$D$5:$D$200,"&gt;="&amp;('1. Ρυθμίσεις'!$C$9+(33-1)*7)))</f>
        <v/>
      </c>
      <c r="AI20" s="106">
        <f>IF($A20="","",COUNTIFS('3. Καταγραφή αδειών'!$A$5:$A$200,$A20,'3. Καταγραφή αδειών'!$F$5:$F$200,"Εγκρίθηκε",'3. Καταγραφή αδειών'!$C$5:$C$200,"&lt;="&amp;('1. Ρυθμίσεις'!$C$9+(34-1)*7+6),'3. Καταγραφή αδειών'!$D$5:$D$200,"&gt;="&amp;('1. Ρυθμίσεις'!$C$9+(34-1)*7)))</f>
        <v/>
      </c>
      <c r="AJ20" s="106">
        <f>IF($A20="","",COUNTIFS('3. Καταγραφή αδειών'!$A$5:$A$200,$A20,'3. Καταγραφή αδειών'!$F$5:$F$200,"Εγκρίθηκε",'3. Καταγραφή αδειών'!$C$5:$C$200,"&lt;="&amp;('1. Ρυθμίσεις'!$C$9+(35-1)*7+6),'3. Καταγραφή αδειών'!$D$5:$D$200,"&gt;="&amp;('1. Ρυθμίσεις'!$C$9+(35-1)*7)))</f>
        <v/>
      </c>
      <c r="AK20" s="106">
        <f>IF($A20="","",COUNTIFS('3. Καταγραφή αδειών'!$A$5:$A$200,$A20,'3. Καταγραφή αδειών'!$F$5:$F$200,"Εγκρίθηκε",'3. Καταγραφή αδειών'!$C$5:$C$200,"&lt;="&amp;('1. Ρυθμίσεις'!$C$9+(36-1)*7+6),'3. Καταγραφή αδειών'!$D$5:$D$200,"&gt;="&amp;('1. Ρυθμίσεις'!$C$9+(36-1)*7)))</f>
        <v/>
      </c>
      <c r="AL20" s="106">
        <f>IF($A20="","",COUNTIFS('3. Καταγραφή αδειών'!$A$5:$A$200,$A20,'3. Καταγραφή αδειών'!$F$5:$F$200,"Εγκρίθηκε",'3. Καταγραφή αδειών'!$C$5:$C$200,"&lt;="&amp;('1. Ρυθμίσεις'!$C$9+(37-1)*7+6),'3. Καταγραφή αδειών'!$D$5:$D$200,"&gt;="&amp;('1. Ρυθμίσεις'!$C$9+(37-1)*7)))</f>
        <v/>
      </c>
      <c r="AM20" s="106">
        <f>IF($A20="","",COUNTIFS('3. Καταγραφή αδειών'!$A$5:$A$200,$A20,'3. Καταγραφή αδειών'!$F$5:$F$200,"Εγκρίθηκε",'3. Καταγραφή αδειών'!$C$5:$C$200,"&lt;="&amp;('1. Ρυθμίσεις'!$C$9+(38-1)*7+6),'3. Καταγραφή αδειών'!$D$5:$D$200,"&gt;="&amp;('1. Ρυθμίσεις'!$C$9+(38-1)*7)))</f>
        <v/>
      </c>
      <c r="AN20" s="106">
        <f>IF($A20="","",COUNTIFS('3. Καταγραφή αδειών'!$A$5:$A$200,$A20,'3. Καταγραφή αδειών'!$F$5:$F$200,"Εγκρίθηκε",'3. Καταγραφή αδειών'!$C$5:$C$200,"&lt;="&amp;('1. Ρυθμίσεις'!$C$9+(39-1)*7+6),'3. Καταγραφή αδειών'!$D$5:$D$200,"&gt;="&amp;('1. Ρυθμίσεις'!$C$9+(39-1)*7)))</f>
        <v/>
      </c>
      <c r="AO20" s="106">
        <f>IF($A20="","",COUNTIFS('3. Καταγραφή αδειών'!$A$5:$A$200,$A20,'3. Καταγραφή αδειών'!$F$5:$F$200,"Εγκρίθηκε",'3. Καταγραφή αδειών'!$C$5:$C$200,"&lt;="&amp;('1. Ρυθμίσεις'!$C$9+(40-1)*7+6),'3. Καταγραφή αδειών'!$D$5:$D$200,"&gt;="&amp;('1. Ρυθμίσεις'!$C$9+(40-1)*7)))</f>
        <v/>
      </c>
      <c r="AP20" s="106">
        <f>IF($A20="","",COUNTIFS('3. Καταγραφή αδειών'!$A$5:$A$200,$A20,'3. Καταγραφή αδειών'!$F$5:$F$200,"Εγκρίθηκε",'3. Καταγραφή αδειών'!$C$5:$C$200,"&lt;="&amp;('1. Ρυθμίσεις'!$C$9+(41-1)*7+6),'3. Καταγραφή αδειών'!$D$5:$D$200,"&gt;="&amp;('1. Ρυθμίσεις'!$C$9+(41-1)*7)))</f>
        <v/>
      </c>
      <c r="AQ20" s="106">
        <f>IF($A20="","",COUNTIFS('3. Καταγραφή αδειών'!$A$5:$A$200,$A20,'3. Καταγραφή αδειών'!$F$5:$F$200,"Εγκρίθηκε",'3. Καταγραφή αδειών'!$C$5:$C$200,"&lt;="&amp;('1. Ρυθμίσεις'!$C$9+(42-1)*7+6),'3. Καταγραφή αδειών'!$D$5:$D$200,"&gt;="&amp;('1. Ρυθμίσεις'!$C$9+(42-1)*7)))</f>
        <v/>
      </c>
      <c r="AR20" s="106">
        <f>IF($A20="","",COUNTIFS('3. Καταγραφή αδειών'!$A$5:$A$200,$A20,'3. Καταγραφή αδειών'!$F$5:$F$200,"Εγκρίθηκε",'3. Καταγραφή αδειών'!$C$5:$C$200,"&lt;="&amp;('1. Ρυθμίσεις'!$C$9+(43-1)*7+6),'3. Καταγραφή αδειών'!$D$5:$D$200,"&gt;="&amp;('1. Ρυθμίσεις'!$C$9+(43-1)*7)))</f>
        <v/>
      </c>
      <c r="AS20" s="106">
        <f>IF($A20="","",COUNTIFS('3. Καταγραφή αδειών'!$A$5:$A$200,$A20,'3. Καταγραφή αδειών'!$F$5:$F$200,"Εγκρίθηκε",'3. Καταγραφή αδειών'!$C$5:$C$200,"&lt;="&amp;('1. Ρυθμίσεις'!$C$9+(44-1)*7+6),'3. Καταγραφή αδειών'!$D$5:$D$200,"&gt;="&amp;('1. Ρυθμίσεις'!$C$9+(44-1)*7)))</f>
        <v/>
      </c>
      <c r="AT20" s="106">
        <f>IF($A20="","",COUNTIFS('3. Καταγραφή αδειών'!$A$5:$A$200,$A20,'3. Καταγραφή αδειών'!$F$5:$F$200,"Εγκρίθηκε",'3. Καταγραφή αδειών'!$C$5:$C$200,"&lt;="&amp;('1. Ρυθμίσεις'!$C$9+(45-1)*7+6),'3. Καταγραφή αδειών'!$D$5:$D$200,"&gt;="&amp;('1. Ρυθμίσεις'!$C$9+(45-1)*7)))</f>
        <v/>
      </c>
      <c r="AU20" s="106">
        <f>IF($A20="","",COUNTIFS('3. Καταγραφή αδειών'!$A$5:$A$200,$A20,'3. Καταγραφή αδειών'!$F$5:$F$200,"Εγκρίθηκε",'3. Καταγραφή αδειών'!$C$5:$C$200,"&lt;="&amp;('1. Ρυθμίσεις'!$C$9+(46-1)*7+6),'3. Καταγραφή αδειών'!$D$5:$D$200,"&gt;="&amp;('1. Ρυθμίσεις'!$C$9+(46-1)*7)))</f>
        <v/>
      </c>
      <c r="AV20" s="106">
        <f>IF($A20="","",COUNTIFS('3. Καταγραφή αδειών'!$A$5:$A$200,$A20,'3. Καταγραφή αδειών'!$F$5:$F$200,"Εγκρίθηκε",'3. Καταγραφή αδειών'!$C$5:$C$200,"&lt;="&amp;('1. Ρυθμίσεις'!$C$9+(47-1)*7+6),'3. Καταγραφή αδειών'!$D$5:$D$200,"&gt;="&amp;('1. Ρυθμίσεις'!$C$9+(47-1)*7)))</f>
        <v/>
      </c>
      <c r="AW20" s="106">
        <f>IF($A20="","",COUNTIFS('3. Καταγραφή αδειών'!$A$5:$A$200,$A20,'3. Καταγραφή αδειών'!$F$5:$F$200,"Εγκρίθηκε",'3. Καταγραφή αδειών'!$C$5:$C$200,"&lt;="&amp;('1. Ρυθμίσεις'!$C$9+(48-1)*7+6),'3. Καταγραφή αδειών'!$D$5:$D$200,"&gt;="&amp;('1. Ρυθμίσεις'!$C$9+(48-1)*7)))</f>
        <v/>
      </c>
      <c r="AX20" s="106">
        <f>IF($A20="","",COUNTIFS('3. Καταγραφή αδειών'!$A$5:$A$200,$A20,'3. Καταγραφή αδειών'!$F$5:$F$200,"Εγκρίθηκε",'3. Καταγραφή αδειών'!$C$5:$C$200,"&lt;="&amp;('1. Ρυθμίσεις'!$C$9+(49-1)*7+6),'3. Καταγραφή αδειών'!$D$5:$D$200,"&gt;="&amp;('1. Ρυθμίσεις'!$C$9+(49-1)*7)))</f>
        <v/>
      </c>
      <c r="AY20" s="106">
        <f>IF($A20="","",COUNTIFS('3. Καταγραφή αδειών'!$A$5:$A$200,$A20,'3. Καταγραφή αδειών'!$F$5:$F$200,"Εγκρίθηκε",'3. Καταγραφή αδειών'!$C$5:$C$200,"&lt;="&amp;('1. Ρυθμίσεις'!$C$9+(50-1)*7+6),'3. Καταγραφή αδειών'!$D$5:$D$200,"&gt;="&amp;('1. Ρυθμίσεις'!$C$9+(50-1)*7)))</f>
        <v/>
      </c>
      <c r="AZ20" s="106">
        <f>IF($A20="","",COUNTIFS('3. Καταγραφή αδειών'!$A$5:$A$200,$A20,'3. Καταγραφή αδειών'!$F$5:$F$200,"Εγκρίθηκε",'3. Καταγραφή αδειών'!$C$5:$C$200,"&lt;="&amp;('1. Ρυθμίσεις'!$C$9+(51-1)*7+6),'3. Καταγραφή αδειών'!$D$5:$D$200,"&gt;="&amp;('1. Ρυθμίσεις'!$C$9+(51-1)*7)))</f>
        <v/>
      </c>
      <c r="BA20" s="106">
        <f>IF($A20="","",COUNTIFS('3. Καταγραφή αδειών'!$A$5:$A$200,$A20,'3. Καταγραφή αδειών'!$F$5:$F$200,"Εγκρίθηκε",'3. Καταγραφή αδειών'!$C$5:$C$200,"&lt;="&amp;('1. Ρυθμίσεις'!$C$9+(52-1)*7+6),'3. Καταγραφή αδειών'!$D$5:$D$200,"&gt;="&amp;('1. Ρυθμίσεις'!$C$9+(52-1)*7)))</f>
        <v/>
      </c>
    </row>
    <row r="21" ht="18" customHeight="1" s="55">
      <c r="A21" s="105">
        <f>IF('2. Εργαζόμενοι'!A21="","",'2. Εργαζόμενοι'!A21)</f>
        <v/>
      </c>
      <c r="B21" s="106">
        <f>IF($A21="","",COUNTIFS('3. Καταγραφή αδειών'!$A$5:$A$200,$A21,'3. Καταγραφή αδειών'!$F$5:$F$200,"Εγκρίθηκε",'3. Καταγραφή αδειών'!$C$5:$C$200,"&lt;="&amp;('1. Ρυθμίσεις'!$C$9+(1-1)*7+6),'3. Καταγραφή αδειών'!$D$5:$D$200,"&gt;="&amp;('1. Ρυθμίσεις'!$C$9+(1-1)*7)))</f>
        <v/>
      </c>
      <c r="C21" s="106">
        <f>IF($A21="","",COUNTIFS('3. Καταγραφή αδειών'!$A$5:$A$200,$A21,'3. Καταγραφή αδειών'!$F$5:$F$200,"Εγκρίθηκε",'3. Καταγραφή αδειών'!$C$5:$C$200,"&lt;="&amp;('1. Ρυθμίσεις'!$C$9+(2-1)*7+6),'3. Καταγραφή αδειών'!$D$5:$D$200,"&gt;="&amp;('1. Ρυθμίσεις'!$C$9+(2-1)*7)))</f>
        <v/>
      </c>
      <c r="D21" s="106">
        <f>IF($A21="","",COUNTIFS('3. Καταγραφή αδειών'!$A$5:$A$200,$A21,'3. Καταγραφή αδειών'!$F$5:$F$200,"Εγκρίθηκε",'3. Καταγραφή αδειών'!$C$5:$C$200,"&lt;="&amp;('1. Ρυθμίσεις'!$C$9+(3-1)*7+6),'3. Καταγραφή αδειών'!$D$5:$D$200,"&gt;="&amp;('1. Ρυθμίσεις'!$C$9+(3-1)*7)))</f>
        <v/>
      </c>
      <c r="E21" s="106">
        <f>IF($A21="","",COUNTIFS('3. Καταγραφή αδειών'!$A$5:$A$200,$A21,'3. Καταγραφή αδειών'!$F$5:$F$200,"Εγκρίθηκε",'3. Καταγραφή αδειών'!$C$5:$C$200,"&lt;="&amp;('1. Ρυθμίσεις'!$C$9+(4-1)*7+6),'3. Καταγραφή αδειών'!$D$5:$D$200,"&gt;="&amp;('1. Ρυθμίσεις'!$C$9+(4-1)*7)))</f>
        <v/>
      </c>
      <c r="F21" s="106">
        <f>IF($A21="","",COUNTIFS('3. Καταγραφή αδειών'!$A$5:$A$200,$A21,'3. Καταγραφή αδειών'!$F$5:$F$200,"Εγκρίθηκε",'3. Καταγραφή αδειών'!$C$5:$C$200,"&lt;="&amp;('1. Ρυθμίσεις'!$C$9+(5-1)*7+6),'3. Καταγραφή αδειών'!$D$5:$D$200,"&gt;="&amp;('1. Ρυθμίσεις'!$C$9+(5-1)*7)))</f>
        <v/>
      </c>
      <c r="G21" s="106">
        <f>IF($A21="","",COUNTIFS('3. Καταγραφή αδειών'!$A$5:$A$200,$A21,'3. Καταγραφή αδειών'!$F$5:$F$200,"Εγκρίθηκε",'3. Καταγραφή αδειών'!$C$5:$C$200,"&lt;="&amp;('1. Ρυθμίσεις'!$C$9+(6-1)*7+6),'3. Καταγραφή αδειών'!$D$5:$D$200,"&gt;="&amp;('1. Ρυθμίσεις'!$C$9+(6-1)*7)))</f>
        <v/>
      </c>
      <c r="H21" s="106">
        <f>IF($A21="","",COUNTIFS('3. Καταγραφή αδειών'!$A$5:$A$200,$A21,'3. Καταγραφή αδειών'!$F$5:$F$200,"Εγκρίθηκε",'3. Καταγραφή αδειών'!$C$5:$C$200,"&lt;="&amp;('1. Ρυθμίσεις'!$C$9+(7-1)*7+6),'3. Καταγραφή αδειών'!$D$5:$D$200,"&gt;="&amp;('1. Ρυθμίσεις'!$C$9+(7-1)*7)))</f>
        <v/>
      </c>
      <c r="I21" s="106">
        <f>IF($A21="","",COUNTIFS('3. Καταγραφή αδειών'!$A$5:$A$200,$A21,'3. Καταγραφή αδειών'!$F$5:$F$200,"Εγκρίθηκε",'3. Καταγραφή αδειών'!$C$5:$C$200,"&lt;="&amp;('1. Ρυθμίσεις'!$C$9+(8-1)*7+6),'3. Καταγραφή αδειών'!$D$5:$D$200,"&gt;="&amp;('1. Ρυθμίσεις'!$C$9+(8-1)*7)))</f>
        <v/>
      </c>
      <c r="J21" s="106">
        <f>IF($A21="","",COUNTIFS('3. Καταγραφή αδειών'!$A$5:$A$200,$A21,'3. Καταγραφή αδειών'!$F$5:$F$200,"Εγκρίθηκε",'3. Καταγραφή αδειών'!$C$5:$C$200,"&lt;="&amp;('1. Ρυθμίσεις'!$C$9+(9-1)*7+6),'3. Καταγραφή αδειών'!$D$5:$D$200,"&gt;="&amp;('1. Ρυθμίσεις'!$C$9+(9-1)*7)))</f>
        <v/>
      </c>
      <c r="K21" s="106">
        <f>IF($A21="","",COUNTIFS('3. Καταγραφή αδειών'!$A$5:$A$200,$A21,'3. Καταγραφή αδειών'!$F$5:$F$200,"Εγκρίθηκε",'3. Καταγραφή αδειών'!$C$5:$C$200,"&lt;="&amp;('1. Ρυθμίσεις'!$C$9+(10-1)*7+6),'3. Καταγραφή αδειών'!$D$5:$D$200,"&gt;="&amp;('1. Ρυθμίσεις'!$C$9+(10-1)*7)))</f>
        <v/>
      </c>
      <c r="L21" s="106">
        <f>IF($A21="","",COUNTIFS('3. Καταγραφή αδειών'!$A$5:$A$200,$A21,'3. Καταγραφή αδειών'!$F$5:$F$200,"Εγκρίθηκε",'3. Καταγραφή αδειών'!$C$5:$C$200,"&lt;="&amp;('1. Ρυθμίσεις'!$C$9+(11-1)*7+6),'3. Καταγραφή αδειών'!$D$5:$D$200,"&gt;="&amp;('1. Ρυθμίσεις'!$C$9+(11-1)*7)))</f>
        <v/>
      </c>
      <c r="M21" s="106">
        <f>IF($A21="","",COUNTIFS('3. Καταγραφή αδειών'!$A$5:$A$200,$A21,'3. Καταγραφή αδειών'!$F$5:$F$200,"Εγκρίθηκε",'3. Καταγραφή αδειών'!$C$5:$C$200,"&lt;="&amp;('1. Ρυθμίσεις'!$C$9+(12-1)*7+6),'3. Καταγραφή αδειών'!$D$5:$D$200,"&gt;="&amp;('1. Ρυθμίσεις'!$C$9+(12-1)*7)))</f>
        <v/>
      </c>
      <c r="N21" s="106">
        <f>IF($A21="","",COUNTIFS('3. Καταγραφή αδειών'!$A$5:$A$200,$A21,'3. Καταγραφή αδειών'!$F$5:$F$200,"Εγκρίθηκε",'3. Καταγραφή αδειών'!$C$5:$C$200,"&lt;="&amp;('1. Ρυθμίσεις'!$C$9+(13-1)*7+6),'3. Καταγραφή αδειών'!$D$5:$D$200,"&gt;="&amp;('1. Ρυθμίσεις'!$C$9+(13-1)*7)))</f>
        <v/>
      </c>
      <c r="O21" s="106">
        <f>IF($A21="","",COUNTIFS('3. Καταγραφή αδειών'!$A$5:$A$200,$A21,'3. Καταγραφή αδειών'!$F$5:$F$200,"Εγκρίθηκε",'3. Καταγραφή αδειών'!$C$5:$C$200,"&lt;="&amp;('1. Ρυθμίσεις'!$C$9+(14-1)*7+6),'3. Καταγραφή αδειών'!$D$5:$D$200,"&gt;="&amp;('1. Ρυθμίσεις'!$C$9+(14-1)*7)))</f>
        <v/>
      </c>
      <c r="P21" s="106">
        <f>IF($A21="","",COUNTIFS('3. Καταγραφή αδειών'!$A$5:$A$200,$A21,'3. Καταγραφή αδειών'!$F$5:$F$200,"Εγκρίθηκε",'3. Καταγραφή αδειών'!$C$5:$C$200,"&lt;="&amp;('1. Ρυθμίσεις'!$C$9+(15-1)*7+6),'3. Καταγραφή αδειών'!$D$5:$D$200,"&gt;="&amp;('1. Ρυθμίσεις'!$C$9+(15-1)*7)))</f>
        <v/>
      </c>
      <c r="Q21" s="106">
        <f>IF($A21="","",COUNTIFS('3. Καταγραφή αδειών'!$A$5:$A$200,$A21,'3. Καταγραφή αδειών'!$F$5:$F$200,"Εγκρίθηκε",'3. Καταγραφή αδειών'!$C$5:$C$200,"&lt;="&amp;('1. Ρυθμίσεις'!$C$9+(16-1)*7+6),'3. Καταγραφή αδειών'!$D$5:$D$200,"&gt;="&amp;('1. Ρυθμίσεις'!$C$9+(16-1)*7)))</f>
        <v/>
      </c>
      <c r="R21" s="106">
        <f>IF($A21="","",COUNTIFS('3. Καταγραφή αδειών'!$A$5:$A$200,$A21,'3. Καταγραφή αδειών'!$F$5:$F$200,"Εγκρίθηκε",'3. Καταγραφή αδειών'!$C$5:$C$200,"&lt;="&amp;('1. Ρυθμίσεις'!$C$9+(17-1)*7+6),'3. Καταγραφή αδειών'!$D$5:$D$200,"&gt;="&amp;('1. Ρυθμίσεις'!$C$9+(17-1)*7)))</f>
        <v/>
      </c>
      <c r="S21" s="106">
        <f>IF($A21="","",COUNTIFS('3. Καταγραφή αδειών'!$A$5:$A$200,$A21,'3. Καταγραφή αδειών'!$F$5:$F$200,"Εγκρίθηκε",'3. Καταγραφή αδειών'!$C$5:$C$200,"&lt;="&amp;('1. Ρυθμίσεις'!$C$9+(18-1)*7+6),'3. Καταγραφή αδειών'!$D$5:$D$200,"&gt;="&amp;('1. Ρυθμίσεις'!$C$9+(18-1)*7)))</f>
        <v/>
      </c>
      <c r="T21" s="106">
        <f>IF($A21="","",COUNTIFS('3. Καταγραφή αδειών'!$A$5:$A$200,$A21,'3. Καταγραφή αδειών'!$F$5:$F$200,"Εγκρίθηκε",'3. Καταγραφή αδειών'!$C$5:$C$200,"&lt;="&amp;('1. Ρυθμίσεις'!$C$9+(19-1)*7+6),'3. Καταγραφή αδειών'!$D$5:$D$200,"&gt;="&amp;('1. Ρυθμίσεις'!$C$9+(19-1)*7)))</f>
        <v/>
      </c>
      <c r="U21" s="106">
        <f>IF($A21="","",COUNTIFS('3. Καταγραφή αδειών'!$A$5:$A$200,$A21,'3. Καταγραφή αδειών'!$F$5:$F$200,"Εγκρίθηκε",'3. Καταγραφή αδειών'!$C$5:$C$200,"&lt;="&amp;('1. Ρυθμίσεις'!$C$9+(20-1)*7+6),'3. Καταγραφή αδειών'!$D$5:$D$200,"&gt;="&amp;('1. Ρυθμίσεις'!$C$9+(20-1)*7)))</f>
        <v/>
      </c>
      <c r="V21" s="106">
        <f>IF($A21="","",COUNTIFS('3. Καταγραφή αδειών'!$A$5:$A$200,$A21,'3. Καταγραφή αδειών'!$F$5:$F$200,"Εγκρίθηκε",'3. Καταγραφή αδειών'!$C$5:$C$200,"&lt;="&amp;('1. Ρυθμίσεις'!$C$9+(21-1)*7+6),'3. Καταγραφή αδειών'!$D$5:$D$200,"&gt;="&amp;('1. Ρυθμίσεις'!$C$9+(21-1)*7)))</f>
        <v/>
      </c>
      <c r="W21" s="106">
        <f>IF($A21="","",COUNTIFS('3. Καταγραφή αδειών'!$A$5:$A$200,$A21,'3. Καταγραφή αδειών'!$F$5:$F$200,"Εγκρίθηκε",'3. Καταγραφή αδειών'!$C$5:$C$200,"&lt;="&amp;('1. Ρυθμίσεις'!$C$9+(22-1)*7+6),'3. Καταγραφή αδειών'!$D$5:$D$200,"&gt;="&amp;('1. Ρυθμίσεις'!$C$9+(22-1)*7)))</f>
        <v/>
      </c>
      <c r="X21" s="106">
        <f>IF($A21="","",COUNTIFS('3. Καταγραφή αδειών'!$A$5:$A$200,$A21,'3. Καταγραφή αδειών'!$F$5:$F$200,"Εγκρίθηκε",'3. Καταγραφή αδειών'!$C$5:$C$200,"&lt;="&amp;('1. Ρυθμίσεις'!$C$9+(23-1)*7+6),'3. Καταγραφή αδειών'!$D$5:$D$200,"&gt;="&amp;('1. Ρυθμίσεις'!$C$9+(23-1)*7)))</f>
        <v/>
      </c>
      <c r="Y21" s="106">
        <f>IF($A21="","",COUNTIFS('3. Καταγραφή αδειών'!$A$5:$A$200,$A21,'3. Καταγραφή αδειών'!$F$5:$F$200,"Εγκρίθηκε",'3. Καταγραφή αδειών'!$C$5:$C$200,"&lt;="&amp;('1. Ρυθμίσεις'!$C$9+(24-1)*7+6),'3. Καταγραφή αδειών'!$D$5:$D$200,"&gt;="&amp;('1. Ρυθμίσεις'!$C$9+(24-1)*7)))</f>
        <v/>
      </c>
      <c r="Z21" s="106">
        <f>IF($A21="","",COUNTIFS('3. Καταγραφή αδειών'!$A$5:$A$200,$A21,'3. Καταγραφή αδειών'!$F$5:$F$200,"Εγκρίθηκε",'3. Καταγραφή αδειών'!$C$5:$C$200,"&lt;="&amp;('1. Ρυθμίσεις'!$C$9+(25-1)*7+6),'3. Καταγραφή αδειών'!$D$5:$D$200,"&gt;="&amp;('1. Ρυθμίσεις'!$C$9+(25-1)*7)))</f>
        <v/>
      </c>
      <c r="AA21" s="106">
        <f>IF($A21="","",COUNTIFS('3. Καταγραφή αδειών'!$A$5:$A$200,$A21,'3. Καταγραφή αδειών'!$F$5:$F$200,"Εγκρίθηκε",'3. Καταγραφή αδειών'!$C$5:$C$200,"&lt;="&amp;('1. Ρυθμίσεις'!$C$9+(26-1)*7+6),'3. Καταγραφή αδειών'!$D$5:$D$200,"&gt;="&amp;('1. Ρυθμίσεις'!$C$9+(26-1)*7)))</f>
        <v/>
      </c>
      <c r="AB21" s="106">
        <f>IF($A21="","",COUNTIFS('3. Καταγραφή αδειών'!$A$5:$A$200,$A21,'3. Καταγραφή αδειών'!$F$5:$F$200,"Εγκρίθηκε",'3. Καταγραφή αδειών'!$C$5:$C$200,"&lt;="&amp;('1. Ρυθμίσεις'!$C$9+(27-1)*7+6),'3. Καταγραφή αδειών'!$D$5:$D$200,"&gt;="&amp;('1. Ρυθμίσεις'!$C$9+(27-1)*7)))</f>
        <v/>
      </c>
      <c r="AC21" s="106">
        <f>IF($A21="","",COUNTIFS('3. Καταγραφή αδειών'!$A$5:$A$200,$A21,'3. Καταγραφή αδειών'!$F$5:$F$200,"Εγκρίθηκε",'3. Καταγραφή αδειών'!$C$5:$C$200,"&lt;="&amp;('1. Ρυθμίσεις'!$C$9+(28-1)*7+6),'3. Καταγραφή αδειών'!$D$5:$D$200,"&gt;="&amp;('1. Ρυθμίσεις'!$C$9+(28-1)*7)))</f>
        <v/>
      </c>
      <c r="AD21" s="106">
        <f>IF($A21="","",COUNTIFS('3. Καταγραφή αδειών'!$A$5:$A$200,$A21,'3. Καταγραφή αδειών'!$F$5:$F$200,"Εγκρίθηκε",'3. Καταγραφή αδειών'!$C$5:$C$200,"&lt;="&amp;('1. Ρυθμίσεις'!$C$9+(29-1)*7+6),'3. Καταγραφή αδειών'!$D$5:$D$200,"&gt;="&amp;('1. Ρυθμίσεις'!$C$9+(29-1)*7)))</f>
        <v/>
      </c>
      <c r="AE21" s="106">
        <f>IF($A21="","",COUNTIFS('3. Καταγραφή αδειών'!$A$5:$A$200,$A21,'3. Καταγραφή αδειών'!$F$5:$F$200,"Εγκρίθηκε",'3. Καταγραφή αδειών'!$C$5:$C$200,"&lt;="&amp;('1. Ρυθμίσεις'!$C$9+(30-1)*7+6),'3. Καταγραφή αδειών'!$D$5:$D$200,"&gt;="&amp;('1. Ρυθμίσεις'!$C$9+(30-1)*7)))</f>
        <v/>
      </c>
      <c r="AF21" s="106">
        <f>IF($A21="","",COUNTIFS('3. Καταγραφή αδειών'!$A$5:$A$200,$A21,'3. Καταγραφή αδειών'!$F$5:$F$200,"Εγκρίθηκε",'3. Καταγραφή αδειών'!$C$5:$C$200,"&lt;="&amp;('1. Ρυθμίσεις'!$C$9+(31-1)*7+6),'3. Καταγραφή αδειών'!$D$5:$D$200,"&gt;="&amp;('1. Ρυθμίσεις'!$C$9+(31-1)*7)))</f>
        <v/>
      </c>
      <c r="AG21" s="106">
        <f>IF($A21="","",COUNTIFS('3. Καταγραφή αδειών'!$A$5:$A$200,$A21,'3. Καταγραφή αδειών'!$F$5:$F$200,"Εγκρίθηκε",'3. Καταγραφή αδειών'!$C$5:$C$200,"&lt;="&amp;('1. Ρυθμίσεις'!$C$9+(32-1)*7+6),'3. Καταγραφή αδειών'!$D$5:$D$200,"&gt;="&amp;('1. Ρυθμίσεις'!$C$9+(32-1)*7)))</f>
        <v/>
      </c>
      <c r="AH21" s="106">
        <f>IF($A21="","",COUNTIFS('3. Καταγραφή αδειών'!$A$5:$A$200,$A21,'3. Καταγραφή αδειών'!$F$5:$F$200,"Εγκρίθηκε",'3. Καταγραφή αδειών'!$C$5:$C$200,"&lt;="&amp;('1. Ρυθμίσεις'!$C$9+(33-1)*7+6),'3. Καταγραφή αδειών'!$D$5:$D$200,"&gt;="&amp;('1. Ρυθμίσεις'!$C$9+(33-1)*7)))</f>
        <v/>
      </c>
      <c r="AI21" s="106">
        <f>IF($A21="","",COUNTIFS('3. Καταγραφή αδειών'!$A$5:$A$200,$A21,'3. Καταγραφή αδειών'!$F$5:$F$200,"Εγκρίθηκε",'3. Καταγραφή αδειών'!$C$5:$C$200,"&lt;="&amp;('1. Ρυθμίσεις'!$C$9+(34-1)*7+6),'3. Καταγραφή αδειών'!$D$5:$D$200,"&gt;="&amp;('1. Ρυθμίσεις'!$C$9+(34-1)*7)))</f>
        <v/>
      </c>
      <c r="AJ21" s="106">
        <f>IF($A21="","",COUNTIFS('3. Καταγραφή αδειών'!$A$5:$A$200,$A21,'3. Καταγραφή αδειών'!$F$5:$F$200,"Εγκρίθηκε",'3. Καταγραφή αδειών'!$C$5:$C$200,"&lt;="&amp;('1. Ρυθμίσεις'!$C$9+(35-1)*7+6),'3. Καταγραφή αδειών'!$D$5:$D$200,"&gt;="&amp;('1. Ρυθμίσεις'!$C$9+(35-1)*7)))</f>
        <v/>
      </c>
      <c r="AK21" s="106">
        <f>IF($A21="","",COUNTIFS('3. Καταγραφή αδειών'!$A$5:$A$200,$A21,'3. Καταγραφή αδειών'!$F$5:$F$200,"Εγκρίθηκε",'3. Καταγραφή αδειών'!$C$5:$C$200,"&lt;="&amp;('1. Ρυθμίσεις'!$C$9+(36-1)*7+6),'3. Καταγραφή αδειών'!$D$5:$D$200,"&gt;="&amp;('1. Ρυθμίσεις'!$C$9+(36-1)*7)))</f>
        <v/>
      </c>
      <c r="AL21" s="106">
        <f>IF($A21="","",COUNTIFS('3. Καταγραφή αδειών'!$A$5:$A$200,$A21,'3. Καταγραφή αδειών'!$F$5:$F$200,"Εγκρίθηκε",'3. Καταγραφή αδειών'!$C$5:$C$200,"&lt;="&amp;('1. Ρυθμίσεις'!$C$9+(37-1)*7+6),'3. Καταγραφή αδειών'!$D$5:$D$200,"&gt;="&amp;('1. Ρυθμίσεις'!$C$9+(37-1)*7)))</f>
        <v/>
      </c>
      <c r="AM21" s="106">
        <f>IF($A21="","",COUNTIFS('3. Καταγραφή αδειών'!$A$5:$A$200,$A21,'3. Καταγραφή αδειών'!$F$5:$F$200,"Εγκρίθηκε",'3. Καταγραφή αδειών'!$C$5:$C$200,"&lt;="&amp;('1. Ρυθμίσεις'!$C$9+(38-1)*7+6),'3. Καταγραφή αδειών'!$D$5:$D$200,"&gt;="&amp;('1. Ρυθμίσεις'!$C$9+(38-1)*7)))</f>
        <v/>
      </c>
      <c r="AN21" s="106">
        <f>IF($A21="","",COUNTIFS('3. Καταγραφή αδειών'!$A$5:$A$200,$A21,'3. Καταγραφή αδειών'!$F$5:$F$200,"Εγκρίθηκε",'3. Καταγραφή αδειών'!$C$5:$C$200,"&lt;="&amp;('1. Ρυθμίσεις'!$C$9+(39-1)*7+6),'3. Καταγραφή αδειών'!$D$5:$D$200,"&gt;="&amp;('1. Ρυθμίσεις'!$C$9+(39-1)*7)))</f>
        <v/>
      </c>
      <c r="AO21" s="106">
        <f>IF($A21="","",COUNTIFS('3. Καταγραφή αδειών'!$A$5:$A$200,$A21,'3. Καταγραφή αδειών'!$F$5:$F$200,"Εγκρίθηκε",'3. Καταγραφή αδειών'!$C$5:$C$200,"&lt;="&amp;('1. Ρυθμίσεις'!$C$9+(40-1)*7+6),'3. Καταγραφή αδειών'!$D$5:$D$200,"&gt;="&amp;('1. Ρυθμίσεις'!$C$9+(40-1)*7)))</f>
        <v/>
      </c>
      <c r="AP21" s="106">
        <f>IF($A21="","",COUNTIFS('3. Καταγραφή αδειών'!$A$5:$A$200,$A21,'3. Καταγραφή αδειών'!$F$5:$F$200,"Εγκρίθηκε",'3. Καταγραφή αδειών'!$C$5:$C$200,"&lt;="&amp;('1. Ρυθμίσεις'!$C$9+(41-1)*7+6),'3. Καταγραφή αδειών'!$D$5:$D$200,"&gt;="&amp;('1. Ρυθμίσεις'!$C$9+(41-1)*7)))</f>
        <v/>
      </c>
      <c r="AQ21" s="106">
        <f>IF($A21="","",COUNTIFS('3. Καταγραφή αδειών'!$A$5:$A$200,$A21,'3. Καταγραφή αδειών'!$F$5:$F$200,"Εγκρίθηκε",'3. Καταγραφή αδειών'!$C$5:$C$200,"&lt;="&amp;('1. Ρυθμίσεις'!$C$9+(42-1)*7+6),'3. Καταγραφή αδειών'!$D$5:$D$200,"&gt;="&amp;('1. Ρυθμίσεις'!$C$9+(42-1)*7)))</f>
        <v/>
      </c>
      <c r="AR21" s="106">
        <f>IF($A21="","",COUNTIFS('3. Καταγραφή αδειών'!$A$5:$A$200,$A21,'3. Καταγραφή αδειών'!$F$5:$F$200,"Εγκρίθηκε",'3. Καταγραφή αδειών'!$C$5:$C$200,"&lt;="&amp;('1. Ρυθμίσεις'!$C$9+(43-1)*7+6),'3. Καταγραφή αδειών'!$D$5:$D$200,"&gt;="&amp;('1. Ρυθμίσεις'!$C$9+(43-1)*7)))</f>
        <v/>
      </c>
      <c r="AS21" s="106">
        <f>IF($A21="","",COUNTIFS('3. Καταγραφή αδειών'!$A$5:$A$200,$A21,'3. Καταγραφή αδειών'!$F$5:$F$200,"Εγκρίθηκε",'3. Καταγραφή αδειών'!$C$5:$C$200,"&lt;="&amp;('1. Ρυθμίσεις'!$C$9+(44-1)*7+6),'3. Καταγραφή αδειών'!$D$5:$D$200,"&gt;="&amp;('1. Ρυθμίσεις'!$C$9+(44-1)*7)))</f>
        <v/>
      </c>
      <c r="AT21" s="106">
        <f>IF($A21="","",COUNTIFS('3. Καταγραφή αδειών'!$A$5:$A$200,$A21,'3. Καταγραφή αδειών'!$F$5:$F$200,"Εγκρίθηκε",'3. Καταγραφή αδειών'!$C$5:$C$200,"&lt;="&amp;('1. Ρυθμίσεις'!$C$9+(45-1)*7+6),'3. Καταγραφή αδειών'!$D$5:$D$200,"&gt;="&amp;('1. Ρυθμίσεις'!$C$9+(45-1)*7)))</f>
        <v/>
      </c>
      <c r="AU21" s="106">
        <f>IF($A21="","",COUNTIFS('3. Καταγραφή αδειών'!$A$5:$A$200,$A21,'3. Καταγραφή αδειών'!$F$5:$F$200,"Εγκρίθηκε",'3. Καταγραφή αδειών'!$C$5:$C$200,"&lt;="&amp;('1. Ρυθμίσεις'!$C$9+(46-1)*7+6),'3. Καταγραφή αδειών'!$D$5:$D$200,"&gt;="&amp;('1. Ρυθμίσεις'!$C$9+(46-1)*7)))</f>
        <v/>
      </c>
      <c r="AV21" s="106">
        <f>IF($A21="","",COUNTIFS('3. Καταγραφή αδειών'!$A$5:$A$200,$A21,'3. Καταγραφή αδειών'!$F$5:$F$200,"Εγκρίθηκε",'3. Καταγραφή αδειών'!$C$5:$C$200,"&lt;="&amp;('1. Ρυθμίσεις'!$C$9+(47-1)*7+6),'3. Καταγραφή αδειών'!$D$5:$D$200,"&gt;="&amp;('1. Ρυθμίσεις'!$C$9+(47-1)*7)))</f>
        <v/>
      </c>
      <c r="AW21" s="106">
        <f>IF($A21="","",COUNTIFS('3. Καταγραφή αδειών'!$A$5:$A$200,$A21,'3. Καταγραφή αδειών'!$F$5:$F$200,"Εγκρίθηκε",'3. Καταγραφή αδειών'!$C$5:$C$200,"&lt;="&amp;('1. Ρυθμίσεις'!$C$9+(48-1)*7+6),'3. Καταγραφή αδειών'!$D$5:$D$200,"&gt;="&amp;('1. Ρυθμίσεις'!$C$9+(48-1)*7)))</f>
        <v/>
      </c>
      <c r="AX21" s="106">
        <f>IF($A21="","",COUNTIFS('3. Καταγραφή αδειών'!$A$5:$A$200,$A21,'3. Καταγραφή αδειών'!$F$5:$F$200,"Εγκρίθηκε",'3. Καταγραφή αδειών'!$C$5:$C$200,"&lt;="&amp;('1. Ρυθμίσεις'!$C$9+(49-1)*7+6),'3. Καταγραφή αδειών'!$D$5:$D$200,"&gt;="&amp;('1. Ρυθμίσεις'!$C$9+(49-1)*7)))</f>
        <v/>
      </c>
      <c r="AY21" s="106">
        <f>IF($A21="","",COUNTIFS('3. Καταγραφή αδειών'!$A$5:$A$200,$A21,'3. Καταγραφή αδειών'!$F$5:$F$200,"Εγκρίθηκε",'3. Καταγραφή αδειών'!$C$5:$C$200,"&lt;="&amp;('1. Ρυθμίσεις'!$C$9+(50-1)*7+6),'3. Καταγραφή αδειών'!$D$5:$D$200,"&gt;="&amp;('1. Ρυθμίσεις'!$C$9+(50-1)*7)))</f>
        <v/>
      </c>
      <c r="AZ21" s="106">
        <f>IF($A21="","",COUNTIFS('3. Καταγραφή αδειών'!$A$5:$A$200,$A21,'3. Καταγραφή αδειών'!$F$5:$F$200,"Εγκρίθηκε",'3. Καταγραφή αδειών'!$C$5:$C$200,"&lt;="&amp;('1. Ρυθμίσεις'!$C$9+(51-1)*7+6),'3. Καταγραφή αδειών'!$D$5:$D$200,"&gt;="&amp;('1. Ρυθμίσεις'!$C$9+(51-1)*7)))</f>
        <v/>
      </c>
      <c r="BA21" s="106">
        <f>IF($A21="","",COUNTIFS('3. Καταγραφή αδειών'!$A$5:$A$200,$A21,'3. Καταγραφή αδειών'!$F$5:$F$200,"Εγκρίθηκε",'3. Καταγραφή αδειών'!$C$5:$C$200,"&lt;="&amp;('1. Ρυθμίσεις'!$C$9+(52-1)*7+6),'3. Καταγραφή αδειών'!$D$5:$D$200,"&gt;="&amp;('1. Ρυθμίσεις'!$C$9+(52-1)*7)))</f>
        <v/>
      </c>
    </row>
    <row r="22" ht="18" customHeight="1" s="55">
      <c r="A22" s="105">
        <f>IF('2. Εργαζόμενοι'!A22="","",'2. Εργαζόμενοι'!A22)</f>
        <v/>
      </c>
      <c r="B22" s="106">
        <f>IF($A22="","",COUNTIFS('3. Καταγραφή αδειών'!$A$5:$A$200,$A22,'3. Καταγραφή αδειών'!$F$5:$F$200,"Εγκρίθηκε",'3. Καταγραφή αδειών'!$C$5:$C$200,"&lt;="&amp;('1. Ρυθμίσεις'!$C$9+(1-1)*7+6),'3. Καταγραφή αδειών'!$D$5:$D$200,"&gt;="&amp;('1. Ρυθμίσεις'!$C$9+(1-1)*7)))</f>
        <v/>
      </c>
      <c r="C22" s="106">
        <f>IF($A22="","",COUNTIFS('3. Καταγραφή αδειών'!$A$5:$A$200,$A22,'3. Καταγραφή αδειών'!$F$5:$F$200,"Εγκρίθηκε",'3. Καταγραφή αδειών'!$C$5:$C$200,"&lt;="&amp;('1. Ρυθμίσεις'!$C$9+(2-1)*7+6),'3. Καταγραφή αδειών'!$D$5:$D$200,"&gt;="&amp;('1. Ρυθμίσεις'!$C$9+(2-1)*7)))</f>
        <v/>
      </c>
      <c r="D22" s="106">
        <f>IF($A22="","",COUNTIFS('3. Καταγραφή αδειών'!$A$5:$A$200,$A22,'3. Καταγραφή αδειών'!$F$5:$F$200,"Εγκρίθηκε",'3. Καταγραφή αδειών'!$C$5:$C$200,"&lt;="&amp;('1. Ρυθμίσεις'!$C$9+(3-1)*7+6),'3. Καταγραφή αδειών'!$D$5:$D$200,"&gt;="&amp;('1. Ρυθμίσεις'!$C$9+(3-1)*7)))</f>
        <v/>
      </c>
      <c r="E22" s="106">
        <f>IF($A22="","",COUNTIFS('3. Καταγραφή αδειών'!$A$5:$A$200,$A22,'3. Καταγραφή αδειών'!$F$5:$F$200,"Εγκρίθηκε",'3. Καταγραφή αδειών'!$C$5:$C$200,"&lt;="&amp;('1. Ρυθμίσεις'!$C$9+(4-1)*7+6),'3. Καταγραφή αδειών'!$D$5:$D$200,"&gt;="&amp;('1. Ρυθμίσεις'!$C$9+(4-1)*7)))</f>
        <v/>
      </c>
      <c r="F22" s="106">
        <f>IF($A22="","",COUNTIFS('3. Καταγραφή αδειών'!$A$5:$A$200,$A22,'3. Καταγραφή αδειών'!$F$5:$F$200,"Εγκρίθηκε",'3. Καταγραφή αδειών'!$C$5:$C$200,"&lt;="&amp;('1. Ρυθμίσεις'!$C$9+(5-1)*7+6),'3. Καταγραφή αδειών'!$D$5:$D$200,"&gt;="&amp;('1. Ρυθμίσεις'!$C$9+(5-1)*7)))</f>
        <v/>
      </c>
      <c r="G22" s="106">
        <f>IF($A22="","",COUNTIFS('3. Καταγραφή αδειών'!$A$5:$A$200,$A22,'3. Καταγραφή αδειών'!$F$5:$F$200,"Εγκρίθηκε",'3. Καταγραφή αδειών'!$C$5:$C$200,"&lt;="&amp;('1. Ρυθμίσεις'!$C$9+(6-1)*7+6),'3. Καταγραφή αδειών'!$D$5:$D$200,"&gt;="&amp;('1. Ρυθμίσεις'!$C$9+(6-1)*7)))</f>
        <v/>
      </c>
      <c r="H22" s="106">
        <f>IF($A22="","",COUNTIFS('3. Καταγραφή αδειών'!$A$5:$A$200,$A22,'3. Καταγραφή αδειών'!$F$5:$F$200,"Εγκρίθηκε",'3. Καταγραφή αδειών'!$C$5:$C$200,"&lt;="&amp;('1. Ρυθμίσεις'!$C$9+(7-1)*7+6),'3. Καταγραφή αδειών'!$D$5:$D$200,"&gt;="&amp;('1. Ρυθμίσεις'!$C$9+(7-1)*7)))</f>
        <v/>
      </c>
      <c r="I22" s="106">
        <f>IF($A22="","",COUNTIFS('3. Καταγραφή αδειών'!$A$5:$A$200,$A22,'3. Καταγραφή αδειών'!$F$5:$F$200,"Εγκρίθηκε",'3. Καταγραφή αδειών'!$C$5:$C$200,"&lt;="&amp;('1. Ρυθμίσεις'!$C$9+(8-1)*7+6),'3. Καταγραφή αδειών'!$D$5:$D$200,"&gt;="&amp;('1. Ρυθμίσεις'!$C$9+(8-1)*7)))</f>
        <v/>
      </c>
      <c r="J22" s="106">
        <f>IF($A22="","",COUNTIFS('3. Καταγραφή αδειών'!$A$5:$A$200,$A22,'3. Καταγραφή αδειών'!$F$5:$F$200,"Εγκρίθηκε",'3. Καταγραφή αδειών'!$C$5:$C$200,"&lt;="&amp;('1. Ρυθμίσεις'!$C$9+(9-1)*7+6),'3. Καταγραφή αδειών'!$D$5:$D$200,"&gt;="&amp;('1. Ρυθμίσεις'!$C$9+(9-1)*7)))</f>
        <v/>
      </c>
      <c r="K22" s="106">
        <f>IF($A22="","",COUNTIFS('3. Καταγραφή αδειών'!$A$5:$A$200,$A22,'3. Καταγραφή αδειών'!$F$5:$F$200,"Εγκρίθηκε",'3. Καταγραφή αδειών'!$C$5:$C$200,"&lt;="&amp;('1. Ρυθμίσεις'!$C$9+(10-1)*7+6),'3. Καταγραφή αδειών'!$D$5:$D$200,"&gt;="&amp;('1. Ρυθμίσεις'!$C$9+(10-1)*7)))</f>
        <v/>
      </c>
      <c r="L22" s="106">
        <f>IF($A22="","",COUNTIFS('3. Καταγραφή αδειών'!$A$5:$A$200,$A22,'3. Καταγραφή αδειών'!$F$5:$F$200,"Εγκρίθηκε",'3. Καταγραφή αδειών'!$C$5:$C$200,"&lt;="&amp;('1. Ρυθμίσεις'!$C$9+(11-1)*7+6),'3. Καταγραφή αδειών'!$D$5:$D$200,"&gt;="&amp;('1. Ρυθμίσεις'!$C$9+(11-1)*7)))</f>
        <v/>
      </c>
      <c r="M22" s="106">
        <f>IF($A22="","",COUNTIFS('3. Καταγραφή αδειών'!$A$5:$A$200,$A22,'3. Καταγραφή αδειών'!$F$5:$F$200,"Εγκρίθηκε",'3. Καταγραφή αδειών'!$C$5:$C$200,"&lt;="&amp;('1. Ρυθμίσεις'!$C$9+(12-1)*7+6),'3. Καταγραφή αδειών'!$D$5:$D$200,"&gt;="&amp;('1. Ρυθμίσεις'!$C$9+(12-1)*7)))</f>
        <v/>
      </c>
      <c r="N22" s="106">
        <f>IF($A22="","",COUNTIFS('3. Καταγραφή αδειών'!$A$5:$A$200,$A22,'3. Καταγραφή αδειών'!$F$5:$F$200,"Εγκρίθηκε",'3. Καταγραφή αδειών'!$C$5:$C$200,"&lt;="&amp;('1. Ρυθμίσεις'!$C$9+(13-1)*7+6),'3. Καταγραφή αδειών'!$D$5:$D$200,"&gt;="&amp;('1. Ρυθμίσεις'!$C$9+(13-1)*7)))</f>
        <v/>
      </c>
      <c r="O22" s="106">
        <f>IF($A22="","",COUNTIFS('3. Καταγραφή αδειών'!$A$5:$A$200,$A22,'3. Καταγραφή αδειών'!$F$5:$F$200,"Εγκρίθηκε",'3. Καταγραφή αδειών'!$C$5:$C$200,"&lt;="&amp;('1. Ρυθμίσεις'!$C$9+(14-1)*7+6),'3. Καταγραφή αδειών'!$D$5:$D$200,"&gt;="&amp;('1. Ρυθμίσεις'!$C$9+(14-1)*7)))</f>
        <v/>
      </c>
      <c r="P22" s="106">
        <f>IF($A22="","",COUNTIFS('3. Καταγραφή αδειών'!$A$5:$A$200,$A22,'3. Καταγραφή αδειών'!$F$5:$F$200,"Εγκρίθηκε",'3. Καταγραφή αδειών'!$C$5:$C$200,"&lt;="&amp;('1. Ρυθμίσεις'!$C$9+(15-1)*7+6),'3. Καταγραφή αδειών'!$D$5:$D$200,"&gt;="&amp;('1. Ρυθμίσεις'!$C$9+(15-1)*7)))</f>
        <v/>
      </c>
      <c r="Q22" s="106">
        <f>IF($A22="","",COUNTIFS('3. Καταγραφή αδειών'!$A$5:$A$200,$A22,'3. Καταγραφή αδειών'!$F$5:$F$200,"Εγκρίθηκε",'3. Καταγραφή αδειών'!$C$5:$C$200,"&lt;="&amp;('1. Ρυθμίσεις'!$C$9+(16-1)*7+6),'3. Καταγραφή αδειών'!$D$5:$D$200,"&gt;="&amp;('1. Ρυθμίσεις'!$C$9+(16-1)*7)))</f>
        <v/>
      </c>
      <c r="R22" s="106">
        <f>IF($A22="","",COUNTIFS('3. Καταγραφή αδειών'!$A$5:$A$200,$A22,'3. Καταγραφή αδειών'!$F$5:$F$200,"Εγκρίθηκε",'3. Καταγραφή αδειών'!$C$5:$C$200,"&lt;="&amp;('1. Ρυθμίσεις'!$C$9+(17-1)*7+6),'3. Καταγραφή αδειών'!$D$5:$D$200,"&gt;="&amp;('1. Ρυθμίσεις'!$C$9+(17-1)*7)))</f>
        <v/>
      </c>
      <c r="S22" s="106">
        <f>IF($A22="","",COUNTIFS('3. Καταγραφή αδειών'!$A$5:$A$200,$A22,'3. Καταγραφή αδειών'!$F$5:$F$200,"Εγκρίθηκε",'3. Καταγραφή αδειών'!$C$5:$C$200,"&lt;="&amp;('1. Ρυθμίσεις'!$C$9+(18-1)*7+6),'3. Καταγραφή αδειών'!$D$5:$D$200,"&gt;="&amp;('1. Ρυθμίσεις'!$C$9+(18-1)*7)))</f>
        <v/>
      </c>
      <c r="T22" s="106">
        <f>IF($A22="","",COUNTIFS('3. Καταγραφή αδειών'!$A$5:$A$200,$A22,'3. Καταγραφή αδειών'!$F$5:$F$200,"Εγκρίθηκε",'3. Καταγραφή αδειών'!$C$5:$C$200,"&lt;="&amp;('1. Ρυθμίσεις'!$C$9+(19-1)*7+6),'3. Καταγραφή αδειών'!$D$5:$D$200,"&gt;="&amp;('1. Ρυθμίσεις'!$C$9+(19-1)*7)))</f>
        <v/>
      </c>
      <c r="U22" s="106">
        <f>IF($A22="","",COUNTIFS('3. Καταγραφή αδειών'!$A$5:$A$200,$A22,'3. Καταγραφή αδειών'!$F$5:$F$200,"Εγκρίθηκε",'3. Καταγραφή αδειών'!$C$5:$C$200,"&lt;="&amp;('1. Ρυθμίσεις'!$C$9+(20-1)*7+6),'3. Καταγραφή αδειών'!$D$5:$D$200,"&gt;="&amp;('1. Ρυθμίσεις'!$C$9+(20-1)*7)))</f>
        <v/>
      </c>
      <c r="V22" s="106">
        <f>IF($A22="","",COUNTIFS('3. Καταγραφή αδειών'!$A$5:$A$200,$A22,'3. Καταγραφή αδειών'!$F$5:$F$200,"Εγκρίθηκε",'3. Καταγραφή αδειών'!$C$5:$C$200,"&lt;="&amp;('1. Ρυθμίσεις'!$C$9+(21-1)*7+6),'3. Καταγραφή αδειών'!$D$5:$D$200,"&gt;="&amp;('1. Ρυθμίσεις'!$C$9+(21-1)*7)))</f>
        <v/>
      </c>
      <c r="W22" s="106">
        <f>IF($A22="","",COUNTIFS('3. Καταγραφή αδειών'!$A$5:$A$200,$A22,'3. Καταγραφή αδειών'!$F$5:$F$200,"Εγκρίθηκε",'3. Καταγραφή αδειών'!$C$5:$C$200,"&lt;="&amp;('1. Ρυθμίσεις'!$C$9+(22-1)*7+6),'3. Καταγραφή αδειών'!$D$5:$D$200,"&gt;="&amp;('1. Ρυθμίσεις'!$C$9+(22-1)*7)))</f>
        <v/>
      </c>
      <c r="X22" s="106">
        <f>IF($A22="","",COUNTIFS('3. Καταγραφή αδειών'!$A$5:$A$200,$A22,'3. Καταγραφή αδειών'!$F$5:$F$200,"Εγκρίθηκε",'3. Καταγραφή αδειών'!$C$5:$C$200,"&lt;="&amp;('1. Ρυθμίσεις'!$C$9+(23-1)*7+6),'3. Καταγραφή αδειών'!$D$5:$D$200,"&gt;="&amp;('1. Ρυθμίσεις'!$C$9+(23-1)*7)))</f>
        <v/>
      </c>
      <c r="Y22" s="106">
        <f>IF($A22="","",COUNTIFS('3. Καταγραφή αδειών'!$A$5:$A$200,$A22,'3. Καταγραφή αδειών'!$F$5:$F$200,"Εγκρίθηκε",'3. Καταγραφή αδειών'!$C$5:$C$200,"&lt;="&amp;('1. Ρυθμίσεις'!$C$9+(24-1)*7+6),'3. Καταγραφή αδειών'!$D$5:$D$200,"&gt;="&amp;('1. Ρυθμίσεις'!$C$9+(24-1)*7)))</f>
        <v/>
      </c>
      <c r="Z22" s="106">
        <f>IF($A22="","",COUNTIFS('3. Καταγραφή αδειών'!$A$5:$A$200,$A22,'3. Καταγραφή αδειών'!$F$5:$F$200,"Εγκρίθηκε",'3. Καταγραφή αδειών'!$C$5:$C$200,"&lt;="&amp;('1. Ρυθμίσεις'!$C$9+(25-1)*7+6),'3. Καταγραφή αδειών'!$D$5:$D$200,"&gt;="&amp;('1. Ρυθμίσεις'!$C$9+(25-1)*7)))</f>
        <v/>
      </c>
      <c r="AA22" s="106">
        <f>IF($A22="","",COUNTIFS('3. Καταγραφή αδειών'!$A$5:$A$200,$A22,'3. Καταγραφή αδειών'!$F$5:$F$200,"Εγκρίθηκε",'3. Καταγραφή αδειών'!$C$5:$C$200,"&lt;="&amp;('1. Ρυθμίσεις'!$C$9+(26-1)*7+6),'3. Καταγραφή αδειών'!$D$5:$D$200,"&gt;="&amp;('1. Ρυθμίσεις'!$C$9+(26-1)*7)))</f>
        <v/>
      </c>
      <c r="AB22" s="106">
        <f>IF($A22="","",COUNTIFS('3. Καταγραφή αδειών'!$A$5:$A$200,$A22,'3. Καταγραφή αδειών'!$F$5:$F$200,"Εγκρίθηκε",'3. Καταγραφή αδειών'!$C$5:$C$200,"&lt;="&amp;('1. Ρυθμίσεις'!$C$9+(27-1)*7+6),'3. Καταγραφή αδειών'!$D$5:$D$200,"&gt;="&amp;('1. Ρυθμίσεις'!$C$9+(27-1)*7)))</f>
        <v/>
      </c>
      <c r="AC22" s="106">
        <f>IF($A22="","",COUNTIFS('3. Καταγραφή αδειών'!$A$5:$A$200,$A22,'3. Καταγραφή αδειών'!$F$5:$F$200,"Εγκρίθηκε",'3. Καταγραφή αδειών'!$C$5:$C$200,"&lt;="&amp;('1. Ρυθμίσεις'!$C$9+(28-1)*7+6),'3. Καταγραφή αδειών'!$D$5:$D$200,"&gt;="&amp;('1. Ρυθμίσεις'!$C$9+(28-1)*7)))</f>
        <v/>
      </c>
      <c r="AD22" s="106">
        <f>IF($A22="","",COUNTIFS('3. Καταγραφή αδειών'!$A$5:$A$200,$A22,'3. Καταγραφή αδειών'!$F$5:$F$200,"Εγκρίθηκε",'3. Καταγραφή αδειών'!$C$5:$C$200,"&lt;="&amp;('1. Ρυθμίσεις'!$C$9+(29-1)*7+6),'3. Καταγραφή αδειών'!$D$5:$D$200,"&gt;="&amp;('1. Ρυθμίσεις'!$C$9+(29-1)*7)))</f>
        <v/>
      </c>
      <c r="AE22" s="106">
        <f>IF($A22="","",COUNTIFS('3. Καταγραφή αδειών'!$A$5:$A$200,$A22,'3. Καταγραφή αδειών'!$F$5:$F$200,"Εγκρίθηκε",'3. Καταγραφή αδειών'!$C$5:$C$200,"&lt;="&amp;('1. Ρυθμίσεις'!$C$9+(30-1)*7+6),'3. Καταγραφή αδειών'!$D$5:$D$200,"&gt;="&amp;('1. Ρυθμίσεις'!$C$9+(30-1)*7)))</f>
        <v/>
      </c>
      <c r="AF22" s="106">
        <f>IF($A22="","",COUNTIFS('3. Καταγραφή αδειών'!$A$5:$A$200,$A22,'3. Καταγραφή αδειών'!$F$5:$F$200,"Εγκρίθηκε",'3. Καταγραφή αδειών'!$C$5:$C$200,"&lt;="&amp;('1. Ρυθμίσεις'!$C$9+(31-1)*7+6),'3. Καταγραφή αδειών'!$D$5:$D$200,"&gt;="&amp;('1. Ρυθμίσεις'!$C$9+(31-1)*7)))</f>
        <v/>
      </c>
      <c r="AG22" s="106">
        <f>IF($A22="","",COUNTIFS('3. Καταγραφή αδειών'!$A$5:$A$200,$A22,'3. Καταγραφή αδειών'!$F$5:$F$200,"Εγκρίθηκε",'3. Καταγραφή αδειών'!$C$5:$C$200,"&lt;="&amp;('1. Ρυθμίσεις'!$C$9+(32-1)*7+6),'3. Καταγραφή αδειών'!$D$5:$D$200,"&gt;="&amp;('1. Ρυθμίσεις'!$C$9+(32-1)*7)))</f>
        <v/>
      </c>
      <c r="AH22" s="106">
        <f>IF($A22="","",COUNTIFS('3. Καταγραφή αδειών'!$A$5:$A$200,$A22,'3. Καταγραφή αδειών'!$F$5:$F$200,"Εγκρίθηκε",'3. Καταγραφή αδειών'!$C$5:$C$200,"&lt;="&amp;('1. Ρυθμίσεις'!$C$9+(33-1)*7+6),'3. Καταγραφή αδειών'!$D$5:$D$200,"&gt;="&amp;('1. Ρυθμίσεις'!$C$9+(33-1)*7)))</f>
        <v/>
      </c>
      <c r="AI22" s="106">
        <f>IF($A22="","",COUNTIFS('3. Καταγραφή αδειών'!$A$5:$A$200,$A22,'3. Καταγραφή αδειών'!$F$5:$F$200,"Εγκρίθηκε",'3. Καταγραφή αδειών'!$C$5:$C$200,"&lt;="&amp;('1. Ρυθμίσεις'!$C$9+(34-1)*7+6),'3. Καταγραφή αδειών'!$D$5:$D$200,"&gt;="&amp;('1. Ρυθμίσεις'!$C$9+(34-1)*7)))</f>
        <v/>
      </c>
      <c r="AJ22" s="106">
        <f>IF($A22="","",COUNTIFS('3. Καταγραφή αδειών'!$A$5:$A$200,$A22,'3. Καταγραφή αδειών'!$F$5:$F$200,"Εγκρίθηκε",'3. Καταγραφή αδειών'!$C$5:$C$200,"&lt;="&amp;('1. Ρυθμίσεις'!$C$9+(35-1)*7+6),'3. Καταγραφή αδειών'!$D$5:$D$200,"&gt;="&amp;('1. Ρυθμίσεις'!$C$9+(35-1)*7)))</f>
        <v/>
      </c>
      <c r="AK22" s="106">
        <f>IF($A22="","",COUNTIFS('3. Καταγραφή αδειών'!$A$5:$A$200,$A22,'3. Καταγραφή αδειών'!$F$5:$F$200,"Εγκρίθηκε",'3. Καταγραφή αδειών'!$C$5:$C$200,"&lt;="&amp;('1. Ρυθμίσεις'!$C$9+(36-1)*7+6),'3. Καταγραφή αδειών'!$D$5:$D$200,"&gt;="&amp;('1. Ρυθμίσεις'!$C$9+(36-1)*7)))</f>
        <v/>
      </c>
      <c r="AL22" s="106">
        <f>IF($A22="","",COUNTIFS('3. Καταγραφή αδειών'!$A$5:$A$200,$A22,'3. Καταγραφή αδειών'!$F$5:$F$200,"Εγκρίθηκε",'3. Καταγραφή αδειών'!$C$5:$C$200,"&lt;="&amp;('1. Ρυθμίσεις'!$C$9+(37-1)*7+6),'3. Καταγραφή αδειών'!$D$5:$D$200,"&gt;="&amp;('1. Ρυθμίσεις'!$C$9+(37-1)*7)))</f>
        <v/>
      </c>
      <c r="AM22" s="106">
        <f>IF($A22="","",COUNTIFS('3. Καταγραφή αδειών'!$A$5:$A$200,$A22,'3. Καταγραφή αδειών'!$F$5:$F$200,"Εγκρίθηκε",'3. Καταγραφή αδειών'!$C$5:$C$200,"&lt;="&amp;('1. Ρυθμίσεις'!$C$9+(38-1)*7+6),'3. Καταγραφή αδειών'!$D$5:$D$200,"&gt;="&amp;('1. Ρυθμίσεις'!$C$9+(38-1)*7)))</f>
        <v/>
      </c>
      <c r="AN22" s="106">
        <f>IF($A22="","",COUNTIFS('3. Καταγραφή αδειών'!$A$5:$A$200,$A22,'3. Καταγραφή αδειών'!$F$5:$F$200,"Εγκρίθηκε",'3. Καταγραφή αδειών'!$C$5:$C$200,"&lt;="&amp;('1. Ρυθμίσεις'!$C$9+(39-1)*7+6),'3. Καταγραφή αδειών'!$D$5:$D$200,"&gt;="&amp;('1. Ρυθμίσεις'!$C$9+(39-1)*7)))</f>
        <v/>
      </c>
      <c r="AO22" s="106">
        <f>IF($A22="","",COUNTIFS('3. Καταγραφή αδειών'!$A$5:$A$200,$A22,'3. Καταγραφή αδειών'!$F$5:$F$200,"Εγκρίθηκε",'3. Καταγραφή αδειών'!$C$5:$C$200,"&lt;="&amp;('1. Ρυθμίσεις'!$C$9+(40-1)*7+6),'3. Καταγραφή αδειών'!$D$5:$D$200,"&gt;="&amp;('1. Ρυθμίσεις'!$C$9+(40-1)*7)))</f>
        <v/>
      </c>
      <c r="AP22" s="106">
        <f>IF($A22="","",COUNTIFS('3. Καταγραφή αδειών'!$A$5:$A$200,$A22,'3. Καταγραφή αδειών'!$F$5:$F$200,"Εγκρίθηκε",'3. Καταγραφή αδειών'!$C$5:$C$200,"&lt;="&amp;('1. Ρυθμίσεις'!$C$9+(41-1)*7+6),'3. Καταγραφή αδειών'!$D$5:$D$200,"&gt;="&amp;('1. Ρυθμίσεις'!$C$9+(41-1)*7)))</f>
        <v/>
      </c>
      <c r="AQ22" s="106">
        <f>IF($A22="","",COUNTIFS('3. Καταγραφή αδειών'!$A$5:$A$200,$A22,'3. Καταγραφή αδειών'!$F$5:$F$200,"Εγκρίθηκε",'3. Καταγραφή αδειών'!$C$5:$C$200,"&lt;="&amp;('1. Ρυθμίσεις'!$C$9+(42-1)*7+6),'3. Καταγραφή αδειών'!$D$5:$D$200,"&gt;="&amp;('1. Ρυθμίσεις'!$C$9+(42-1)*7)))</f>
        <v/>
      </c>
      <c r="AR22" s="106">
        <f>IF($A22="","",COUNTIFS('3. Καταγραφή αδειών'!$A$5:$A$200,$A22,'3. Καταγραφή αδειών'!$F$5:$F$200,"Εγκρίθηκε",'3. Καταγραφή αδειών'!$C$5:$C$200,"&lt;="&amp;('1. Ρυθμίσεις'!$C$9+(43-1)*7+6),'3. Καταγραφή αδειών'!$D$5:$D$200,"&gt;="&amp;('1. Ρυθμίσεις'!$C$9+(43-1)*7)))</f>
        <v/>
      </c>
      <c r="AS22" s="106">
        <f>IF($A22="","",COUNTIFS('3. Καταγραφή αδειών'!$A$5:$A$200,$A22,'3. Καταγραφή αδειών'!$F$5:$F$200,"Εγκρίθηκε",'3. Καταγραφή αδειών'!$C$5:$C$200,"&lt;="&amp;('1. Ρυθμίσεις'!$C$9+(44-1)*7+6),'3. Καταγραφή αδειών'!$D$5:$D$200,"&gt;="&amp;('1. Ρυθμίσεις'!$C$9+(44-1)*7)))</f>
        <v/>
      </c>
      <c r="AT22" s="106">
        <f>IF($A22="","",COUNTIFS('3. Καταγραφή αδειών'!$A$5:$A$200,$A22,'3. Καταγραφή αδειών'!$F$5:$F$200,"Εγκρίθηκε",'3. Καταγραφή αδειών'!$C$5:$C$200,"&lt;="&amp;('1. Ρυθμίσεις'!$C$9+(45-1)*7+6),'3. Καταγραφή αδειών'!$D$5:$D$200,"&gt;="&amp;('1. Ρυθμίσεις'!$C$9+(45-1)*7)))</f>
        <v/>
      </c>
      <c r="AU22" s="106">
        <f>IF($A22="","",COUNTIFS('3. Καταγραφή αδειών'!$A$5:$A$200,$A22,'3. Καταγραφή αδειών'!$F$5:$F$200,"Εγκρίθηκε",'3. Καταγραφή αδειών'!$C$5:$C$200,"&lt;="&amp;('1. Ρυθμίσεις'!$C$9+(46-1)*7+6),'3. Καταγραφή αδειών'!$D$5:$D$200,"&gt;="&amp;('1. Ρυθμίσεις'!$C$9+(46-1)*7)))</f>
        <v/>
      </c>
      <c r="AV22" s="106">
        <f>IF($A22="","",COUNTIFS('3. Καταγραφή αδειών'!$A$5:$A$200,$A22,'3. Καταγραφή αδειών'!$F$5:$F$200,"Εγκρίθηκε",'3. Καταγραφή αδειών'!$C$5:$C$200,"&lt;="&amp;('1. Ρυθμίσεις'!$C$9+(47-1)*7+6),'3. Καταγραφή αδειών'!$D$5:$D$200,"&gt;="&amp;('1. Ρυθμίσεις'!$C$9+(47-1)*7)))</f>
        <v/>
      </c>
      <c r="AW22" s="106">
        <f>IF($A22="","",COUNTIFS('3. Καταγραφή αδειών'!$A$5:$A$200,$A22,'3. Καταγραφή αδειών'!$F$5:$F$200,"Εγκρίθηκε",'3. Καταγραφή αδειών'!$C$5:$C$200,"&lt;="&amp;('1. Ρυθμίσεις'!$C$9+(48-1)*7+6),'3. Καταγραφή αδειών'!$D$5:$D$200,"&gt;="&amp;('1. Ρυθμίσεις'!$C$9+(48-1)*7)))</f>
        <v/>
      </c>
      <c r="AX22" s="106">
        <f>IF($A22="","",COUNTIFS('3. Καταγραφή αδειών'!$A$5:$A$200,$A22,'3. Καταγραφή αδειών'!$F$5:$F$200,"Εγκρίθηκε",'3. Καταγραφή αδειών'!$C$5:$C$200,"&lt;="&amp;('1. Ρυθμίσεις'!$C$9+(49-1)*7+6),'3. Καταγραφή αδειών'!$D$5:$D$200,"&gt;="&amp;('1. Ρυθμίσεις'!$C$9+(49-1)*7)))</f>
        <v/>
      </c>
      <c r="AY22" s="106">
        <f>IF($A22="","",COUNTIFS('3. Καταγραφή αδειών'!$A$5:$A$200,$A22,'3. Καταγραφή αδειών'!$F$5:$F$200,"Εγκρίθηκε",'3. Καταγραφή αδειών'!$C$5:$C$200,"&lt;="&amp;('1. Ρυθμίσεις'!$C$9+(50-1)*7+6),'3. Καταγραφή αδειών'!$D$5:$D$200,"&gt;="&amp;('1. Ρυθμίσεις'!$C$9+(50-1)*7)))</f>
        <v/>
      </c>
      <c r="AZ22" s="106">
        <f>IF($A22="","",COUNTIFS('3. Καταγραφή αδειών'!$A$5:$A$200,$A22,'3. Καταγραφή αδειών'!$F$5:$F$200,"Εγκρίθηκε",'3. Καταγραφή αδειών'!$C$5:$C$200,"&lt;="&amp;('1. Ρυθμίσεις'!$C$9+(51-1)*7+6),'3. Καταγραφή αδειών'!$D$5:$D$200,"&gt;="&amp;('1. Ρυθμίσεις'!$C$9+(51-1)*7)))</f>
        <v/>
      </c>
      <c r="BA22" s="106">
        <f>IF($A22="","",COUNTIFS('3. Καταγραφή αδειών'!$A$5:$A$200,$A22,'3. Καταγραφή αδειών'!$F$5:$F$200,"Εγκρίθηκε",'3. Καταγραφή αδειών'!$C$5:$C$200,"&lt;="&amp;('1. Ρυθμίσεις'!$C$9+(52-1)*7+6),'3. Καταγραφή αδειών'!$D$5:$D$200,"&gt;="&amp;('1. Ρυθμίσεις'!$C$9+(52-1)*7)))</f>
        <v/>
      </c>
    </row>
    <row r="23" ht="18" customHeight="1" s="55">
      <c r="A23" s="105">
        <f>IF('2. Εργαζόμενοι'!A23="","",'2. Εργαζόμενοι'!A23)</f>
        <v/>
      </c>
      <c r="B23" s="106">
        <f>IF($A23="","",COUNTIFS('3. Καταγραφή αδειών'!$A$5:$A$200,$A23,'3. Καταγραφή αδειών'!$F$5:$F$200,"Εγκρίθηκε",'3. Καταγραφή αδειών'!$C$5:$C$200,"&lt;="&amp;('1. Ρυθμίσεις'!$C$9+(1-1)*7+6),'3. Καταγραφή αδειών'!$D$5:$D$200,"&gt;="&amp;('1. Ρυθμίσεις'!$C$9+(1-1)*7)))</f>
        <v/>
      </c>
      <c r="C23" s="106">
        <f>IF($A23="","",COUNTIFS('3. Καταγραφή αδειών'!$A$5:$A$200,$A23,'3. Καταγραφή αδειών'!$F$5:$F$200,"Εγκρίθηκε",'3. Καταγραφή αδειών'!$C$5:$C$200,"&lt;="&amp;('1. Ρυθμίσεις'!$C$9+(2-1)*7+6),'3. Καταγραφή αδειών'!$D$5:$D$200,"&gt;="&amp;('1. Ρυθμίσεις'!$C$9+(2-1)*7)))</f>
        <v/>
      </c>
      <c r="D23" s="106">
        <f>IF($A23="","",COUNTIFS('3. Καταγραφή αδειών'!$A$5:$A$200,$A23,'3. Καταγραφή αδειών'!$F$5:$F$200,"Εγκρίθηκε",'3. Καταγραφή αδειών'!$C$5:$C$200,"&lt;="&amp;('1. Ρυθμίσεις'!$C$9+(3-1)*7+6),'3. Καταγραφή αδειών'!$D$5:$D$200,"&gt;="&amp;('1. Ρυθμίσεις'!$C$9+(3-1)*7)))</f>
        <v/>
      </c>
      <c r="E23" s="106">
        <f>IF($A23="","",COUNTIFS('3. Καταγραφή αδειών'!$A$5:$A$200,$A23,'3. Καταγραφή αδειών'!$F$5:$F$200,"Εγκρίθηκε",'3. Καταγραφή αδειών'!$C$5:$C$200,"&lt;="&amp;('1. Ρυθμίσεις'!$C$9+(4-1)*7+6),'3. Καταγραφή αδειών'!$D$5:$D$200,"&gt;="&amp;('1. Ρυθμίσεις'!$C$9+(4-1)*7)))</f>
        <v/>
      </c>
      <c r="F23" s="106">
        <f>IF($A23="","",COUNTIFS('3. Καταγραφή αδειών'!$A$5:$A$200,$A23,'3. Καταγραφή αδειών'!$F$5:$F$200,"Εγκρίθηκε",'3. Καταγραφή αδειών'!$C$5:$C$200,"&lt;="&amp;('1. Ρυθμίσεις'!$C$9+(5-1)*7+6),'3. Καταγραφή αδειών'!$D$5:$D$200,"&gt;="&amp;('1. Ρυθμίσεις'!$C$9+(5-1)*7)))</f>
        <v/>
      </c>
      <c r="G23" s="106">
        <f>IF($A23="","",COUNTIFS('3. Καταγραφή αδειών'!$A$5:$A$200,$A23,'3. Καταγραφή αδειών'!$F$5:$F$200,"Εγκρίθηκε",'3. Καταγραφή αδειών'!$C$5:$C$200,"&lt;="&amp;('1. Ρυθμίσεις'!$C$9+(6-1)*7+6),'3. Καταγραφή αδειών'!$D$5:$D$200,"&gt;="&amp;('1. Ρυθμίσεις'!$C$9+(6-1)*7)))</f>
        <v/>
      </c>
      <c r="H23" s="106">
        <f>IF($A23="","",COUNTIFS('3. Καταγραφή αδειών'!$A$5:$A$200,$A23,'3. Καταγραφή αδειών'!$F$5:$F$200,"Εγκρίθηκε",'3. Καταγραφή αδειών'!$C$5:$C$200,"&lt;="&amp;('1. Ρυθμίσεις'!$C$9+(7-1)*7+6),'3. Καταγραφή αδειών'!$D$5:$D$200,"&gt;="&amp;('1. Ρυθμίσεις'!$C$9+(7-1)*7)))</f>
        <v/>
      </c>
      <c r="I23" s="106">
        <f>IF($A23="","",COUNTIFS('3. Καταγραφή αδειών'!$A$5:$A$200,$A23,'3. Καταγραφή αδειών'!$F$5:$F$200,"Εγκρίθηκε",'3. Καταγραφή αδειών'!$C$5:$C$200,"&lt;="&amp;('1. Ρυθμίσεις'!$C$9+(8-1)*7+6),'3. Καταγραφή αδειών'!$D$5:$D$200,"&gt;="&amp;('1. Ρυθμίσεις'!$C$9+(8-1)*7)))</f>
        <v/>
      </c>
      <c r="J23" s="106">
        <f>IF($A23="","",COUNTIFS('3. Καταγραφή αδειών'!$A$5:$A$200,$A23,'3. Καταγραφή αδειών'!$F$5:$F$200,"Εγκρίθηκε",'3. Καταγραφή αδειών'!$C$5:$C$200,"&lt;="&amp;('1. Ρυθμίσεις'!$C$9+(9-1)*7+6),'3. Καταγραφή αδειών'!$D$5:$D$200,"&gt;="&amp;('1. Ρυθμίσεις'!$C$9+(9-1)*7)))</f>
        <v/>
      </c>
      <c r="K23" s="106">
        <f>IF($A23="","",COUNTIFS('3. Καταγραφή αδειών'!$A$5:$A$200,$A23,'3. Καταγραφή αδειών'!$F$5:$F$200,"Εγκρίθηκε",'3. Καταγραφή αδειών'!$C$5:$C$200,"&lt;="&amp;('1. Ρυθμίσεις'!$C$9+(10-1)*7+6),'3. Καταγραφή αδειών'!$D$5:$D$200,"&gt;="&amp;('1. Ρυθμίσεις'!$C$9+(10-1)*7)))</f>
        <v/>
      </c>
      <c r="L23" s="106">
        <f>IF($A23="","",COUNTIFS('3. Καταγραφή αδειών'!$A$5:$A$200,$A23,'3. Καταγραφή αδειών'!$F$5:$F$200,"Εγκρίθηκε",'3. Καταγραφή αδειών'!$C$5:$C$200,"&lt;="&amp;('1. Ρυθμίσεις'!$C$9+(11-1)*7+6),'3. Καταγραφή αδειών'!$D$5:$D$200,"&gt;="&amp;('1. Ρυθμίσεις'!$C$9+(11-1)*7)))</f>
        <v/>
      </c>
      <c r="M23" s="106">
        <f>IF($A23="","",COUNTIFS('3. Καταγραφή αδειών'!$A$5:$A$200,$A23,'3. Καταγραφή αδειών'!$F$5:$F$200,"Εγκρίθηκε",'3. Καταγραφή αδειών'!$C$5:$C$200,"&lt;="&amp;('1. Ρυθμίσεις'!$C$9+(12-1)*7+6),'3. Καταγραφή αδειών'!$D$5:$D$200,"&gt;="&amp;('1. Ρυθμίσεις'!$C$9+(12-1)*7)))</f>
        <v/>
      </c>
      <c r="N23" s="106">
        <f>IF($A23="","",COUNTIFS('3. Καταγραφή αδειών'!$A$5:$A$200,$A23,'3. Καταγραφή αδειών'!$F$5:$F$200,"Εγκρίθηκε",'3. Καταγραφή αδειών'!$C$5:$C$200,"&lt;="&amp;('1. Ρυθμίσεις'!$C$9+(13-1)*7+6),'3. Καταγραφή αδειών'!$D$5:$D$200,"&gt;="&amp;('1. Ρυθμίσεις'!$C$9+(13-1)*7)))</f>
        <v/>
      </c>
      <c r="O23" s="106">
        <f>IF($A23="","",COUNTIFS('3. Καταγραφή αδειών'!$A$5:$A$200,$A23,'3. Καταγραφή αδειών'!$F$5:$F$200,"Εγκρίθηκε",'3. Καταγραφή αδειών'!$C$5:$C$200,"&lt;="&amp;('1. Ρυθμίσεις'!$C$9+(14-1)*7+6),'3. Καταγραφή αδειών'!$D$5:$D$200,"&gt;="&amp;('1. Ρυθμίσεις'!$C$9+(14-1)*7)))</f>
        <v/>
      </c>
      <c r="P23" s="106">
        <f>IF($A23="","",COUNTIFS('3. Καταγραφή αδειών'!$A$5:$A$200,$A23,'3. Καταγραφή αδειών'!$F$5:$F$200,"Εγκρίθηκε",'3. Καταγραφή αδειών'!$C$5:$C$200,"&lt;="&amp;('1. Ρυθμίσεις'!$C$9+(15-1)*7+6),'3. Καταγραφή αδειών'!$D$5:$D$200,"&gt;="&amp;('1. Ρυθμίσεις'!$C$9+(15-1)*7)))</f>
        <v/>
      </c>
      <c r="Q23" s="106">
        <f>IF($A23="","",COUNTIFS('3. Καταγραφή αδειών'!$A$5:$A$200,$A23,'3. Καταγραφή αδειών'!$F$5:$F$200,"Εγκρίθηκε",'3. Καταγραφή αδειών'!$C$5:$C$200,"&lt;="&amp;('1. Ρυθμίσεις'!$C$9+(16-1)*7+6),'3. Καταγραφή αδειών'!$D$5:$D$200,"&gt;="&amp;('1. Ρυθμίσεις'!$C$9+(16-1)*7)))</f>
        <v/>
      </c>
      <c r="R23" s="106">
        <f>IF($A23="","",COUNTIFS('3. Καταγραφή αδειών'!$A$5:$A$200,$A23,'3. Καταγραφή αδειών'!$F$5:$F$200,"Εγκρίθηκε",'3. Καταγραφή αδειών'!$C$5:$C$200,"&lt;="&amp;('1. Ρυθμίσεις'!$C$9+(17-1)*7+6),'3. Καταγραφή αδειών'!$D$5:$D$200,"&gt;="&amp;('1. Ρυθμίσεις'!$C$9+(17-1)*7)))</f>
        <v/>
      </c>
      <c r="S23" s="106">
        <f>IF($A23="","",COUNTIFS('3. Καταγραφή αδειών'!$A$5:$A$200,$A23,'3. Καταγραφή αδειών'!$F$5:$F$200,"Εγκρίθηκε",'3. Καταγραφή αδειών'!$C$5:$C$200,"&lt;="&amp;('1. Ρυθμίσεις'!$C$9+(18-1)*7+6),'3. Καταγραφή αδειών'!$D$5:$D$200,"&gt;="&amp;('1. Ρυθμίσεις'!$C$9+(18-1)*7)))</f>
        <v/>
      </c>
      <c r="T23" s="106">
        <f>IF($A23="","",COUNTIFS('3. Καταγραφή αδειών'!$A$5:$A$200,$A23,'3. Καταγραφή αδειών'!$F$5:$F$200,"Εγκρίθηκε",'3. Καταγραφή αδειών'!$C$5:$C$200,"&lt;="&amp;('1. Ρυθμίσεις'!$C$9+(19-1)*7+6),'3. Καταγραφή αδειών'!$D$5:$D$200,"&gt;="&amp;('1. Ρυθμίσεις'!$C$9+(19-1)*7)))</f>
        <v/>
      </c>
      <c r="U23" s="106">
        <f>IF($A23="","",COUNTIFS('3. Καταγραφή αδειών'!$A$5:$A$200,$A23,'3. Καταγραφή αδειών'!$F$5:$F$200,"Εγκρίθηκε",'3. Καταγραφή αδειών'!$C$5:$C$200,"&lt;="&amp;('1. Ρυθμίσεις'!$C$9+(20-1)*7+6),'3. Καταγραφή αδειών'!$D$5:$D$200,"&gt;="&amp;('1. Ρυθμίσεις'!$C$9+(20-1)*7)))</f>
        <v/>
      </c>
      <c r="V23" s="106">
        <f>IF($A23="","",COUNTIFS('3. Καταγραφή αδειών'!$A$5:$A$200,$A23,'3. Καταγραφή αδειών'!$F$5:$F$200,"Εγκρίθηκε",'3. Καταγραφή αδειών'!$C$5:$C$200,"&lt;="&amp;('1. Ρυθμίσεις'!$C$9+(21-1)*7+6),'3. Καταγραφή αδειών'!$D$5:$D$200,"&gt;="&amp;('1. Ρυθμίσεις'!$C$9+(21-1)*7)))</f>
        <v/>
      </c>
      <c r="W23" s="106">
        <f>IF($A23="","",COUNTIFS('3. Καταγραφή αδειών'!$A$5:$A$200,$A23,'3. Καταγραφή αδειών'!$F$5:$F$200,"Εγκρίθηκε",'3. Καταγραφή αδειών'!$C$5:$C$200,"&lt;="&amp;('1. Ρυθμίσεις'!$C$9+(22-1)*7+6),'3. Καταγραφή αδειών'!$D$5:$D$200,"&gt;="&amp;('1. Ρυθμίσεις'!$C$9+(22-1)*7)))</f>
        <v/>
      </c>
      <c r="X23" s="106">
        <f>IF($A23="","",COUNTIFS('3. Καταγραφή αδειών'!$A$5:$A$200,$A23,'3. Καταγραφή αδειών'!$F$5:$F$200,"Εγκρίθηκε",'3. Καταγραφή αδειών'!$C$5:$C$200,"&lt;="&amp;('1. Ρυθμίσεις'!$C$9+(23-1)*7+6),'3. Καταγραφή αδειών'!$D$5:$D$200,"&gt;="&amp;('1. Ρυθμίσεις'!$C$9+(23-1)*7)))</f>
        <v/>
      </c>
      <c r="Y23" s="106">
        <f>IF($A23="","",COUNTIFS('3. Καταγραφή αδειών'!$A$5:$A$200,$A23,'3. Καταγραφή αδειών'!$F$5:$F$200,"Εγκρίθηκε",'3. Καταγραφή αδειών'!$C$5:$C$200,"&lt;="&amp;('1. Ρυθμίσεις'!$C$9+(24-1)*7+6),'3. Καταγραφή αδειών'!$D$5:$D$200,"&gt;="&amp;('1. Ρυθμίσεις'!$C$9+(24-1)*7)))</f>
        <v/>
      </c>
      <c r="Z23" s="106">
        <f>IF($A23="","",COUNTIFS('3. Καταγραφή αδειών'!$A$5:$A$200,$A23,'3. Καταγραφή αδειών'!$F$5:$F$200,"Εγκρίθηκε",'3. Καταγραφή αδειών'!$C$5:$C$200,"&lt;="&amp;('1. Ρυθμίσεις'!$C$9+(25-1)*7+6),'3. Καταγραφή αδειών'!$D$5:$D$200,"&gt;="&amp;('1. Ρυθμίσεις'!$C$9+(25-1)*7)))</f>
        <v/>
      </c>
      <c r="AA23" s="106">
        <f>IF($A23="","",COUNTIFS('3. Καταγραφή αδειών'!$A$5:$A$200,$A23,'3. Καταγραφή αδειών'!$F$5:$F$200,"Εγκρίθηκε",'3. Καταγραφή αδειών'!$C$5:$C$200,"&lt;="&amp;('1. Ρυθμίσεις'!$C$9+(26-1)*7+6),'3. Καταγραφή αδειών'!$D$5:$D$200,"&gt;="&amp;('1. Ρυθμίσεις'!$C$9+(26-1)*7)))</f>
        <v/>
      </c>
      <c r="AB23" s="106">
        <f>IF($A23="","",COUNTIFS('3. Καταγραφή αδειών'!$A$5:$A$200,$A23,'3. Καταγραφή αδειών'!$F$5:$F$200,"Εγκρίθηκε",'3. Καταγραφή αδειών'!$C$5:$C$200,"&lt;="&amp;('1. Ρυθμίσεις'!$C$9+(27-1)*7+6),'3. Καταγραφή αδειών'!$D$5:$D$200,"&gt;="&amp;('1. Ρυθμίσεις'!$C$9+(27-1)*7)))</f>
        <v/>
      </c>
      <c r="AC23" s="106">
        <f>IF($A23="","",COUNTIFS('3. Καταγραφή αδειών'!$A$5:$A$200,$A23,'3. Καταγραφή αδειών'!$F$5:$F$200,"Εγκρίθηκε",'3. Καταγραφή αδειών'!$C$5:$C$200,"&lt;="&amp;('1. Ρυθμίσεις'!$C$9+(28-1)*7+6),'3. Καταγραφή αδειών'!$D$5:$D$200,"&gt;="&amp;('1. Ρυθμίσεις'!$C$9+(28-1)*7)))</f>
        <v/>
      </c>
      <c r="AD23" s="106">
        <f>IF($A23="","",COUNTIFS('3. Καταγραφή αδειών'!$A$5:$A$200,$A23,'3. Καταγραφή αδειών'!$F$5:$F$200,"Εγκρίθηκε",'3. Καταγραφή αδειών'!$C$5:$C$200,"&lt;="&amp;('1. Ρυθμίσεις'!$C$9+(29-1)*7+6),'3. Καταγραφή αδειών'!$D$5:$D$200,"&gt;="&amp;('1. Ρυθμίσεις'!$C$9+(29-1)*7)))</f>
        <v/>
      </c>
      <c r="AE23" s="106">
        <f>IF($A23="","",COUNTIFS('3. Καταγραφή αδειών'!$A$5:$A$200,$A23,'3. Καταγραφή αδειών'!$F$5:$F$200,"Εγκρίθηκε",'3. Καταγραφή αδειών'!$C$5:$C$200,"&lt;="&amp;('1. Ρυθμίσεις'!$C$9+(30-1)*7+6),'3. Καταγραφή αδειών'!$D$5:$D$200,"&gt;="&amp;('1. Ρυθμίσεις'!$C$9+(30-1)*7)))</f>
        <v/>
      </c>
      <c r="AF23" s="106">
        <f>IF($A23="","",COUNTIFS('3. Καταγραφή αδειών'!$A$5:$A$200,$A23,'3. Καταγραφή αδειών'!$F$5:$F$200,"Εγκρίθηκε",'3. Καταγραφή αδειών'!$C$5:$C$200,"&lt;="&amp;('1. Ρυθμίσεις'!$C$9+(31-1)*7+6),'3. Καταγραφή αδειών'!$D$5:$D$200,"&gt;="&amp;('1. Ρυθμίσεις'!$C$9+(31-1)*7)))</f>
        <v/>
      </c>
      <c r="AG23" s="106">
        <f>IF($A23="","",COUNTIFS('3. Καταγραφή αδειών'!$A$5:$A$200,$A23,'3. Καταγραφή αδειών'!$F$5:$F$200,"Εγκρίθηκε",'3. Καταγραφή αδειών'!$C$5:$C$200,"&lt;="&amp;('1. Ρυθμίσεις'!$C$9+(32-1)*7+6),'3. Καταγραφή αδειών'!$D$5:$D$200,"&gt;="&amp;('1. Ρυθμίσεις'!$C$9+(32-1)*7)))</f>
        <v/>
      </c>
      <c r="AH23" s="106">
        <f>IF($A23="","",COUNTIFS('3. Καταγραφή αδειών'!$A$5:$A$200,$A23,'3. Καταγραφή αδειών'!$F$5:$F$200,"Εγκρίθηκε",'3. Καταγραφή αδειών'!$C$5:$C$200,"&lt;="&amp;('1. Ρυθμίσεις'!$C$9+(33-1)*7+6),'3. Καταγραφή αδειών'!$D$5:$D$200,"&gt;="&amp;('1. Ρυθμίσεις'!$C$9+(33-1)*7)))</f>
        <v/>
      </c>
      <c r="AI23" s="106">
        <f>IF($A23="","",COUNTIFS('3. Καταγραφή αδειών'!$A$5:$A$200,$A23,'3. Καταγραφή αδειών'!$F$5:$F$200,"Εγκρίθηκε",'3. Καταγραφή αδειών'!$C$5:$C$200,"&lt;="&amp;('1. Ρυθμίσεις'!$C$9+(34-1)*7+6),'3. Καταγραφή αδειών'!$D$5:$D$200,"&gt;="&amp;('1. Ρυθμίσεις'!$C$9+(34-1)*7)))</f>
        <v/>
      </c>
      <c r="AJ23" s="106">
        <f>IF($A23="","",COUNTIFS('3. Καταγραφή αδειών'!$A$5:$A$200,$A23,'3. Καταγραφή αδειών'!$F$5:$F$200,"Εγκρίθηκε",'3. Καταγραφή αδειών'!$C$5:$C$200,"&lt;="&amp;('1. Ρυθμίσεις'!$C$9+(35-1)*7+6),'3. Καταγραφή αδειών'!$D$5:$D$200,"&gt;="&amp;('1. Ρυθμίσεις'!$C$9+(35-1)*7)))</f>
        <v/>
      </c>
      <c r="AK23" s="106">
        <f>IF($A23="","",COUNTIFS('3. Καταγραφή αδειών'!$A$5:$A$200,$A23,'3. Καταγραφή αδειών'!$F$5:$F$200,"Εγκρίθηκε",'3. Καταγραφή αδειών'!$C$5:$C$200,"&lt;="&amp;('1. Ρυθμίσεις'!$C$9+(36-1)*7+6),'3. Καταγραφή αδειών'!$D$5:$D$200,"&gt;="&amp;('1. Ρυθμίσεις'!$C$9+(36-1)*7)))</f>
        <v/>
      </c>
      <c r="AL23" s="106">
        <f>IF($A23="","",COUNTIFS('3. Καταγραφή αδειών'!$A$5:$A$200,$A23,'3. Καταγραφή αδειών'!$F$5:$F$200,"Εγκρίθηκε",'3. Καταγραφή αδειών'!$C$5:$C$200,"&lt;="&amp;('1. Ρυθμίσεις'!$C$9+(37-1)*7+6),'3. Καταγραφή αδειών'!$D$5:$D$200,"&gt;="&amp;('1. Ρυθμίσεις'!$C$9+(37-1)*7)))</f>
        <v/>
      </c>
      <c r="AM23" s="106">
        <f>IF($A23="","",COUNTIFS('3. Καταγραφή αδειών'!$A$5:$A$200,$A23,'3. Καταγραφή αδειών'!$F$5:$F$200,"Εγκρίθηκε",'3. Καταγραφή αδειών'!$C$5:$C$200,"&lt;="&amp;('1. Ρυθμίσεις'!$C$9+(38-1)*7+6),'3. Καταγραφή αδειών'!$D$5:$D$200,"&gt;="&amp;('1. Ρυθμίσεις'!$C$9+(38-1)*7)))</f>
        <v/>
      </c>
      <c r="AN23" s="106">
        <f>IF($A23="","",COUNTIFS('3. Καταγραφή αδειών'!$A$5:$A$200,$A23,'3. Καταγραφή αδειών'!$F$5:$F$200,"Εγκρίθηκε",'3. Καταγραφή αδειών'!$C$5:$C$200,"&lt;="&amp;('1. Ρυθμίσεις'!$C$9+(39-1)*7+6),'3. Καταγραφή αδειών'!$D$5:$D$200,"&gt;="&amp;('1. Ρυθμίσεις'!$C$9+(39-1)*7)))</f>
        <v/>
      </c>
      <c r="AO23" s="106">
        <f>IF($A23="","",COUNTIFS('3. Καταγραφή αδειών'!$A$5:$A$200,$A23,'3. Καταγραφή αδειών'!$F$5:$F$200,"Εγκρίθηκε",'3. Καταγραφή αδειών'!$C$5:$C$200,"&lt;="&amp;('1. Ρυθμίσεις'!$C$9+(40-1)*7+6),'3. Καταγραφή αδειών'!$D$5:$D$200,"&gt;="&amp;('1. Ρυθμίσεις'!$C$9+(40-1)*7)))</f>
        <v/>
      </c>
      <c r="AP23" s="106">
        <f>IF($A23="","",COUNTIFS('3. Καταγραφή αδειών'!$A$5:$A$200,$A23,'3. Καταγραφή αδειών'!$F$5:$F$200,"Εγκρίθηκε",'3. Καταγραφή αδειών'!$C$5:$C$200,"&lt;="&amp;('1. Ρυθμίσεις'!$C$9+(41-1)*7+6),'3. Καταγραφή αδειών'!$D$5:$D$200,"&gt;="&amp;('1. Ρυθμίσεις'!$C$9+(41-1)*7)))</f>
        <v/>
      </c>
      <c r="AQ23" s="106">
        <f>IF($A23="","",COUNTIFS('3. Καταγραφή αδειών'!$A$5:$A$200,$A23,'3. Καταγραφή αδειών'!$F$5:$F$200,"Εγκρίθηκε",'3. Καταγραφή αδειών'!$C$5:$C$200,"&lt;="&amp;('1. Ρυθμίσεις'!$C$9+(42-1)*7+6),'3. Καταγραφή αδειών'!$D$5:$D$200,"&gt;="&amp;('1. Ρυθμίσεις'!$C$9+(42-1)*7)))</f>
        <v/>
      </c>
      <c r="AR23" s="106">
        <f>IF($A23="","",COUNTIFS('3. Καταγραφή αδειών'!$A$5:$A$200,$A23,'3. Καταγραφή αδειών'!$F$5:$F$200,"Εγκρίθηκε",'3. Καταγραφή αδειών'!$C$5:$C$200,"&lt;="&amp;('1. Ρυθμίσεις'!$C$9+(43-1)*7+6),'3. Καταγραφή αδειών'!$D$5:$D$200,"&gt;="&amp;('1. Ρυθμίσεις'!$C$9+(43-1)*7)))</f>
        <v/>
      </c>
      <c r="AS23" s="106">
        <f>IF($A23="","",COUNTIFS('3. Καταγραφή αδειών'!$A$5:$A$200,$A23,'3. Καταγραφή αδειών'!$F$5:$F$200,"Εγκρίθηκε",'3. Καταγραφή αδειών'!$C$5:$C$200,"&lt;="&amp;('1. Ρυθμίσεις'!$C$9+(44-1)*7+6),'3. Καταγραφή αδειών'!$D$5:$D$200,"&gt;="&amp;('1. Ρυθμίσεις'!$C$9+(44-1)*7)))</f>
        <v/>
      </c>
      <c r="AT23" s="106">
        <f>IF($A23="","",COUNTIFS('3. Καταγραφή αδειών'!$A$5:$A$200,$A23,'3. Καταγραφή αδειών'!$F$5:$F$200,"Εγκρίθηκε",'3. Καταγραφή αδειών'!$C$5:$C$200,"&lt;="&amp;('1. Ρυθμίσεις'!$C$9+(45-1)*7+6),'3. Καταγραφή αδειών'!$D$5:$D$200,"&gt;="&amp;('1. Ρυθμίσεις'!$C$9+(45-1)*7)))</f>
        <v/>
      </c>
      <c r="AU23" s="106">
        <f>IF($A23="","",COUNTIFS('3. Καταγραφή αδειών'!$A$5:$A$200,$A23,'3. Καταγραφή αδειών'!$F$5:$F$200,"Εγκρίθηκε",'3. Καταγραφή αδειών'!$C$5:$C$200,"&lt;="&amp;('1. Ρυθμίσεις'!$C$9+(46-1)*7+6),'3. Καταγραφή αδειών'!$D$5:$D$200,"&gt;="&amp;('1. Ρυθμίσεις'!$C$9+(46-1)*7)))</f>
        <v/>
      </c>
      <c r="AV23" s="106">
        <f>IF($A23="","",COUNTIFS('3. Καταγραφή αδειών'!$A$5:$A$200,$A23,'3. Καταγραφή αδειών'!$F$5:$F$200,"Εγκρίθηκε",'3. Καταγραφή αδειών'!$C$5:$C$200,"&lt;="&amp;('1. Ρυθμίσεις'!$C$9+(47-1)*7+6),'3. Καταγραφή αδειών'!$D$5:$D$200,"&gt;="&amp;('1. Ρυθμίσεις'!$C$9+(47-1)*7)))</f>
        <v/>
      </c>
      <c r="AW23" s="106">
        <f>IF($A23="","",COUNTIFS('3. Καταγραφή αδειών'!$A$5:$A$200,$A23,'3. Καταγραφή αδειών'!$F$5:$F$200,"Εγκρίθηκε",'3. Καταγραφή αδειών'!$C$5:$C$200,"&lt;="&amp;('1. Ρυθμίσεις'!$C$9+(48-1)*7+6),'3. Καταγραφή αδειών'!$D$5:$D$200,"&gt;="&amp;('1. Ρυθμίσεις'!$C$9+(48-1)*7)))</f>
        <v/>
      </c>
      <c r="AX23" s="106">
        <f>IF($A23="","",COUNTIFS('3. Καταγραφή αδειών'!$A$5:$A$200,$A23,'3. Καταγραφή αδειών'!$F$5:$F$200,"Εγκρίθηκε",'3. Καταγραφή αδειών'!$C$5:$C$200,"&lt;="&amp;('1. Ρυθμίσεις'!$C$9+(49-1)*7+6),'3. Καταγραφή αδειών'!$D$5:$D$200,"&gt;="&amp;('1. Ρυθμίσεις'!$C$9+(49-1)*7)))</f>
        <v/>
      </c>
      <c r="AY23" s="106">
        <f>IF($A23="","",COUNTIFS('3. Καταγραφή αδειών'!$A$5:$A$200,$A23,'3. Καταγραφή αδειών'!$F$5:$F$200,"Εγκρίθηκε",'3. Καταγραφή αδειών'!$C$5:$C$200,"&lt;="&amp;('1. Ρυθμίσεις'!$C$9+(50-1)*7+6),'3. Καταγραφή αδειών'!$D$5:$D$200,"&gt;="&amp;('1. Ρυθμίσεις'!$C$9+(50-1)*7)))</f>
        <v/>
      </c>
      <c r="AZ23" s="106">
        <f>IF($A23="","",COUNTIFS('3. Καταγραφή αδειών'!$A$5:$A$200,$A23,'3. Καταγραφή αδειών'!$F$5:$F$200,"Εγκρίθηκε",'3. Καταγραφή αδειών'!$C$5:$C$200,"&lt;="&amp;('1. Ρυθμίσεις'!$C$9+(51-1)*7+6),'3. Καταγραφή αδειών'!$D$5:$D$200,"&gt;="&amp;('1. Ρυθμίσεις'!$C$9+(51-1)*7)))</f>
        <v/>
      </c>
      <c r="BA23" s="106">
        <f>IF($A23="","",COUNTIFS('3. Καταγραφή αδειών'!$A$5:$A$200,$A23,'3. Καταγραφή αδειών'!$F$5:$F$200,"Εγκρίθηκε",'3. Καταγραφή αδειών'!$C$5:$C$200,"&lt;="&amp;('1. Ρυθμίσεις'!$C$9+(52-1)*7+6),'3. Καταγραφή αδειών'!$D$5:$D$200,"&gt;="&amp;('1. Ρυθμίσεις'!$C$9+(52-1)*7)))</f>
        <v/>
      </c>
    </row>
    <row r="24" ht="18" customHeight="1" s="55">
      <c r="A24" s="105">
        <f>IF('2. Εργαζόμενοι'!A24="","",'2. Εργαζόμενοι'!A24)</f>
        <v/>
      </c>
      <c r="B24" s="106">
        <f>IF($A24="","",COUNTIFS('3. Καταγραφή αδειών'!$A$5:$A$200,$A24,'3. Καταγραφή αδειών'!$F$5:$F$200,"Εγκρίθηκε",'3. Καταγραφή αδειών'!$C$5:$C$200,"&lt;="&amp;('1. Ρυθμίσεις'!$C$9+(1-1)*7+6),'3. Καταγραφή αδειών'!$D$5:$D$200,"&gt;="&amp;('1. Ρυθμίσεις'!$C$9+(1-1)*7)))</f>
        <v/>
      </c>
      <c r="C24" s="106">
        <f>IF($A24="","",COUNTIFS('3. Καταγραφή αδειών'!$A$5:$A$200,$A24,'3. Καταγραφή αδειών'!$F$5:$F$200,"Εγκρίθηκε",'3. Καταγραφή αδειών'!$C$5:$C$200,"&lt;="&amp;('1. Ρυθμίσεις'!$C$9+(2-1)*7+6),'3. Καταγραφή αδειών'!$D$5:$D$200,"&gt;="&amp;('1. Ρυθμίσεις'!$C$9+(2-1)*7)))</f>
        <v/>
      </c>
      <c r="D24" s="106">
        <f>IF($A24="","",COUNTIFS('3. Καταγραφή αδειών'!$A$5:$A$200,$A24,'3. Καταγραφή αδειών'!$F$5:$F$200,"Εγκρίθηκε",'3. Καταγραφή αδειών'!$C$5:$C$200,"&lt;="&amp;('1. Ρυθμίσεις'!$C$9+(3-1)*7+6),'3. Καταγραφή αδειών'!$D$5:$D$200,"&gt;="&amp;('1. Ρυθμίσεις'!$C$9+(3-1)*7)))</f>
        <v/>
      </c>
      <c r="E24" s="106">
        <f>IF($A24="","",COUNTIFS('3. Καταγραφή αδειών'!$A$5:$A$200,$A24,'3. Καταγραφή αδειών'!$F$5:$F$200,"Εγκρίθηκε",'3. Καταγραφή αδειών'!$C$5:$C$200,"&lt;="&amp;('1. Ρυθμίσεις'!$C$9+(4-1)*7+6),'3. Καταγραφή αδειών'!$D$5:$D$200,"&gt;="&amp;('1. Ρυθμίσεις'!$C$9+(4-1)*7)))</f>
        <v/>
      </c>
      <c r="F24" s="106">
        <f>IF($A24="","",COUNTIFS('3. Καταγραφή αδειών'!$A$5:$A$200,$A24,'3. Καταγραφή αδειών'!$F$5:$F$200,"Εγκρίθηκε",'3. Καταγραφή αδειών'!$C$5:$C$200,"&lt;="&amp;('1. Ρυθμίσεις'!$C$9+(5-1)*7+6),'3. Καταγραφή αδειών'!$D$5:$D$200,"&gt;="&amp;('1. Ρυθμίσεις'!$C$9+(5-1)*7)))</f>
        <v/>
      </c>
      <c r="G24" s="106">
        <f>IF($A24="","",COUNTIFS('3. Καταγραφή αδειών'!$A$5:$A$200,$A24,'3. Καταγραφή αδειών'!$F$5:$F$200,"Εγκρίθηκε",'3. Καταγραφή αδειών'!$C$5:$C$200,"&lt;="&amp;('1. Ρυθμίσεις'!$C$9+(6-1)*7+6),'3. Καταγραφή αδειών'!$D$5:$D$200,"&gt;="&amp;('1. Ρυθμίσεις'!$C$9+(6-1)*7)))</f>
        <v/>
      </c>
      <c r="H24" s="106">
        <f>IF($A24="","",COUNTIFS('3. Καταγραφή αδειών'!$A$5:$A$200,$A24,'3. Καταγραφή αδειών'!$F$5:$F$200,"Εγκρίθηκε",'3. Καταγραφή αδειών'!$C$5:$C$200,"&lt;="&amp;('1. Ρυθμίσεις'!$C$9+(7-1)*7+6),'3. Καταγραφή αδειών'!$D$5:$D$200,"&gt;="&amp;('1. Ρυθμίσεις'!$C$9+(7-1)*7)))</f>
        <v/>
      </c>
      <c r="I24" s="106">
        <f>IF($A24="","",COUNTIFS('3. Καταγραφή αδειών'!$A$5:$A$200,$A24,'3. Καταγραφή αδειών'!$F$5:$F$200,"Εγκρίθηκε",'3. Καταγραφή αδειών'!$C$5:$C$200,"&lt;="&amp;('1. Ρυθμίσεις'!$C$9+(8-1)*7+6),'3. Καταγραφή αδειών'!$D$5:$D$200,"&gt;="&amp;('1. Ρυθμίσεις'!$C$9+(8-1)*7)))</f>
        <v/>
      </c>
      <c r="J24" s="106">
        <f>IF($A24="","",COUNTIFS('3. Καταγραφή αδειών'!$A$5:$A$200,$A24,'3. Καταγραφή αδειών'!$F$5:$F$200,"Εγκρίθηκε",'3. Καταγραφή αδειών'!$C$5:$C$200,"&lt;="&amp;('1. Ρυθμίσεις'!$C$9+(9-1)*7+6),'3. Καταγραφή αδειών'!$D$5:$D$200,"&gt;="&amp;('1. Ρυθμίσεις'!$C$9+(9-1)*7)))</f>
        <v/>
      </c>
      <c r="K24" s="106">
        <f>IF($A24="","",COUNTIFS('3. Καταγραφή αδειών'!$A$5:$A$200,$A24,'3. Καταγραφή αδειών'!$F$5:$F$200,"Εγκρίθηκε",'3. Καταγραφή αδειών'!$C$5:$C$200,"&lt;="&amp;('1. Ρυθμίσεις'!$C$9+(10-1)*7+6),'3. Καταγραφή αδειών'!$D$5:$D$200,"&gt;="&amp;('1. Ρυθμίσεις'!$C$9+(10-1)*7)))</f>
        <v/>
      </c>
      <c r="L24" s="106">
        <f>IF($A24="","",COUNTIFS('3. Καταγραφή αδειών'!$A$5:$A$200,$A24,'3. Καταγραφή αδειών'!$F$5:$F$200,"Εγκρίθηκε",'3. Καταγραφή αδειών'!$C$5:$C$200,"&lt;="&amp;('1. Ρυθμίσεις'!$C$9+(11-1)*7+6),'3. Καταγραφή αδειών'!$D$5:$D$200,"&gt;="&amp;('1. Ρυθμίσεις'!$C$9+(11-1)*7)))</f>
        <v/>
      </c>
      <c r="M24" s="106">
        <f>IF($A24="","",COUNTIFS('3. Καταγραφή αδειών'!$A$5:$A$200,$A24,'3. Καταγραφή αδειών'!$F$5:$F$200,"Εγκρίθηκε",'3. Καταγραφή αδειών'!$C$5:$C$200,"&lt;="&amp;('1. Ρυθμίσεις'!$C$9+(12-1)*7+6),'3. Καταγραφή αδειών'!$D$5:$D$200,"&gt;="&amp;('1. Ρυθμίσεις'!$C$9+(12-1)*7)))</f>
        <v/>
      </c>
      <c r="N24" s="106">
        <f>IF($A24="","",COUNTIFS('3. Καταγραφή αδειών'!$A$5:$A$200,$A24,'3. Καταγραφή αδειών'!$F$5:$F$200,"Εγκρίθηκε",'3. Καταγραφή αδειών'!$C$5:$C$200,"&lt;="&amp;('1. Ρυθμίσεις'!$C$9+(13-1)*7+6),'3. Καταγραφή αδειών'!$D$5:$D$200,"&gt;="&amp;('1. Ρυθμίσεις'!$C$9+(13-1)*7)))</f>
        <v/>
      </c>
      <c r="O24" s="106">
        <f>IF($A24="","",COUNTIFS('3. Καταγραφή αδειών'!$A$5:$A$200,$A24,'3. Καταγραφή αδειών'!$F$5:$F$200,"Εγκρίθηκε",'3. Καταγραφή αδειών'!$C$5:$C$200,"&lt;="&amp;('1. Ρυθμίσεις'!$C$9+(14-1)*7+6),'3. Καταγραφή αδειών'!$D$5:$D$200,"&gt;="&amp;('1. Ρυθμίσεις'!$C$9+(14-1)*7)))</f>
        <v/>
      </c>
      <c r="P24" s="106">
        <f>IF($A24="","",COUNTIFS('3. Καταγραφή αδειών'!$A$5:$A$200,$A24,'3. Καταγραφή αδειών'!$F$5:$F$200,"Εγκρίθηκε",'3. Καταγραφή αδειών'!$C$5:$C$200,"&lt;="&amp;('1. Ρυθμίσεις'!$C$9+(15-1)*7+6),'3. Καταγραφή αδειών'!$D$5:$D$200,"&gt;="&amp;('1. Ρυθμίσεις'!$C$9+(15-1)*7)))</f>
        <v/>
      </c>
      <c r="Q24" s="106">
        <f>IF($A24="","",COUNTIFS('3. Καταγραφή αδειών'!$A$5:$A$200,$A24,'3. Καταγραφή αδειών'!$F$5:$F$200,"Εγκρίθηκε",'3. Καταγραφή αδειών'!$C$5:$C$200,"&lt;="&amp;('1. Ρυθμίσεις'!$C$9+(16-1)*7+6),'3. Καταγραφή αδειών'!$D$5:$D$200,"&gt;="&amp;('1. Ρυθμίσεις'!$C$9+(16-1)*7)))</f>
        <v/>
      </c>
      <c r="R24" s="106">
        <f>IF($A24="","",COUNTIFS('3. Καταγραφή αδειών'!$A$5:$A$200,$A24,'3. Καταγραφή αδειών'!$F$5:$F$200,"Εγκρίθηκε",'3. Καταγραφή αδειών'!$C$5:$C$200,"&lt;="&amp;('1. Ρυθμίσεις'!$C$9+(17-1)*7+6),'3. Καταγραφή αδειών'!$D$5:$D$200,"&gt;="&amp;('1. Ρυθμίσεις'!$C$9+(17-1)*7)))</f>
        <v/>
      </c>
      <c r="S24" s="106">
        <f>IF($A24="","",COUNTIFS('3. Καταγραφή αδειών'!$A$5:$A$200,$A24,'3. Καταγραφή αδειών'!$F$5:$F$200,"Εγκρίθηκε",'3. Καταγραφή αδειών'!$C$5:$C$200,"&lt;="&amp;('1. Ρυθμίσεις'!$C$9+(18-1)*7+6),'3. Καταγραφή αδειών'!$D$5:$D$200,"&gt;="&amp;('1. Ρυθμίσεις'!$C$9+(18-1)*7)))</f>
        <v/>
      </c>
      <c r="T24" s="106">
        <f>IF($A24="","",COUNTIFS('3. Καταγραφή αδειών'!$A$5:$A$200,$A24,'3. Καταγραφή αδειών'!$F$5:$F$200,"Εγκρίθηκε",'3. Καταγραφή αδειών'!$C$5:$C$200,"&lt;="&amp;('1. Ρυθμίσεις'!$C$9+(19-1)*7+6),'3. Καταγραφή αδειών'!$D$5:$D$200,"&gt;="&amp;('1. Ρυθμίσεις'!$C$9+(19-1)*7)))</f>
        <v/>
      </c>
      <c r="U24" s="106">
        <f>IF($A24="","",COUNTIFS('3. Καταγραφή αδειών'!$A$5:$A$200,$A24,'3. Καταγραφή αδειών'!$F$5:$F$200,"Εγκρίθηκε",'3. Καταγραφή αδειών'!$C$5:$C$200,"&lt;="&amp;('1. Ρυθμίσεις'!$C$9+(20-1)*7+6),'3. Καταγραφή αδειών'!$D$5:$D$200,"&gt;="&amp;('1. Ρυθμίσεις'!$C$9+(20-1)*7)))</f>
        <v/>
      </c>
      <c r="V24" s="106">
        <f>IF($A24="","",COUNTIFS('3. Καταγραφή αδειών'!$A$5:$A$200,$A24,'3. Καταγραφή αδειών'!$F$5:$F$200,"Εγκρίθηκε",'3. Καταγραφή αδειών'!$C$5:$C$200,"&lt;="&amp;('1. Ρυθμίσεις'!$C$9+(21-1)*7+6),'3. Καταγραφή αδειών'!$D$5:$D$200,"&gt;="&amp;('1. Ρυθμίσεις'!$C$9+(21-1)*7)))</f>
        <v/>
      </c>
      <c r="W24" s="106">
        <f>IF($A24="","",COUNTIFS('3. Καταγραφή αδειών'!$A$5:$A$200,$A24,'3. Καταγραφή αδειών'!$F$5:$F$200,"Εγκρίθηκε",'3. Καταγραφή αδειών'!$C$5:$C$200,"&lt;="&amp;('1. Ρυθμίσεις'!$C$9+(22-1)*7+6),'3. Καταγραφή αδειών'!$D$5:$D$200,"&gt;="&amp;('1. Ρυθμίσεις'!$C$9+(22-1)*7)))</f>
        <v/>
      </c>
      <c r="X24" s="106">
        <f>IF($A24="","",COUNTIFS('3. Καταγραφή αδειών'!$A$5:$A$200,$A24,'3. Καταγραφή αδειών'!$F$5:$F$200,"Εγκρίθηκε",'3. Καταγραφή αδειών'!$C$5:$C$200,"&lt;="&amp;('1. Ρυθμίσεις'!$C$9+(23-1)*7+6),'3. Καταγραφή αδειών'!$D$5:$D$200,"&gt;="&amp;('1. Ρυθμίσεις'!$C$9+(23-1)*7)))</f>
        <v/>
      </c>
      <c r="Y24" s="106">
        <f>IF($A24="","",COUNTIFS('3. Καταγραφή αδειών'!$A$5:$A$200,$A24,'3. Καταγραφή αδειών'!$F$5:$F$200,"Εγκρίθηκε",'3. Καταγραφή αδειών'!$C$5:$C$200,"&lt;="&amp;('1. Ρυθμίσεις'!$C$9+(24-1)*7+6),'3. Καταγραφή αδειών'!$D$5:$D$200,"&gt;="&amp;('1. Ρυθμίσεις'!$C$9+(24-1)*7)))</f>
        <v/>
      </c>
      <c r="Z24" s="106">
        <f>IF($A24="","",COUNTIFS('3. Καταγραφή αδειών'!$A$5:$A$200,$A24,'3. Καταγραφή αδειών'!$F$5:$F$200,"Εγκρίθηκε",'3. Καταγραφή αδειών'!$C$5:$C$200,"&lt;="&amp;('1. Ρυθμίσεις'!$C$9+(25-1)*7+6),'3. Καταγραφή αδειών'!$D$5:$D$200,"&gt;="&amp;('1. Ρυθμίσεις'!$C$9+(25-1)*7)))</f>
        <v/>
      </c>
      <c r="AA24" s="106">
        <f>IF($A24="","",COUNTIFS('3. Καταγραφή αδειών'!$A$5:$A$200,$A24,'3. Καταγραφή αδειών'!$F$5:$F$200,"Εγκρίθηκε",'3. Καταγραφή αδειών'!$C$5:$C$200,"&lt;="&amp;('1. Ρυθμίσεις'!$C$9+(26-1)*7+6),'3. Καταγραφή αδειών'!$D$5:$D$200,"&gt;="&amp;('1. Ρυθμίσεις'!$C$9+(26-1)*7)))</f>
        <v/>
      </c>
      <c r="AB24" s="106">
        <f>IF($A24="","",COUNTIFS('3. Καταγραφή αδειών'!$A$5:$A$200,$A24,'3. Καταγραφή αδειών'!$F$5:$F$200,"Εγκρίθηκε",'3. Καταγραφή αδειών'!$C$5:$C$200,"&lt;="&amp;('1. Ρυθμίσεις'!$C$9+(27-1)*7+6),'3. Καταγραφή αδειών'!$D$5:$D$200,"&gt;="&amp;('1. Ρυθμίσεις'!$C$9+(27-1)*7)))</f>
        <v/>
      </c>
      <c r="AC24" s="106">
        <f>IF($A24="","",COUNTIFS('3. Καταγραφή αδειών'!$A$5:$A$200,$A24,'3. Καταγραφή αδειών'!$F$5:$F$200,"Εγκρίθηκε",'3. Καταγραφή αδειών'!$C$5:$C$200,"&lt;="&amp;('1. Ρυθμίσεις'!$C$9+(28-1)*7+6),'3. Καταγραφή αδειών'!$D$5:$D$200,"&gt;="&amp;('1. Ρυθμίσεις'!$C$9+(28-1)*7)))</f>
        <v/>
      </c>
      <c r="AD24" s="106">
        <f>IF($A24="","",COUNTIFS('3. Καταγραφή αδειών'!$A$5:$A$200,$A24,'3. Καταγραφή αδειών'!$F$5:$F$200,"Εγκρίθηκε",'3. Καταγραφή αδειών'!$C$5:$C$200,"&lt;="&amp;('1. Ρυθμίσεις'!$C$9+(29-1)*7+6),'3. Καταγραφή αδειών'!$D$5:$D$200,"&gt;="&amp;('1. Ρυθμίσεις'!$C$9+(29-1)*7)))</f>
        <v/>
      </c>
      <c r="AE24" s="106">
        <f>IF($A24="","",COUNTIFS('3. Καταγραφή αδειών'!$A$5:$A$200,$A24,'3. Καταγραφή αδειών'!$F$5:$F$200,"Εγκρίθηκε",'3. Καταγραφή αδειών'!$C$5:$C$200,"&lt;="&amp;('1. Ρυθμίσεις'!$C$9+(30-1)*7+6),'3. Καταγραφή αδειών'!$D$5:$D$200,"&gt;="&amp;('1. Ρυθμίσεις'!$C$9+(30-1)*7)))</f>
        <v/>
      </c>
      <c r="AF24" s="106">
        <f>IF($A24="","",COUNTIFS('3. Καταγραφή αδειών'!$A$5:$A$200,$A24,'3. Καταγραφή αδειών'!$F$5:$F$200,"Εγκρίθηκε",'3. Καταγραφή αδειών'!$C$5:$C$200,"&lt;="&amp;('1. Ρυθμίσεις'!$C$9+(31-1)*7+6),'3. Καταγραφή αδειών'!$D$5:$D$200,"&gt;="&amp;('1. Ρυθμίσεις'!$C$9+(31-1)*7)))</f>
        <v/>
      </c>
      <c r="AG24" s="106">
        <f>IF($A24="","",COUNTIFS('3. Καταγραφή αδειών'!$A$5:$A$200,$A24,'3. Καταγραφή αδειών'!$F$5:$F$200,"Εγκρίθηκε",'3. Καταγραφή αδειών'!$C$5:$C$200,"&lt;="&amp;('1. Ρυθμίσεις'!$C$9+(32-1)*7+6),'3. Καταγραφή αδειών'!$D$5:$D$200,"&gt;="&amp;('1. Ρυθμίσεις'!$C$9+(32-1)*7)))</f>
        <v/>
      </c>
      <c r="AH24" s="106">
        <f>IF($A24="","",COUNTIFS('3. Καταγραφή αδειών'!$A$5:$A$200,$A24,'3. Καταγραφή αδειών'!$F$5:$F$200,"Εγκρίθηκε",'3. Καταγραφή αδειών'!$C$5:$C$200,"&lt;="&amp;('1. Ρυθμίσεις'!$C$9+(33-1)*7+6),'3. Καταγραφή αδειών'!$D$5:$D$200,"&gt;="&amp;('1. Ρυθμίσεις'!$C$9+(33-1)*7)))</f>
        <v/>
      </c>
      <c r="AI24" s="106">
        <f>IF($A24="","",COUNTIFS('3. Καταγραφή αδειών'!$A$5:$A$200,$A24,'3. Καταγραφή αδειών'!$F$5:$F$200,"Εγκρίθηκε",'3. Καταγραφή αδειών'!$C$5:$C$200,"&lt;="&amp;('1. Ρυθμίσεις'!$C$9+(34-1)*7+6),'3. Καταγραφή αδειών'!$D$5:$D$200,"&gt;="&amp;('1. Ρυθμίσεις'!$C$9+(34-1)*7)))</f>
        <v/>
      </c>
      <c r="AJ24" s="106">
        <f>IF($A24="","",COUNTIFS('3. Καταγραφή αδειών'!$A$5:$A$200,$A24,'3. Καταγραφή αδειών'!$F$5:$F$200,"Εγκρίθηκε",'3. Καταγραφή αδειών'!$C$5:$C$200,"&lt;="&amp;('1. Ρυθμίσεις'!$C$9+(35-1)*7+6),'3. Καταγραφή αδειών'!$D$5:$D$200,"&gt;="&amp;('1. Ρυθμίσεις'!$C$9+(35-1)*7)))</f>
        <v/>
      </c>
      <c r="AK24" s="106">
        <f>IF($A24="","",COUNTIFS('3. Καταγραφή αδειών'!$A$5:$A$200,$A24,'3. Καταγραφή αδειών'!$F$5:$F$200,"Εγκρίθηκε",'3. Καταγραφή αδειών'!$C$5:$C$200,"&lt;="&amp;('1. Ρυθμίσεις'!$C$9+(36-1)*7+6),'3. Καταγραφή αδειών'!$D$5:$D$200,"&gt;="&amp;('1. Ρυθμίσεις'!$C$9+(36-1)*7)))</f>
        <v/>
      </c>
      <c r="AL24" s="106">
        <f>IF($A24="","",COUNTIFS('3. Καταγραφή αδειών'!$A$5:$A$200,$A24,'3. Καταγραφή αδειών'!$F$5:$F$200,"Εγκρίθηκε",'3. Καταγραφή αδειών'!$C$5:$C$200,"&lt;="&amp;('1. Ρυθμίσεις'!$C$9+(37-1)*7+6),'3. Καταγραφή αδειών'!$D$5:$D$200,"&gt;="&amp;('1. Ρυθμίσεις'!$C$9+(37-1)*7)))</f>
        <v/>
      </c>
      <c r="AM24" s="106">
        <f>IF($A24="","",COUNTIFS('3. Καταγραφή αδειών'!$A$5:$A$200,$A24,'3. Καταγραφή αδειών'!$F$5:$F$200,"Εγκρίθηκε",'3. Καταγραφή αδειών'!$C$5:$C$200,"&lt;="&amp;('1. Ρυθμίσεις'!$C$9+(38-1)*7+6),'3. Καταγραφή αδειών'!$D$5:$D$200,"&gt;="&amp;('1. Ρυθμίσεις'!$C$9+(38-1)*7)))</f>
        <v/>
      </c>
      <c r="AN24" s="106">
        <f>IF($A24="","",COUNTIFS('3. Καταγραφή αδειών'!$A$5:$A$200,$A24,'3. Καταγραφή αδειών'!$F$5:$F$200,"Εγκρίθηκε",'3. Καταγραφή αδειών'!$C$5:$C$200,"&lt;="&amp;('1. Ρυθμίσεις'!$C$9+(39-1)*7+6),'3. Καταγραφή αδειών'!$D$5:$D$200,"&gt;="&amp;('1. Ρυθμίσεις'!$C$9+(39-1)*7)))</f>
        <v/>
      </c>
      <c r="AO24" s="106">
        <f>IF($A24="","",COUNTIFS('3. Καταγραφή αδειών'!$A$5:$A$200,$A24,'3. Καταγραφή αδειών'!$F$5:$F$200,"Εγκρίθηκε",'3. Καταγραφή αδειών'!$C$5:$C$200,"&lt;="&amp;('1. Ρυθμίσεις'!$C$9+(40-1)*7+6),'3. Καταγραφή αδειών'!$D$5:$D$200,"&gt;="&amp;('1. Ρυθμίσεις'!$C$9+(40-1)*7)))</f>
        <v/>
      </c>
      <c r="AP24" s="106">
        <f>IF($A24="","",COUNTIFS('3. Καταγραφή αδειών'!$A$5:$A$200,$A24,'3. Καταγραφή αδειών'!$F$5:$F$200,"Εγκρίθηκε",'3. Καταγραφή αδειών'!$C$5:$C$200,"&lt;="&amp;('1. Ρυθμίσεις'!$C$9+(41-1)*7+6),'3. Καταγραφή αδειών'!$D$5:$D$200,"&gt;="&amp;('1. Ρυθμίσεις'!$C$9+(41-1)*7)))</f>
        <v/>
      </c>
      <c r="AQ24" s="106">
        <f>IF($A24="","",COUNTIFS('3. Καταγραφή αδειών'!$A$5:$A$200,$A24,'3. Καταγραφή αδειών'!$F$5:$F$200,"Εγκρίθηκε",'3. Καταγραφή αδειών'!$C$5:$C$200,"&lt;="&amp;('1. Ρυθμίσεις'!$C$9+(42-1)*7+6),'3. Καταγραφή αδειών'!$D$5:$D$200,"&gt;="&amp;('1. Ρυθμίσεις'!$C$9+(42-1)*7)))</f>
        <v/>
      </c>
      <c r="AR24" s="106">
        <f>IF($A24="","",COUNTIFS('3. Καταγραφή αδειών'!$A$5:$A$200,$A24,'3. Καταγραφή αδειών'!$F$5:$F$200,"Εγκρίθηκε",'3. Καταγραφή αδειών'!$C$5:$C$200,"&lt;="&amp;('1. Ρυθμίσεις'!$C$9+(43-1)*7+6),'3. Καταγραφή αδειών'!$D$5:$D$200,"&gt;="&amp;('1. Ρυθμίσεις'!$C$9+(43-1)*7)))</f>
        <v/>
      </c>
      <c r="AS24" s="106">
        <f>IF($A24="","",COUNTIFS('3. Καταγραφή αδειών'!$A$5:$A$200,$A24,'3. Καταγραφή αδειών'!$F$5:$F$200,"Εγκρίθηκε",'3. Καταγραφή αδειών'!$C$5:$C$200,"&lt;="&amp;('1. Ρυθμίσεις'!$C$9+(44-1)*7+6),'3. Καταγραφή αδειών'!$D$5:$D$200,"&gt;="&amp;('1. Ρυθμίσεις'!$C$9+(44-1)*7)))</f>
        <v/>
      </c>
      <c r="AT24" s="106">
        <f>IF($A24="","",COUNTIFS('3. Καταγραφή αδειών'!$A$5:$A$200,$A24,'3. Καταγραφή αδειών'!$F$5:$F$200,"Εγκρίθηκε",'3. Καταγραφή αδειών'!$C$5:$C$200,"&lt;="&amp;('1. Ρυθμίσεις'!$C$9+(45-1)*7+6),'3. Καταγραφή αδειών'!$D$5:$D$200,"&gt;="&amp;('1. Ρυθμίσεις'!$C$9+(45-1)*7)))</f>
        <v/>
      </c>
      <c r="AU24" s="106">
        <f>IF($A24="","",COUNTIFS('3. Καταγραφή αδειών'!$A$5:$A$200,$A24,'3. Καταγραφή αδειών'!$F$5:$F$200,"Εγκρίθηκε",'3. Καταγραφή αδειών'!$C$5:$C$200,"&lt;="&amp;('1. Ρυθμίσεις'!$C$9+(46-1)*7+6),'3. Καταγραφή αδειών'!$D$5:$D$200,"&gt;="&amp;('1. Ρυθμίσεις'!$C$9+(46-1)*7)))</f>
        <v/>
      </c>
      <c r="AV24" s="106">
        <f>IF($A24="","",COUNTIFS('3. Καταγραφή αδειών'!$A$5:$A$200,$A24,'3. Καταγραφή αδειών'!$F$5:$F$200,"Εγκρίθηκε",'3. Καταγραφή αδειών'!$C$5:$C$200,"&lt;="&amp;('1. Ρυθμίσεις'!$C$9+(47-1)*7+6),'3. Καταγραφή αδειών'!$D$5:$D$200,"&gt;="&amp;('1. Ρυθμίσεις'!$C$9+(47-1)*7)))</f>
        <v/>
      </c>
      <c r="AW24" s="106">
        <f>IF($A24="","",COUNTIFS('3. Καταγραφή αδειών'!$A$5:$A$200,$A24,'3. Καταγραφή αδειών'!$F$5:$F$200,"Εγκρίθηκε",'3. Καταγραφή αδειών'!$C$5:$C$200,"&lt;="&amp;('1. Ρυθμίσεις'!$C$9+(48-1)*7+6),'3. Καταγραφή αδειών'!$D$5:$D$200,"&gt;="&amp;('1. Ρυθμίσεις'!$C$9+(48-1)*7)))</f>
        <v/>
      </c>
      <c r="AX24" s="106">
        <f>IF($A24="","",COUNTIFS('3. Καταγραφή αδειών'!$A$5:$A$200,$A24,'3. Καταγραφή αδειών'!$F$5:$F$200,"Εγκρίθηκε",'3. Καταγραφή αδειών'!$C$5:$C$200,"&lt;="&amp;('1. Ρυθμίσεις'!$C$9+(49-1)*7+6),'3. Καταγραφή αδειών'!$D$5:$D$200,"&gt;="&amp;('1. Ρυθμίσεις'!$C$9+(49-1)*7)))</f>
        <v/>
      </c>
      <c r="AY24" s="106">
        <f>IF($A24="","",COUNTIFS('3. Καταγραφή αδειών'!$A$5:$A$200,$A24,'3. Καταγραφή αδειών'!$F$5:$F$200,"Εγκρίθηκε",'3. Καταγραφή αδειών'!$C$5:$C$200,"&lt;="&amp;('1. Ρυθμίσεις'!$C$9+(50-1)*7+6),'3. Καταγραφή αδειών'!$D$5:$D$200,"&gt;="&amp;('1. Ρυθμίσεις'!$C$9+(50-1)*7)))</f>
        <v/>
      </c>
      <c r="AZ24" s="106">
        <f>IF($A24="","",COUNTIFS('3. Καταγραφή αδειών'!$A$5:$A$200,$A24,'3. Καταγραφή αδειών'!$F$5:$F$200,"Εγκρίθηκε",'3. Καταγραφή αδειών'!$C$5:$C$200,"&lt;="&amp;('1. Ρυθμίσεις'!$C$9+(51-1)*7+6),'3. Καταγραφή αδειών'!$D$5:$D$200,"&gt;="&amp;('1. Ρυθμίσεις'!$C$9+(51-1)*7)))</f>
        <v/>
      </c>
      <c r="BA24" s="106">
        <f>IF($A24="","",COUNTIFS('3. Καταγραφή αδειών'!$A$5:$A$200,$A24,'3. Καταγραφή αδειών'!$F$5:$F$200,"Εγκρίθηκε",'3. Καταγραφή αδειών'!$C$5:$C$200,"&lt;="&amp;('1. Ρυθμίσεις'!$C$9+(52-1)*7+6),'3. Καταγραφή αδειών'!$D$5:$D$200,"&gt;="&amp;('1. Ρυθμίσεις'!$C$9+(52-1)*7)))</f>
        <v/>
      </c>
    </row>
    <row r="25" ht="18" customHeight="1" s="55">
      <c r="A25" s="105">
        <f>IF('2. Εργαζόμενοι'!A25="","",'2. Εργαζόμενοι'!A25)</f>
        <v/>
      </c>
      <c r="B25" s="106">
        <f>IF($A25="","",COUNTIFS('3. Καταγραφή αδειών'!$A$5:$A$200,$A25,'3. Καταγραφή αδειών'!$F$5:$F$200,"Εγκρίθηκε",'3. Καταγραφή αδειών'!$C$5:$C$200,"&lt;="&amp;('1. Ρυθμίσεις'!$C$9+(1-1)*7+6),'3. Καταγραφή αδειών'!$D$5:$D$200,"&gt;="&amp;('1. Ρυθμίσεις'!$C$9+(1-1)*7)))</f>
        <v/>
      </c>
      <c r="C25" s="106">
        <f>IF($A25="","",COUNTIFS('3. Καταγραφή αδειών'!$A$5:$A$200,$A25,'3. Καταγραφή αδειών'!$F$5:$F$200,"Εγκρίθηκε",'3. Καταγραφή αδειών'!$C$5:$C$200,"&lt;="&amp;('1. Ρυθμίσεις'!$C$9+(2-1)*7+6),'3. Καταγραφή αδειών'!$D$5:$D$200,"&gt;="&amp;('1. Ρυθμίσεις'!$C$9+(2-1)*7)))</f>
        <v/>
      </c>
      <c r="D25" s="106">
        <f>IF($A25="","",COUNTIFS('3. Καταγραφή αδειών'!$A$5:$A$200,$A25,'3. Καταγραφή αδειών'!$F$5:$F$200,"Εγκρίθηκε",'3. Καταγραφή αδειών'!$C$5:$C$200,"&lt;="&amp;('1. Ρυθμίσεις'!$C$9+(3-1)*7+6),'3. Καταγραφή αδειών'!$D$5:$D$200,"&gt;="&amp;('1. Ρυθμίσεις'!$C$9+(3-1)*7)))</f>
        <v/>
      </c>
      <c r="E25" s="106">
        <f>IF($A25="","",COUNTIFS('3. Καταγραφή αδειών'!$A$5:$A$200,$A25,'3. Καταγραφή αδειών'!$F$5:$F$200,"Εγκρίθηκε",'3. Καταγραφή αδειών'!$C$5:$C$200,"&lt;="&amp;('1. Ρυθμίσεις'!$C$9+(4-1)*7+6),'3. Καταγραφή αδειών'!$D$5:$D$200,"&gt;="&amp;('1. Ρυθμίσεις'!$C$9+(4-1)*7)))</f>
        <v/>
      </c>
      <c r="F25" s="106">
        <f>IF($A25="","",COUNTIFS('3. Καταγραφή αδειών'!$A$5:$A$200,$A25,'3. Καταγραφή αδειών'!$F$5:$F$200,"Εγκρίθηκε",'3. Καταγραφή αδειών'!$C$5:$C$200,"&lt;="&amp;('1. Ρυθμίσεις'!$C$9+(5-1)*7+6),'3. Καταγραφή αδειών'!$D$5:$D$200,"&gt;="&amp;('1. Ρυθμίσεις'!$C$9+(5-1)*7)))</f>
        <v/>
      </c>
      <c r="G25" s="106">
        <f>IF($A25="","",COUNTIFS('3. Καταγραφή αδειών'!$A$5:$A$200,$A25,'3. Καταγραφή αδειών'!$F$5:$F$200,"Εγκρίθηκε",'3. Καταγραφή αδειών'!$C$5:$C$200,"&lt;="&amp;('1. Ρυθμίσεις'!$C$9+(6-1)*7+6),'3. Καταγραφή αδειών'!$D$5:$D$200,"&gt;="&amp;('1. Ρυθμίσεις'!$C$9+(6-1)*7)))</f>
        <v/>
      </c>
      <c r="H25" s="106">
        <f>IF($A25="","",COUNTIFS('3. Καταγραφή αδειών'!$A$5:$A$200,$A25,'3. Καταγραφή αδειών'!$F$5:$F$200,"Εγκρίθηκε",'3. Καταγραφή αδειών'!$C$5:$C$200,"&lt;="&amp;('1. Ρυθμίσεις'!$C$9+(7-1)*7+6),'3. Καταγραφή αδειών'!$D$5:$D$200,"&gt;="&amp;('1. Ρυθμίσεις'!$C$9+(7-1)*7)))</f>
        <v/>
      </c>
      <c r="I25" s="106">
        <f>IF($A25="","",COUNTIFS('3. Καταγραφή αδειών'!$A$5:$A$200,$A25,'3. Καταγραφή αδειών'!$F$5:$F$200,"Εγκρίθηκε",'3. Καταγραφή αδειών'!$C$5:$C$200,"&lt;="&amp;('1. Ρυθμίσεις'!$C$9+(8-1)*7+6),'3. Καταγραφή αδειών'!$D$5:$D$200,"&gt;="&amp;('1. Ρυθμίσεις'!$C$9+(8-1)*7)))</f>
        <v/>
      </c>
      <c r="J25" s="106">
        <f>IF($A25="","",COUNTIFS('3. Καταγραφή αδειών'!$A$5:$A$200,$A25,'3. Καταγραφή αδειών'!$F$5:$F$200,"Εγκρίθηκε",'3. Καταγραφή αδειών'!$C$5:$C$200,"&lt;="&amp;('1. Ρυθμίσεις'!$C$9+(9-1)*7+6),'3. Καταγραφή αδειών'!$D$5:$D$200,"&gt;="&amp;('1. Ρυθμίσεις'!$C$9+(9-1)*7)))</f>
        <v/>
      </c>
      <c r="K25" s="106">
        <f>IF($A25="","",COUNTIFS('3. Καταγραφή αδειών'!$A$5:$A$200,$A25,'3. Καταγραφή αδειών'!$F$5:$F$200,"Εγκρίθηκε",'3. Καταγραφή αδειών'!$C$5:$C$200,"&lt;="&amp;('1. Ρυθμίσεις'!$C$9+(10-1)*7+6),'3. Καταγραφή αδειών'!$D$5:$D$200,"&gt;="&amp;('1. Ρυθμίσεις'!$C$9+(10-1)*7)))</f>
        <v/>
      </c>
      <c r="L25" s="106">
        <f>IF($A25="","",COUNTIFS('3. Καταγραφή αδειών'!$A$5:$A$200,$A25,'3. Καταγραφή αδειών'!$F$5:$F$200,"Εγκρίθηκε",'3. Καταγραφή αδειών'!$C$5:$C$200,"&lt;="&amp;('1. Ρυθμίσεις'!$C$9+(11-1)*7+6),'3. Καταγραφή αδειών'!$D$5:$D$200,"&gt;="&amp;('1. Ρυθμίσεις'!$C$9+(11-1)*7)))</f>
        <v/>
      </c>
      <c r="M25" s="106">
        <f>IF($A25="","",COUNTIFS('3. Καταγραφή αδειών'!$A$5:$A$200,$A25,'3. Καταγραφή αδειών'!$F$5:$F$200,"Εγκρίθηκε",'3. Καταγραφή αδειών'!$C$5:$C$200,"&lt;="&amp;('1. Ρυθμίσεις'!$C$9+(12-1)*7+6),'3. Καταγραφή αδειών'!$D$5:$D$200,"&gt;="&amp;('1. Ρυθμίσεις'!$C$9+(12-1)*7)))</f>
        <v/>
      </c>
      <c r="N25" s="106">
        <f>IF($A25="","",COUNTIFS('3. Καταγραφή αδειών'!$A$5:$A$200,$A25,'3. Καταγραφή αδειών'!$F$5:$F$200,"Εγκρίθηκε",'3. Καταγραφή αδειών'!$C$5:$C$200,"&lt;="&amp;('1. Ρυθμίσεις'!$C$9+(13-1)*7+6),'3. Καταγραφή αδειών'!$D$5:$D$200,"&gt;="&amp;('1. Ρυθμίσεις'!$C$9+(13-1)*7)))</f>
        <v/>
      </c>
      <c r="O25" s="106">
        <f>IF($A25="","",COUNTIFS('3. Καταγραφή αδειών'!$A$5:$A$200,$A25,'3. Καταγραφή αδειών'!$F$5:$F$200,"Εγκρίθηκε",'3. Καταγραφή αδειών'!$C$5:$C$200,"&lt;="&amp;('1. Ρυθμίσεις'!$C$9+(14-1)*7+6),'3. Καταγραφή αδειών'!$D$5:$D$200,"&gt;="&amp;('1. Ρυθμίσεις'!$C$9+(14-1)*7)))</f>
        <v/>
      </c>
      <c r="P25" s="106">
        <f>IF($A25="","",COUNTIFS('3. Καταγραφή αδειών'!$A$5:$A$200,$A25,'3. Καταγραφή αδειών'!$F$5:$F$200,"Εγκρίθηκε",'3. Καταγραφή αδειών'!$C$5:$C$200,"&lt;="&amp;('1. Ρυθμίσεις'!$C$9+(15-1)*7+6),'3. Καταγραφή αδειών'!$D$5:$D$200,"&gt;="&amp;('1. Ρυθμίσεις'!$C$9+(15-1)*7)))</f>
        <v/>
      </c>
      <c r="Q25" s="106">
        <f>IF($A25="","",COUNTIFS('3. Καταγραφή αδειών'!$A$5:$A$200,$A25,'3. Καταγραφή αδειών'!$F$5:$F$200,"Εγκρίθηκε",'3. Καταγραφή αδειών'!$C$5:$C$200,"&lt;="&amp;('1. Ρυθμίσεις'!$C$9+(16-1)*7+6),'3. Καταγραφή αδειών'!$D$5:$D$200,"&gt;="&amp;('1. Ρυθμίσεις'!$C$9+(16-1)*7)))</f>
        <v/>
      </c>
      <c r="R25" s="106">
        <f>IF($A25="","",COUNTIFS('3. Καταγραφή αδειών'!$A$5:$A$200,$A25,'3. Καταγραφή αδειών'!$F$5:$F$200,"Εγκρίθηκε",'3. Καταγραφή αδειών'!$C$5:$C$200,"&lt;="&amp;('1. Ρυθμίσεις'!$C$9+(17-1)*7+6),'3. Καταγραφή αδειών'!$D$5:$D$200,"&gt;="&amp;('1. Ρυθμίσεις'!$C$9+(17-1)*7)))</f>
        <v/>
      </c>
      <c r="S25" s="106">
        <f>IF($A25="","",COUNTIFS('3. Καταγραφή αδειών'!$A$5:$A$200,$A25,'3. Καταγραφή αδειών'!$F$5:$F$200,"Εγκρίθηκε",'3. Καταγραφή αδειών'!$C$5:$C$200,"&lt;="&amp;('1. Ρυθμίσεις'!$C$9+(18-1)*7+6),'3. Καταγραφή αδειών'!$D$5:$D$200,"&gt;="&amp;('1. Ρυθμίσεις'!$C$9+(18-1)*7)))</f>
        <v/>
      </c>
      <c r="T25" s="106">
        <f>IF($A25="","",COUNTIFS('3. Καταγραφή αδειών'!$A$5:$A$200,$A25,'3. Καταγραφή αδειών'!$F$5:$F$200,"Εγκρίθηκε",'3. Καταγραφή αδειών'!$C$5:$C$200,"&lt;="&amp;('1. Ρυθμίσεις'!$C$9+(19-1)*7+6),'3. Καταγραφή αδειών'!$D$5:$D$200,"&gt;="&amp;('1. Ρυθμίσεις'!$C$9+(19-1)*7)))</f>
        <v/>
      </c>
      <c r="U25" s="106">
        <f>IF($A25="","",COUNTIFS('3. Καταγραφή αδειών'!$A$5:$A$200,$A25,'3. Καταγραφή αδειών'!$F$5:$F$200,"Εγκρίθηκε",'3. Καταγραφή αδειών'!$C$5:$C$200,"&lt;="&amp;('1. Ρυθμίσεις'!$C$9+(20-1)*7+6),'3. Καταγραφή αδειών'!$D$5:$D$200,"&gt;="&amp;('1. Ρυθμίσεις'!$C$9+(20-1)*7)))</f>
        <v/>
      </c>
      <c r="V25" s="106">
        <f>IF($A25="","",COUNTIFS('3. Καταγραφή αδειών'!$A$5:$A$200,$A25,'3. Καταγραφή αδειών'!$F$5:$F$200,"Εγκρίθηκε",'3. Καταγραφή αδειών'!$C$5:$C$200,"&lt;="&amp;('1. Ρυθμίσεις'!$C$9+(21-1)*7+6),'3. Καταγραφή αδειών'!$D$5:$D$200,"&gt;="&amp;('1. Ρυθμίσεις'!$C$9+(21-1)*7)))</f>
        <v/>
      </c>
      <c r="W25" s="106">
        <f>IF($A25="","",COUNTIFS('3. Καταγραφή αδειών'!$A$5:$A$200,$A25,'3. Καταγραφή αδειών'!$F$5:$F$200,"Εγκρίθηκε",'3. Καταγραφή αδειών'!$C$5:$C$200,"&lt;="&amp;('1. Ρυθμίσεις'!$C$9+(22-1)*7+6),'3. Καταγραφή αδειών'!$D$5:$D$200,"&gt;="&amp;('1. Ρυθμίσεις'!$C$9+(22-1)*7)))</f>
        <v/>
      </c>
      <c r="X25" s="106">
        <f>IF($A25="","",COUNTIFS('3. Καταγραφή αδειών'!$A$5:$A$200,$A25,'3. Καταγραφή αδειών'!$F$5:$F$200,"Εγκρίθηκε",'3. Καταγραφή αδειών'!$C$5:$C$200,"&lt;="&amp;('1. Ρυθμίσεις'!$C$9+(23-1)*7+6),'3. Καταγραφή αδειών'!$D$5:$D$200,"&gt;="&amp;('1. Ρυθμίσεις'!$C$9+(23-1)*7)))</f>
        <v/>
      </c>
      <c r="Y25" s="106">
        <f>IF($A25="","",COUNTIFS('3. Καταγραφή αδειών'!$A$5:$A$200,$A25,'3. Καταγραφή αδειών'!$F$5:$F$200,"Εγκρίθηκε",'3. Καταγραφή αδειών'!$C$5:$C$200,"&lt;="&amp;('1. Ρυθμίσεις'!$C$9+(24-1)*7+6),'3. Καταγραφή αδειών'!$D$5:$D$200,"&gt;="&amp;('1. Ρυθμίσεις'!$C$9+(24-1)*7)))</f>
        <v/>
      </c>
      <c r="Z25" s="106">
        <f>IF($A25="","",COUNTIFS('3. Καταγραφή αδειών'!$A$5:$A$200,$A25,'3. Καταγραφή αδειών'!$F$5:$F$200,"Εγκρίθηκε",'3. Καταγραφή αδειών'!$C$5:$C$200,"&lt;="&amp;('1. Ρυθμίσεις'!$C$9+(25-1)*7+6),'3. Καταγραφή αδειών'!$D$5:$D$200,"&gt;="&amp;('1. Ρυθμίσεις'!$C$9+(25-1)*7)))</f>
        <v/>
      </c>
      <c r="AA25" s="106">
        <f>IF($A25="","",COUNTIFS('3. Καταγραφή αδειών'!$A$5:$A$200,$A25,'3. Καταγραφή αδειών'!$F$5:$F$200,"Εγκρίθηκε",'3. Καταγραφή αδειών'!$C$5:$C$200,"&lt;="&amp;('1. Ρυθμίσεις'!$C$9+(26-1)*7+6),'3. Καταγραφή αδειών'!$D$5:$D$200,"&gt;="&amp;('1. Ρυθμίσεις'!$C$9+(26-1)*7)))</f>
        <v/>
      </c>
      <c r="AB25" s="106">
        <f>IF($A25="","",COUNTIFS('3. Καταγραφή αδειών'!$A$5:$A$200,$A25,'3. Καταγραφή αδειών'!$F$5:$F$200,"Εγκρίθηκε",'3. Καταγραφή αδειών'!$C$5:$C$200,"&lt;="&amp;('1. Ρυθμίσεις'!$C$9+(27-1)*7+6),'3. Καταγραφή αδειών'!$D$5:$D$200,"&gt;="&amp;('1. Ρυθμίσεις'!$C$9+(27-1)*7)))</f>
        <v/>
      </c>
      <c r="AC25" s="106">
        <f>IF($A25="","",COUNTIFS('3. Καταγραφή αδειών'!$A$5:$A$200,$A25,'3. Καταγραφή αδειών'!$F$5:$F$200,"Εγκρίθηκε",'3. Καταγραφή αδειών'!$C$5:$C$200,"&lt;="&amp;('1. Ρυθμίσεις'!$C$9+(28-1)*7+6),'3. Καταγραφή αδειών'!$D$5:$D$200,"&gt;="&amp;('1. Ρυθμίσεις'!$C$9+(28-1)*7)))</f>
        <v/>
      </c>
      <c r="AD25" s="106">
        <f>IF($A25="","",COUNTIFS('3. Καταγραφή αδειών'!$A$5:$A$200,$A25,'3. Καταγραφή αδειών'!$F$5:$F$200,"Εγκρίθηκε",'3. Καταγραφή αδειών'!$C$5:$C$200,"&lt;="&amp;('1. Ρυθμίσεις'!$C$9+(29-1)*7+6),'3. Καταγραφή αδειών'!$D$5:$D$200,"&gt;="&amp;('1. Ρυθμίσεις'!$C$9+(29-1)*7)))</f>
        <v/>
      </c>
      <c r="AE25" s="106">
        <f>IF($A25="","",COUNTIFS('3. Καταγραφή αδειών'!$A$5:$A$200,$A25,'3. Καταγραφή αδειών'!$F$5:$F$200,"Εγκρίθηκε",'3. Καταγραφή αδειών'!$C$5:$C$200,"&lt;="&amp;('1. Ρυθμίσεις'!$C$9+(30-1)*7+6),'3. Καταγραφή αδειών'!$D$5:$D$200,"&gt;="&amp;('1. Ρυθμίσεις'!$C$9+(30-1)*7)))</f>
        <v/>
      </c>
      <c r="AF25" s="106">
        <f>IF($A25="","",COUNTIFS('3. Καταγραφή αδειών'!$A$5:$A$200,$A25,'3. Καταγραφή αδειών'!$F$5:$F$200,"Εγκρίθηκε",'3. Καταγραφή αδειών'!$C$5:$C$200,"&lt;="&amp;('1. Ρυθμίσεις'!$C$9+(31-1)*7+6),'3. Καταγραφή αδειών'!$D$5:$D$200,"&gt;="&amp;('1. Ρυθμίσεις'!$C$9+(31-1)*7)))</f>
        <v/>
      </c>
      <c r="AG25" s="106">
        <f>IF($A25="","",COUNTIFS('3. Καταγραφή αδειών'!$A$5:$A$200,$A25,'3. Καταγραφή αδειών'!$F$5:$F$200,"Εγκρίθηκε",'3. Καταγραφή αδειών'!$C$5:$C$200,"&lt;="&amp;('1. Ρυθμίσεις'!$C$9+(32-1)*7+6),'3. Καταγραφή αδειών'!$D$5:$D$200,"&gt;="&amp;('1. Ρυθμίσεις'!$C$9+(32-1)*7)))</f>
        <v/>
      </c>
      <c r="AH25" s="106">
        <f>IF($A25="","",COUNTIFS('3. Καταγραφή αδειών'!$A$5:$A$200,$A25,'3. Καταγραφή αδειών'!$F$5:$F$200,"Εγκρίθηκε",'3. Καταγραφή αδειών'!$C$5:$C$200,"&lt;="&amp;('1. Ρυθμίσεις'!$C$9+(33-1)*7+6),'3. Καταγραφή αδειών'!$D$5:$D$200,"&gt;="&amp;('1. Ρυθμίσεις'!$C$9+(33-1)*7)))</f>
        <v/>
      </c>
      <c r="AI25" s="106">
        <f>IF($A25="","",COUNTIFS('3. Καταγραφή αδειών'!$A$5:$A$200,$A25,'3. Καταγραφή αδειών'!$F$5:$F$200,"Εγκρίθηκε",'3. Καταγραφή αδειών'!$C$5:$C$200,"&lt;="&amp;('1. Ρυθμίσεις'!$C$9+(34-1)*7+6),'3. Καταγραφή αδειών'!$D$5:$D$200,"&gt;="&amp;('1. Ρυθμίσεις'!$C$9+(34-1)*7)))</f>
        <v/>
      </c>
      <c r="AJ25" s="106">
        <f>IF($A25="","",COUNTIFS('3. Καταγραφή αδειών'!$A$5:$A$200,$A25,'3. Καταγραφή αδειών'!$F$5:$F$200,"Εγκρίθηκε",'3. Καταγραφή αδειών'!$C$5:$C$200,"&lt;="&amp;('1. Ρυθμίσεις'!$C$9+(35-1)*7+6),'3. Καταγραφή αδειών'!$D$5:$D$200,"&gt;="&amp;('1. Ρυθμίσεις'!$C$9+(35-1)*7)))</f>
        <v/>
      </c>
      <c r="AK25" s="106">
        <f>IF($A25="","",COUNTIFS('3. Καταγραφή αδειών'!$A$5:$A$200,$A25,'3. Καταγραφή αδειών'!$F$5:$F$200,"Εγκρίθηκε",'3. Καταγραφή αδειών'!$C$5:$C$200,"&lt;="&amp;('1. Ρυθμίσεις'!$C$9+(36-1)*7+6),'3. Καταγραφή αδειών'!$D$5:$D$200,"&gt;="&amp;('1. Ρυθμίσεις'!$C$9+(36-1)*7)))</f>
        <v/>
      </c>
      <c r="AL25" s="106">
        <f>IF($A25="","",COUNTIFS('3. Καταγραφή αδειών'!$A$5:$A$200,$A25,'3. Καταγραφή αδειών'!$F$5:$F$200,"Εγκρίθηκε",'3. Καταγραφή αδειών'!$C$5:$C$200,"&lt;="&amp;('1. Ρυθμίσεις'!$C$9+(37-1)*7+6),'3. Καταγραφή αδειών'!$D$5:$D$200,"&gt;="&amp;('1. Ρυθμίσεις'!$C$9+(37-1)*7)))</f>
        <v/>
      </c>
      <c r="AM25" s="106">
        <f>IF($A25="","",COUNTIFS('3. Καταγραφή αδειών'!$A$5:$A$200,$A25,'3. Καταγραφή αδειών'!$F$5:$F$200,"Εγκρίθηκε",'3. Καταγραφή αδειών'!$C$5:$C$200,"&lt;="&amp;('1. Ρυθμίσεις'!$C$9+(38-1)*7+6),'3. Καταγραφή αδειών'!$D$5:$D$200,"&gt;="&amp;('1. Ρυθμίσεις'!$C$9+(38-1)*7)))</f>
        <v/>
      </c>
      <c r="AN25" s="106">
        <f>IF($A25="","",COUNTIFS('3. Καταγραφή αδειών'!$A$5:$A$200,$A25,'3. Καταγραφή αδειών'!$F$5:$F$200,"Εγκρίθηκε",'3. Καταγραφή αδειών'!$C$5:$C$200,"&lt;="&amp;('1. Ρυθμίσεις'!$C$9+(39-1)*7+6),'3. Καταγραφή αδειών'!$D$5:$D$200,"&gt;="&amp;('1. Ρυθμίσεις'!$C$9+(39-1)*7)))</f>
        <v/>
      </c>
      <c r="AO25" s="106">
        <f>IF($A25="","",COUNTIFS('3. Καταγραφή αδειών'!$A$5:$A$200,$A25,'3. Καταγραφή αδειών'!$F$5:$F$200,"Εγκρίθηκε",'3. Καταγραφή αδειών'!$C$5:$C$200,"&lt;="&amp;('1. Ρυθμίσεις'!$C$9+(40-1)*7+6),'3. Καταγραφή αδειών'!$D$5:$D$200,"&gt;="&amp;('1. Ρυθμίσεις'!$C$9+(40-1)*7)))</f>
        <v/>
      </c>
      <c r="AP25" s="106">
        <f>IF($A25="","",COUNTIFS('3. Καταγραφή αδειών'!$A$5:$A$200,$A25,'3. Καταγραφή αδειών'!$F$5:$F$200,"Εγκρίθηκε",'3. Καταγραφή αδειών'!$C$5:$C$200,"&lt;="&amp;('1. Ρυθμίσεις'!$C$9+(41-1)*7+6),'3. Καταγραφή αδειών'!$D$5:$D$200,"&gt;="&amp;('1. Ρυθμίσεις'!$C$9+(41-1)*7)))</f>
        <v/>
      </c>
      <c r="AQ25" s="106">
        <f>IF($A25="","",COUNTIFS('3. Καταγραφή αδειών'!$A$5:$A$200,$A25,'3. Καταγραφή αδειών'!$F$5:$F$200,"Εγκρίθηκε",'3. Καταγραφή αδειών'!$C$5:$C$200,"&lt;="&amp;('1. Ρυθμίσεις'!$C$9+(42-1)*7+6),'3. Καταγραφή αδειών'!$D$5:$D$200,"&gt;="&amp;('1. Ρυθμίσεις'!$C$9+(42-1)*7)))</f>
        <v/>
      </c>
      <c r="AR25" s="106">
        <f>IF($A25="","",COUNTIFS('3. Καταγραφή αδειών'!$A$5:$A$200,$A25,'3. Καταγραφή αδειών'!$F$5:$F$200,"Εγκρίθηκε",'3. Καταγραφή αδειών'!$C$5:$C$200,"&lt;="&amp;('1. Ρυθμίσεις'!$C$9+(43-1)*7+6),'3. Καταγραφή αδειών'!$D$5:$D$200,"&gt;="&amp;('1. Ρυθμίσεις'!$C$9+(43-1)*7)))</f>
        <v/>
      </c>
      <c r="AS25" s="106">
        <f>IF($A25="","",COUNTIFS('3. Καταγραφή αδειών'!$A$5:$A$200,$A25,'3. Καταγραφή αδειών'!$F$5:$F$200,"Εγκρίθηκε",'3. Καταγραφή αδειών'!$C$5:$C$200,"&lt;="&amp;('1. Ρυθμίσεις'!$C$9+(44-1)*7+6),'3. Καταγραφή αδειών'!$D$5:$D$200,"&gt;="&amp;('1. Ρυθμίσεις'!$C$9+(44-1)*7)))</f>
        <v/>
      </c>
      <c r="AT25" s="106">
        <f>IF($A25="","",COUNTIFS('3. Καταγραφή αδειών'!$A$5:$A$200,$A25,'3. Καταγραφή αδειών'!$F$5:$F$200,"Εγκρίθηκε",'3. Καταγραφή αδειών'!$C$5:$C$200,"&lt;="&amp;('1. Ρυθμίσεις'!$C$9+(45-1)*7+6),'3. Καταγραφή αδειών'!$D$5:$D$200,"&gt;="&amp;('1. Ρυθμίσεις'!$C$9+(45-1)*7)))</f>
        <v/>
      </c>
      <c r="AU25" s="106">
        <f>IF($A25="","",COUNTIFS('3. Καταγραφή αδειών'!$A$5:$A$200,$A25,'3. Καταγραφή αδειών'!$F$5:$F$200,"Εγκρίθηκε",'3. Καταγραφή αδειών'!$C$5:$C$200,"&lt;="&amp;('1. Ρυθμίσεις'!$C$9+(46-1)*7+6),'3. Καταγραφή αδειών'!$D$5:$D$200,"&gt;="&amp;('1. Ρυθμίσεις'!$C$9+(46-1)*7)))</f>
        <v/>
      </c>
      <c r="AV25" s="106">
        <f>IF($A25="","",COUNTIFS('3. Καταγραφή αδειών'!$A$5:$A$200,$A25,'3. Καταγραφή αδειών'!$F$5:$F$200,"Εγκρίθηκε",'3. Καταγραφή αδειών'!$C$5:$C$200,"&lt;="&amp;('1. Ρυθμίσεις'!$C$9+(47-1)*7+6),'3. Καταγραφή αδειών'!$D$5:$D$200,"&gt;="&amp;('1. Ρυθμίσεις'!$C$9+(47-1)*7)))</f>
        <v/>
      </c>
      <c r="AW25" s="106">
        <f>IF($A25="","",COUNTIFS('3. Καταγραφή αδειών'!$A$5:$A$200,$A25,'3. Καταγραφή αδειών'!$F$5:$F$200,"Εγκρίθηκε",'3. Καταγραφή αδειών'!$C$5:$C$200,"&lt;="&amp;('1. Ρυθμίσεις'!$C$9+(48-1)*7+6),'3. Καταγραφή αδειών'!$D$5:$D$200,"&gt;="&amp;('1. Ρυθμίσεις'!$C$9+(48-1)*7)))</f>
        <v/>
      </c>
      <c r="AX25" s="106">
        <f>IF($A25="","",COUNTIFS('3. Καταγραφή αδειών'!$A$5:$A$200,$A25,'3. Καταγραφή αδειών'!$F$5:$F$200,"Εγκρίθηκε",'3. Καταγραφή αδειών'!$C$5:$C$200,"&lt;="&amp;('1. Ρυθμίσεις'!$C$9+(49-1)*7+6),'3. Καταγραφή αδειών'!$D$5:$D$200,"&gt;="&amp;('1. Ρυθμίσεις'!$C$9+(49-1)*7)))</f>
        <v/>
      </c>
      <c r="AY25" s="106">
        <f>IF($A25="","",COUNTIFS('3. Καταγραφή αδειών'!$A$5:$A$200,$A25,'3. Καταγραφή αδειών'!$F$5:$F$200,"Εγκρίθηκε",'3. Καταγραφή αδειών'!$C$5:$C$200,"&lt;="&amp;('1. Ρυθμίσεις'!$C$9+(50-1)*7+6),'3. Καταγραφή αδειών'!$D$5:$D$200,"&gt;="&amp;('1. Ρυθμίσεις'!$C$9+(50-1)*7)))</f>
        <v/>
      </c>
      <c r="AZ25" s="106">
        <f>IF($A25="","",COUNTIFS('3. Καταγραφή αδειών'!$A$5:$A$200,$A25,'3. Καταγραφή αδειών'!$F$5:$F$200,"Εγκρίθηκε",'3. Καταγραφή αδειών'!$C$5:$C$200,"&lt;="&amp;('1. Ρυθμίσεις'!$C$9+(51-1)*7+6),'3. Καταγραφή αδειών'!$D$5:$D$200,"&gt;="&amp;('1. Ρυθμίσεις'!$C$9+(51-1)*7)))</f>
        <v/>
      </c>
      <c r="BA25" s="106">
        <f>IF($A25="","",COUNTIFS('3. Καταγραφή αδειών'!$A$5:$A$200,$A25,'3. Καταγραφή αδειών'!$F$5:$F$200,"Εγκρίθηκε",'3. Καταγραφή αδειών'!$C$5:$C$200,"&lt;="&amp;('1. Ρυθμίσεις'!$C$9+(52-1)*7+6),'3. Καταγραφή αδειών'!$D$5:$D$200,"&gt;="&amp;('1. Ρυθμίσεις'!$C$9+(52-1)*7)))</f>
        <v/>
      </c>
    </row>
    <row r="26" ht="18" customHeight="1" s="55">
      <c r="A26" s="105">
        <f>IF('2. Εργαζόμενοι'!A26="","",'2. Εργαζόμενοι'!A26)</f>
        <v/>
      </c>
      <c r="B26" s="106">
        <f>IF($A26="","",COUNTIFS('3. Καταγραφή αδειών'!$A$5:$A$200,$A26,'3. Καταγραφή αδειών'!$F$5:$F$200,"Εγκρίθηκε",'3. Καταγραφή αδειών'!$C$5:$C$200,"&lt;="&amp;('1. Ρυθμίσεις'!$C$9+(1-1)*7+6),'3. Καταγραφή αδειών'!$D$5:$D$200,"&gt;="&amp;('1. Ρυθμίσεις'!$C$9+(1-1)*7)))</f>
        <v/>
      </c>
      <c r="C26" s="106">
        <f>IF($A26="","",COUNTIFS('3. Καταγραφή αδειών'!$A$5:$A$200,$A26,'3. Καταγραφή αδειών'!$F$5:$F$200,"Εγκρίθηκε",'3. Καταγραφή αδειών'!$C$5:$C$200,"&lt;="&amp;('1. Ρυθμίσεις'!$C$9+(2-1)*7+6),'3. Καταγραφή αδειών'!$D$5:$D$200,"&gt;="&amp;('1. Ρυθμίσεις'!$C$9+(2-1)*7)))</f>
        <v/>
      </c>
      <c r="D26" s="106">
        <f>IF($A26="","",COUNTIFS('3. Καταγραφή αδειών'!$A$5:$A$200,$A26,'3. Καταγραφή αδειών'!$F$5:$F$200,"Εγκρίθηκε",'3. Καταγραφή αδειών'!$C$5:$C$200,"&lt;="&amp;('1. Ρυθμίσεις'!$C$9+(3-1)*7+6),'3. Καταγραφή αδειών'!$D$5:$D$200,"&gt;="&amp;('1. Ρυθμίσεις'!$C$9+(3-1)*7)))</f>
        <v/>
      </c>
      <c r="E26" s="106">
        <f>IF($A26="","",COUNTIFS('3. Καταγραφή αδειών'!$A$5:$A$200,$A26,'3. Καταγραφή αδειών'!$F$5:$F$200,"Εγκρίθηκε",'3. Καταγραφή αδειών'!$C$5:$C$200,"&lt;="&amp;('1. Ρυθμίσεις'!$C$9+(4-1)*7+6),'3. Καταγραφή αδειών'!$D$5:$D$200,"&gt;="&amp;('1. Ρυθμίσεις'!$C$9+(4-1)*7)))</f>
        <v/>
      </c>
      <c r="F26" s="106">
        <f>IF($A26="","",COUNTIFS('3. Καταγραφή αδειών'!$A$5:$A$200,$A26,'3. Καταγραφή αδειών'!$F$5:$F$200,"Εγκρίθηκε",'3. Καταγραφή αδειών'!$C$5:$C$200,"&lt;="&amp;('1. Ρυθμίσεις'!$C$9+(5-1)*7+6),'3. Καταγραφή αδειών'!$D$5:$D$200,"&gt;="&amp;('1. Ρυθμίσεις'!$C$9+(5-1)*7)))</f>
        <v/>
      </c>
      <c r="G26" s="106">
        <f>IF($A26="","",COUNTIFS('3. Καταγραφή αδειών'!$A$5:$A$200,$A26,'3. Καταγραφή αδειών'!$F$5:$F$200,"Εγκρίθηκε",'3. Καταγραφή αδειών'!$C$5:$C$200,"&lt;="&amp;('1. Ρυθμίσεις'!$C$9+(6-1)*7+6),'3. Καταγραφή αδειών'!$D$5:$D$200,"&gt;="&amp;('1. Ρυθμίσεις'!$C$9+(6-1)*7)))</f>
        <v/>
      </c>
      <c r="H26" s="106">
        <f>IF($A26="","",COUNTIFS('3. Καταγραφή αδειών'!$A$5:$A$200,$A26,'3. Καταγραφή αδειών'!$F$5:$F$200,"Εγκρίθηκε",'3. Καταγραφή αδειών'!$C$5:$C$200,"&lt;="&amp;('1. Ρυθμίσεις'!$C$9+(7-1)*7+6),'3. Καταγραφή αδειών'!$D$5:$D$200,"&gt;="&amp;('1. Ρυθμίσεις'!$C$9+(7-1)*7)))</f>
        <v/>
      </c>
      <c r="I26" s="106">
        <f>IF($A26="","",COUNTIFS('3. Καταγραφή αδειών'!$A$5:$A$200,$A26,'3. Καταγραφή αδειών'!$F$5:$F$200,"Εγκρίθηκε",'3. Καταγραφή αδειών'!$C$5:$C$200,"&lt;="&amp;('1. Ρυθμίσεις'!$C$9+(8-1)*7+6),'3. Καταγραφή αδειών'!$D$5:$D$200,"&gt;="&amp;('1. Ρυθμίσεις'!$C$9+(8-1)*7)))</f>
        <v/>
      </c>
      <c r="J26" s="106">
        <f>IF($A26="","",COUNTIFS('3. Καταγραφή αδειών'!$A$5:$A$200,$A26,'3. Καταγραφή αδειών'!$F$5:$F$200,"Εγκρίθηκε",'3. Καταγραφή αδειών'!$C$5:$C$200,"&lt;="&amp;('1. Ρυθμίσεις'!$C$9+(9-1)*7+6),'3. Καταγραφή αδειών'!$D$5:$D$200,"&gt;="&amp;('1. Ρυθμίσεις'!$C$9+(9-1)*7)))</f>
        <v/>
      </c>
      <c r="K26" s="106">
        <f>IF($A26="","",COUNTIFS('3. Καταγραφή αδειών'!$A$5:$A$200,$A26,'3. Καταγραφή αδειών'!$F$5:$F$200,"Εγκρίθηκε",'3. Καταγραφή αδειών'!$C$5:$C$200,"&lt;="&amp;('1. Ρυθμίσεις'!$C$9+(10-1)*7+6),'3. Καταγραφή αδειών'!$D$5:$D$200,"&gt;="&amp;('1. Ρυθμίσεις'!$C$9+(10-1)*7)))</f>
        <v/>
      </c>
      <c r="L26" s="106">
        <f>IF($A26="","",COUNTIFS('3. Καταγραφή αδειών'!$A$5:$A$200,$A26,'3. Καταγραφή αδειών'!$F$5:$F$200,"Εγκρίθηκε",'3. Καταγραφή αδειών'!$C$5:$C$200,"&lt;="&amp;('1. Ρυθμίσεις'!$C$9+(11-1)*7+6),'3. Καταγραφή αδειών'!$D$5:$D$200,"&gt;="&amp;('1. Ρυθμίσεις'!$C$9+(11-1)*7)))</f>
        <v/>
      </c>
      <c r="M26" s="106">
        <f>IF($A26="","",COUNTIFS('3. Καταγραφή αδειών'!$A$5:$A$200,$A26,'3. Καταγραφή αδειών'!$F$5:$F$200,"Εγκρίθηκε",'3. Καταγραφή αδειών'!$C$5:$C$200,"&lt;="&amp;('1. Ρυθμίσεις'!$C$9+(12-1)*7+6),'3. Καταγραφή αδειών'!$D$5:$D$200,"&gt;="&amp;('1. Ρυθμίσεις'!$C$9+(12-1)*7)))</f>
        <v/>
      </c>
      <c r="N26" s="106">
        <f>IF($A26="","",COUNTIFS('3. Καταγραφή αδειών'!$A$5:$A$200,$A26,'3. Καταγραφή αδειών'!$F$5:$F$200,"Εγκρίθηκε",'3. Καταγραφή αδειών'!$C$5:$C$200,"&lt;="&amp;('1. Ρυθμίσεις'!$C$9+(13-1)*7+6),'3. Καταγραφή αδειών'!$D$5:$D$200,"&gt;="&amp;('1. Ρυθμίσεις'!$C$9+(13-1)*7)))</f>
        <v/>
      </c>
      <c r="O26" s="106">
        <f>IF($A26="","",COUNTIFS('3. Καταγραφή αδειών'!$A$5:$A$200,$A26,'3. Καταγραφή αδειών'!$F$5:$F$200,"Εγκρίθηκε",'3. Καταγραφή αδειών'!$C$5:$C$200,"&lt;="&amp;('1. Ρυθμίσεις'!$C$9+(14-1)*7+6),'3. Καταγραφή αδειών'!$D$5:$D$200,"&gt;="&amp;('1. Ρυθμίσεις'!$C$9+(14-1)*7)))</f>
        <v/>
      </c>
      <c r="P26" s="106">
        <f>IF($A26="","",COUNTIFS('3. Καταγραφή αδειών'!$A$5:$A$200,$A26,'3. Καταγραφή αδειών'!$F$5:$F$200,"Εγκρίθηκε",'3. Καταγραφή αδειών'!$C$5:$C$200,"&lt;="&amp;('1. Ρυθμίσεις'!$C$9+(15-1)*7+6),'3. Καταγραφή αδειών'!$D$5:$D$200,"&gt;="&amp;('1. Ρυθμίσεις'!$C$9+(15-1)*7)))</f>
        <v/>
      </c>
      <c r="Q26" s="106">
        <f>IF($A26="","",COUNTIFS('3. Καταγραφή αδειών'!$A$5:$A$200,$A26,'3. Καταγραφή αδειών'!$F$5:$F$200,"Εγκρίθηκε",'3. Καταγραφή αδειών'!$C$5:$C$200,"&lt;="&amp;('1. Ρυθμίσεις'!$C$9+(16-1)*7+6),'3. Καταγραφή αδειών'!$D$5:$D$200,"&gt;="&amp;('1. Ρυθμίσεις'!$C$9+(16-1)*7)))</f>
        <v/>
      </c>
      <c r="R26" s="106">
        <f>IF($A26="","",COUNTIFS('3. Καταγραφή αδειών'!$A$5:$A$200,$A26,'3. Καταγραφή αδειών'!$F$5:$F$200,"Εγκρίθηκε",'3. Καταγραφή αδειών'!$C$5:$C$200,"&lt;="&amp;('1. Ρυθμίσεις'!$C$9+(17-1)*7+6),'3. Καταγραφή αδειών'!$D$5:$D$200,"&gt;="&amp;('1. Ρυθμίσεις'!$C$9+(17-1)*7)))</f>
        <v/>
      </c>
      <c r="S26" s="106">
        <f>IF($A26="","",COUNTIFS('3. Καταγραφή αδειών'!$A$5:$A$200,$A26,'3. Καταγραφή αδειών'!$F$5:$F$200,"Εγκρίθηκε",'3. Καταγραφή αδειών'!$C$5:$C$200,"&lt;="&amp;('1. Ρυθμίσεις'!$C$9+(18-1)*7+6),'3. Καταγραφή αδειών'!$D$5:$D$200,"&gt;="&amp;('1. Ρυθμίσεις'!$C$9+(18-1)*7)))</f>
        <v/>
      </c>
      <c r="T26" s="106">
        <f>IF($A26="","",COUNTIFS('3. Καταγραφή αδειών'!$A$5:$A$200,$A26,'3. Καταγραφή αδειών'!$F$5:$F$200,"Εγκρίθηκε",'3. Καταγραφή αδειών'!$C$5:$C$200,"&lt;="&amp;('1. Ρυθμίσεις'!$C$9+(19-1)*7+6),'3. Καταγραφή αδειών'!$D$5:$D$200,"&gt;="&amp;('1. Ρυθμίσεις'!$C$9+(19-1)*7)))</f>
        <v/>
      </c>
      <c r="U26" s="106">
        <f>IF($A26="","",COUNTIFS('3. Καταγραφή αδειών'!$A$5:$A$200,$A26,'3. Καταγραφή αδειών'!$F$5:$F$200,"Εγκρίθηκε",'3. Καταγραφή αδειών'!$C$5:$C$200,"&lt;="&amp;('1. Ρυθμίσεις'!$C$9+(20-1)*7+6),'3. Καταγραφή αδειών'!$D$5:$D$200,"&gt;="&amp;('1. Ρυθμίσεις'!$C$9+(20-1)*7)))</f>
        <v/>
      </c>
      <c r="V26" s="106">
        <f>IF($A26="","",COUNTIFS('3. Καταγραφή αδειών'!$A$5:$A$200,$A26,'3. Καταγραφή αδειών'!$F$5:$F$200,"Εγκρίθηκε",'3. Καταγραφή αδειών'!$C$5:$C$200,"&lt;="&amp;('1. Ρυθμίσεις'!$C$9+(21-1)*7+6),'3. Καταγραφή αδειών'!$D$5:$D$200,"&gt;="&amp;('1. Ρυθμίσεις'!$C$9+(21-1)*7)))</f>
        <v/>
      </c>
      <c r="W26" s="106">
        <f>IF($A26="","",COUNTIFS('3. Καταγραφή αδειών'!$A$5:$A$200,$A26,'3. Καταγραφή αδειών'!$F$5:$F$200,"Εγκρίθηκε",'3. Καταγραφή αδειών'!$C$5:$C$200,"&lt;="&amp;('1. Ρυθμίσεις'!$C$9+(22-1)*7+6),'3. Καταγραφή αδειών'!$D$5:$D$200,"&gt;="&amp;('1. Ρυθμίσεις'!$C$9+(22-1)*7)))</f>
        <v/>
      </c>
      <c r="X26" s="106">
        <f>IF($A26="","",COUNTIFS('3. Καταγραφή αδειών'!$A$5:$A$200,$A26,'3. Καταγραφή αδειών'!$F$5:$F$200,"Εγκρίθηκε",'3. Καταγραφή αδειών'!$C$5:$C$200,"&lt;="&amp;('1. Ρυθμίσεις'!$C$9+(23-1)*7+6),'3. Καταγραφή αδειών'!$D$5:$D$200,"&gt;="&amp;('1. Ρυθμίσεις'!$C$9+(23-1)*7)))</f>
        <v/>
      </c>
      <c r="Y26" s="106">
        <f>IF($A26="","",COUNTIFS('3. Καταγραφή αδειών'!$A$5:$A$200,$A26,'3. Καταγραφή αδειών'!$F$5:$F$200,"Εγκρίθηκε",'3. Καταγραφή αδειών'!$C$5:$C$200,"&lt;="&amp;('1. Ρυθμίσεις'!$C$9+(24-1)*7+6),'3. Καταγραφή αδειών'!$D$5:$D$200,"&gt;="&amp;('1. Ρυθμίσεις'!$C$9+(24-1)*7)))</f>
        <v/>
      </c>
      <c r="Z26" s="106">
        <f>IF($A26="","",COUNTIFS('3. Καταγραφή αδειών'!$A$5:$A$200,$A26,'3. Καταγραφή αδειών'!$F$5:$F$200,"Εγκρίθηκε",'3. Καταγραφή αδειών'!$C$5:$C$200,"&lt;="&amp;('1. Ρυθμίσεις'!$C$9+(25-1)*7+6),'3. Καταγραφή αδειών'!$D$5:$D$200,"&gt;="&amp;('1. Ρυθμίσεις'!$C$9+(25-1)*7)))</f>
        <v/>
      </c>
      <c r="AA26" s="106">
        <f>IF($A26="","",COUNTIFS('3. Καταγραφή αδειών'!$A$5:$A$200,$A26,'3. Καταγραφή αδειών'!$F$5:$F$200,"Εγκρίθηκε",'3. Καταγραφή αδειών'!$C$5:$C$200,"&lt;="&amp;('1. Ρυθμίσεις'!$C$9+(26-1)*7+6),'3. Καταγραφή αδειών'!$D$5:$D$200,"&gt;="&amp;('1. Ρυθμίσεις'!$C$9+(26-1)*7)))</f>
        <v/>
      </c>
      <c r="AB26" s="106">
        <f>IF($A26="","",COUNTIFS('3. Καταγραφή αδειών'!$A$5:$A$200,$A26,'3. Καταγραφή αδειών'!$F$5:$F$200,"Εγκρίθηκε",'3. Καταγραφή αδειών'!$C$5:$C$200,"&lt;="&amp;('1. Ρυθμίσεις'!$C$9+(27-1)*7+6),'3. Καταγραφή αδειών'!$D$5:$D$200,"&gt;="&amp;('1. Ρυθμίσεις'!$C$9+(27-1)*7)))</f>
        <v/>
      </c>
      <c r="AC26" s="106">
        <f>IF($A26="","",COUNTIFS('3. Καταγραφή αδειών'!$A$5:$A$200,$A26,'3. Καταγραφή αδειών'!$F$5:$F$200,"Εγκρίθηκε",'3. Καταγραφή αδειών'!$C$5:$C$200,"&lt;="&amp;('1. Ρυθμίσεις'!$C$9+(28-1)*7+6),'3. Καταγραφή αδειών'!$D$5:$D$200,"&gt;="&amp;('1. Ρυθμίσεις'!$C$9+(28-1)*7)))</f>
        <v/>
      </c>
      <c r="AD26" s="106">
        <f>IF($A26="","",COUNTIFS('3. Καταγραφή αδειών'!$A$5:$A$200,$A26,'3. Καταγραφή αδειών'!$F$5:$F$200,"Εγκρίθηκε",'3. Καταγραφή αδειών'!$C$5:$C$200,"&lt;="&amp;('1. Ρυθμίσεις'!$C$9+(29-1)*7+6),'3. Καταγραφή αδειών'!$D$5:$D$200,"&gt;="&amp;('1. Ρυθμίσεις'!$C$9+(29-1)*7)))</f>
        <v/>
      </c>
      <c r="AE26" s="106">
        <f>IF($A26="","",COUNTIFS('3. Καταγραφή αδειών'!$A$5:$A$200,$A26,'3. Καταγραφή αδειών'!$F$5:$F$200,"Εγκρίθηκε",'3. Καταγραφή αδειών'!$C$5:$C$200,"&lt;="&amp;('1. Ρυθμίσεις'!$C$9+(30-1)*7+6),'3. Καταγραφή αδειών'!$D$5:$D$200,"&gt;="&amp;('1. Ρυθμίσεις'!$C$9+(30-1)*7)))</f>
        <v/>
      </c>
      <c r="AF26" s="106">
        <f>IF($A26="","",COUNTIFS('3. Καταγραφή αδειών'!$A$5:$A$200,$A26,'3. Καταγραφή αδειών'!$F$5:$F$200,"Εγκρίθηκε",'3. Καταγραφή αδειών'!$C$5:$C$200,"&lt;="&amp;('1. Ρυθμίσεις'!$C$9+(31-1)*7+6),'3. Καταγραφή αδειών'!$D$5:$D$200,"&gt;="&amp;('1. Ρυθμίσεις'!$C$9+(31-1)*7)))</f>
        <v/>
      </c>
      <c r="AG26" s="106">
        <f>IF($A26="","",COUNTIFS('3. Καταγραφή αδειών'!$A$5:$A$200,$A26,'3. Καταγραφή αδειών'!$F$5:$F$200,"Εγκρίθηκε",'3. Καταγραφή αδειών'!$C$5:$C$200,"&lt;="&amp;('1. Ρυθμίσεις'!$C$9+(32-1)*7+6),'3. Καταγραφή αδειών'!$D$5:$D$200,"&gt;="&amp;('1. Ρυθμίσεις'!$C$9+(32-1)*7)))</f>
        <v/>
      </c>
      <c r="AH26" s="106">
        <f>IF($A26="","",COUNTIFS('3. Καταγραφή αδειών'!$A$5:$A$200,$A26,'3. Καταγραφή αδειών'!$F$5:$F$200,"Εγκρίθηκε",'3. Καταγραφή αδειών'!$C$5:$C$200,"&lt;="&amp;('1. Ρυθμίσεις'!$C$9+(33-1)*7+6),'3. Καταγραφή αδειών'!$D$5:$D$200,"&gt;="&amp;('1. Ρυθμίσεις'!$C$9+(33-1)*7)))</f>
        <v/>
      </c>
      <c r="AI26" s="106">
        <f>IF($A26="","",COUNTIFS('3. Καταγραφή αδειών'!$A$5:$A$200,$A26,'3. Καταγραφή αδειών'!$F$5:$F$200,"Εγκρίθηκε",'3. Καταγραφή αδειών'!$C$5:$C$200,"&lt;="&amp;('1. Ρυθμίσεις'!$C$9+(34-1)*7+6),'3. Καταγραφή αδειών'!$D$5:$D$200,"&gt;="&amp;('1. Ρυθμίσεις'!$C$9+(34-1)*7)))</f>
        <v/>
      </c>
      <c r="AJ26" s="106">
        <f>IF($A26="","",COUNTIFS('3. Καταγραφή αδειών'!$A$5:$A$200,$A26,'3. Καταγραφή αδειών'!$F$5:$F$200,"Εγκρίθηκε",'3. Καταγραφή αδειών'!$C$5:$C$200,"&lt;="&amp;('1. Ρυθμίσεις'!$C$9+(35-1)*7+6),'3. Καταγραφή αδειών'!$D$5:$D$200,"&gt;="&amp;('1. Ρυθμίσεις'!$C$9+(35-1)*7)))</f>
        <v/>
      </c>
      <c r="AK26" s="106">
        <f>IF($A26="","",COUNTIFS('3. Καταγραφή αδειών'!$A$5:$A$200,$A26,'3. Καταγραφή αδειών'!$F$5:$F$200,"Εγκρίθηκε",'3. Καταγραφή αδειών'!$C$5:$C$200,"&lt;="&amp;('1. Ρυθμίσεις'!$C$9+(36-1)*7+6),'3. Καταγραφή αδειών'!$D$5:$D$200,"&gt;="&amp;('1. Ρυθμίσεις'!$C$9+(36-1)*7)))</f>
        <v/>
      </c>
      <c r="AL26" s="106">
        <f>IF($A26="","",COUNTIFS('3. Καταγραφή αδειών'!$A$5:$A$200,$A26,'3. Καταγραφή αδειών'!$F$5:$F$200,"Εγκρίθηκε",'3. Καταγραφή αδειών'!$C$5:$C$200,"&lt;="&amp;('1. Ρυθμίσεις'!$C$9+(37-1)*7+6),'3. Καταγραφή αδειών'!$D$5:$D$200,"&gt;="&amp;('1. Ρυθμίσεις'!$C$9+(37-1)*7)))</f>
        <v/>
      </c>
      <c r="AM26" s="106">
        <f>IF($A26="","",COUNTIFS('3. Καταγραφή αδειών'!$A$5:$A$200,$A26,'3. Καταγραφή αδειών'!$F$5:$F$200,"Εγκρίθηκε",'3. Καταγραφή αδειών'!$C$5:$C$200,"&lt;="&amp;('1. Ρυθμίσεις'!$C$9+(38-1)*7+6),'3. Καταγραφή αδειών'!$D$5:$D$200,"&gt;="&amp;('1. Ρυθμίσεις'!$C$9+(38-1)*7)))</f>
        <v/>
      </c>
      <c r="AN26" s="106">
        <f>IF($A26="","",COUNTIFS('3. Καταγραφή αδειών'!$A$5:$A$200,$A26,'3. Καταγραφή αδειών'!$F$5:$F$200,"Εγκρίθηκε",'3. Καταγραφή αδειών'!$C$5:$C$200,"&lt;="&amp;('1. Ρυθμίσεις'!$C$9+(39-1)*7+6),'3. Καταγραφή αδειών'!$D$5:$D$200,"&gt;="&amp;('1. Ρυθμίσεις'!$C$9+(39-1)*7)))</f>
        <v/>
      </c>
      <c r="AO26" s="106">
        <f>IF($A26="","",COUNTIFS('3. Καταγραφή αδειών'!$A$5:$A$200,$A26,'3. Καταγραφή αδειών'!$F$5:$F$200,"Εγκρίθηκε",'3. Καταγραφή αδειών'!$C$5:$C$200,"&lt;="&amp;('1. Ρυθμίσεις'!$C$9+(40-1)*7+6),'3. Καταγραφή αδειών'!$D$5:$D$200,"&gt;="&amp;('1. Ρυθμίσεις'!$C$9+(40-1)*7)))</f>
        <v/>
      </c>
      <c r="AP26" s="106">
        <f>IF($A26="","",COUNTIFS('3. Καταγραφή αδειών'!$A$5:$A$200,$A26,'3. Καταγραφή αδειών'!$F$5:$F$200,"Εγκρίθηκε",'3. Καταγραφή αδειών'!$C$5:$C$200,"&lt;="&amp;('1. Ρυθμίσεις'!$C$9+(41-1)*7+6),'3. Καταγραφή αδειών'!$D$5:$D$200,"&gt;="&amp;('1. Ρυθμίσεις'!$C$9+(41-1)*7)))</f>
        <v/>
      </c>
      <c r="AQ26" s="106">
        <f>IF($A26="","",COUNTIFS('3. Καταγραφή αδειών'!$A$5:$A$200,$A26,'3. Καταγραφή αδειών'!$F$5:$F$200,"Εγκρίθηκε",'3. Καταγραφή αδειών'!$C$5:$C$200,"&lt;="&amp;('1. Ρυθμίσεις'!$C$9+(42-1)*7+6),'3. Καταγραφή αδειών'!$D$5:$D$200,"&gt;="&amp;('1. Ρυθμίσεις'!$C$9+(42-1)*7)))</f>
        <v/>
      </c>
      <c r="AR26" s="106">
        <f>IF($A26="","",COUNTIFS('3. Καταγραφή αδειών'!$A$5:$A$200,$A26,'3. Καταγραφή αδειών'!$F$5:$F$200,"Εγκρίθηκε",'3. Καταγραφή αδειών'!$C$5:$C$200,"&lt;="&amp;('1. Ρυθμίσεις'!$C$9+(43-1)*7+6),'3. Καταγραφή αδειών'!$D$5:$D$200,"&gt;="&amp;('1. Ρυθμίσεις'!$C$9+(43-1)*7)))</f>
        <v/>
      </c>
      <c r="AS26" s="106">
        <f>IF($A26="","",COUNTIFS('3. Καταγραφή αδειών'!$A$5:$A$200,$A26,'3. Καταγραφή αδειών'!$F$5:$F$200,"Εγκρίθηκε",'3. Καταγραφή αδειών'!$C$5:$C$200,"&lt;="&amp;('1. Ρυθμίσεις'!$C$9+(44-1)*7+6),'3. Καταγραφή αδειών'!$D$5:$D$200,"&gt;="&amp;('1. Ρυθμίσεις'!$C$9+(44-1)*7)))</f>
        <v/>
      </c>
      <c r="AT26" s="106">
        <f>IF($A26="","",COUNTIFS('3. Καταγραφή αδειών'!$A$5:$A$200,$A26,'3. Καταγραφή αδειών'!$F$5:$F$200,"Εγκρίθηκε",'3. Καταγραφή αδειών'!$C$5:$C$200,"&lt;="&amp;('1. Ρυθμίσεις'!$C$9+(45-1)*7+6),'3. Καταγραφή αδειών'!$D$5:$D$200,"&gt;="&amp;('1. Ρυθμίσεις'!$C$9+(45-1)*7)))</f>
        <v/>
      </c>
      <c r="AU26" s="106">
        <f>IF($A26="","",COUNTIFS('3. Καταγραφή αδειών'!$A$5:$A$200,$A26,'3. Καταγραφή αδειών'!$F$5:$F$200,"Εγκρίθηκε",'3. Καταγραφή αδειών'!$C$5:$C$200,"&lt;="&amp;('1. Ρυθμίσεις'!$C$9+(46-1)*7+6),'3. Καταγραφή αδειών'!$D$5:$D$200,"&gt;="&amp;('1. Ρυθμίσεις'!$C$9+(46-1)*7)))</f>
        <v/>
      </c>
      <c r="AV26" s="106">
        <f>IF($A26="","",COUNTIFS('3. Καταγραφή αδειών'!$A$5:$A$200,$A26,'3. Καταγραφή αδειών'!$F$5:$F$200,"Εγκρίθηκε",'3. Καταγραφή αδειών'!$C$5:$C$200,"&lt;="&amp;('1. Ρυθμίσεις'!$C$9+(47-1)*7+6),'3. Καταγραφή αδειών'!$D$5:$D$200,"&gt;="&amp;('1. Ρυθμίσεις'!$C$9+(47-1)*7)))</f>
        <v/>
      </c>
      <c r="AW26" s="106">
        <f>IF($A26="","",COUNTIFS('3. Καταγραφή αδειών'!$A$5:$A$200,$A26,'3. Καταγραφή αδειών'!$F$5:$F$200,"Εγκρίθηκε",'3. Καταγραφή αδειών'!$C$5:$C$200,"&lt;="&amp;('1. Ρυθμίσεις'!$C$9+(48-1)*7+6),'3. Καταγραφή αδειών'!$D$5:$D$200,"&gt;="&amp;('1. Ρυθμίσεις'!$C$9+(48-1)*7)))</f>
        <v/>
      </c>
      <c r="AX26" s="106">
        <f>IF($A26="","",COUNTIFS('3. Καταγραφή αδειών'!$A$5:$A$200,$A26,'3. Καταγραφή αδειών'!$F$5:$F$200,"Εγκρίθηκε",'3. Καταγραφή αδειών'!$C$5:$C$200,"&lt;="&amp;('1. Ρυθμίσεις'!$C$9+(49-1)*7+6),'3. Καταγραφή αδειών'!$D$5:$D$200,"&gt;="&amp;('1. Ρυθμίσεις'!$C$9+(49-1)*7)))</f>
        <v/>
      </c>
      <c r="AY26" s="106">
        <f>IF($A26="","",COUNTIFS('3. Καταγραφή αδειών'!$A$5:$A$200,$A26,'3. Καταγραφή αδειών'!$F$5:$F$200,"Εγκρίθηκε",'3. Καταγραφή αδειών'!$C$5:$C$200,"&lt;="&amp;('1. Ρυθμίσεις'!$C$9+(50-1)*7+6),'3. Καταγραφή αδειών'!$D$5:$D$200,"&gt;="&amp;('1. Ρυθμίσεις'!$C$9+(50-1)*7)))</f>
        <v/>
      </c>
      <c r="AZ26" s="106">
        <f>IF($A26="","",COUNTIFS('3. Καταγραφή αδειών'!$A$5:$A$200,$A26,'3. Καταγραφή αδειών'!$F$5:$F$200,"Εγκρίθηκε",'3. Καταγραφή αδειών'!$C$5:$C$200,"&lt;="&amp;('1. Ρυθμίσεις'!$C$9+(51-1)*7+6),'3. Καταγραφή αδειών'!$D$5:$D$200,"&gt;="&amp;('1. Ρυθμίσεις'!$C$9+(51-1)*7)))</f>
        <v/>
      </c>
      <c r="BA26" s="106">
        <f>IF($A26="","",COUNTIFS('3. Καταγραφή αδειών'!$A$5:$A$200,$A26,'3. Καταγραφή αδειών'!$F$5:$F$200,"Εγκρίθηκε",'3. Καταγραφή αδειών'!$C$5:$C$200,"&lt;="&amp;('1. Ρυθμίσεις'!$C$9+(52-1)*7+6),'3. Καταγραφή αδειών'!$D$5:$D$200,"&gt;="&amp;('1. Ρυθμίσεις'!$C$9+(52-1)*7)))</f>
        <v/>
      </c>
    </row>
    <row r="27" ht="18" customHeight="1" s="55">
      <c r="A27" s="105">
        <f>IF('2. Εργαζόμενοι'!A27="","",'2. Εργαζόμενοι'!A27)</f>
        <v/>
      </c>
      <c r="B27" s="106">
        <f>IF($A27="","",COUNTIFS('3. Καταγραφή αδειών'!$A$5:$A$200,$A27,'3. Καταγραφή αδειών'!$F$5:$F$200,"Εγκρίθηκε",'3. Καταγραφή αδειών'!$C$5:$C$200,"&lt;="&amp;('1. Ρυθμίσεις'!$C$9+(1-1)*7+6),'3. Καταγραφή αδειών'!$D$5:$D$200,"&gt;="&amp;('1. Ρυθμίσεις'!$C$9+(1-1)*7)))</f>
        <v/>
      </c>
      <c r="C27" s="106">
        <f>IF($A27="","",COUNTIFS('3. Καταγραφή αδειών'!$A$5:$A$200,$A27,'3. Καταγραφή αδειών'!$F$5:$F$200,"Εγκρίθηκε",'3. Καταγραφή αδειών'!$C$5:$C$200,"&lt;="&amp;('1. Ρυθμίσεις'!$C$9+(2-1)*7+6),'3. Καταγραφή αδειών'!$D$5:$D$200,"&gt;="&amp;('1. Ρυθμίσεις'!$C$9+(2-1)*7)))</f>
        <v/>
      </c>
      <c r="D27" s="106">
        <f>IF($A27="","",COUNTIFS('3. Καταγραφή αδειών'!$A$5:$A$200,$A27,'3. Καταγραφή αδειών'!$F$5:$F$200,"Εγκρίθηκε",'3. Καταγραφή αδειών'!$C$5:$C$200,"&lt;="&amp;('1. Ρυθμίσεις'!$C$9+(3-1)*7+6),'3. Καταγραφή αδειών'!$D$5:$D$200,"&gt;="&amp;('1. Ρυθμίσεις'!$C$9+(3-1)*7)))</f>
        <v/>
      </c>
      <c r="E27" s="106">
        <f>IF($A27="","",COUNTIFS('3. Καταγραφή αδειών'!$A$5:$A$200,$A27,'3. Καταγραφή αδειών'!$F$5:$F$200,"Εγκρίθηκε",'3. Καταγραφή αδειών'!$C$5:$C$200,"&lt;="&amp;('1. Ρυθμίσεις'!$C$9+(4-1)*7+6),'3. Καταγραφή αδειών'!$D$5:$D$200,"&gt;="&amp;('1. Ρυθμίσεις'!$C$9+(4-1)*7)))</f>
        <v/>
      </c>
      <c r="F27" s="106">
        <f>IF($A27="","",COUNTIFS('3. Καταγραφή αδειών'!$A$5:$A$200,$A27,'3. Καταγραφή αδειών'!$F$5:$F$200,"Εγκρίθηκε",'3. Καταγραφή αδειών'!$C$5:$C$200,"&lt;="&amp;('1. Ρυθμίσεις'!$C$9+(5-1)*7+6),'3. Καταγραφή αδειών'!$D$5:$D$200,"&gt;="&amp;('1. Ρυθμίσεις'!$C$9+(5-1)*7)))</f>
        <v/>
      </c>
      <c r="G27" s="106">
        <f>IF($A27="","",COUNTIFS('3. Καταγραφή αδειών'!$A$5:$A$200,$A27,'3. Καταγραφή αδειών'!$F$5:$F$200,"Εγκρίθηκε",'3. Καταγραφή αδειών'!$C$5:$C$200,"&lt;="&amp;('1. Ρυθμίσεις'!$C$9+(6-1)*7+6),'3. Καταγραφή αδειών'!$D$5:$D$200,"&gt;="&amp;('1. Ρυθμίσεις'!$C$9+(6-1)*7)))</f>
        <v/>
      </c>
      <c r="H27" s="106">
        <f>IF($A27="","",COUNTIFS('3. Καταγραφή αδειών'!$A$5:$A$200,$A27,'3. Καταγραφή αδειών'!$F$5:$F$200,"Εγκρίθηκε",'3. Καταγραφή αδειών'!$C$5:$C$200,"&lt;="&amp;('1. Ρυθμίσεις'!$C$9+(7-1)*7+6),'3. Καταγραφή αδειών'!$D$5:$D$200,"&gt;="&amp;('1. Ρυθμίσεις'!$C$9+(7-1)*7)))</f>
        <v/>
      </c>
      <c r="I27" s="106">
        <f>IF($A27="","",COUNTIFS('3. Καταγραφή αδειών'!$A$5:$A$200,$A27,'3. Καταγραφή αδειών'!$F$5:$F$200,"Εγκρίθηκε",'3. Καταγραφή αδειών'!$C$5:$C$200,"&lt;="&amp;('1. Ρυθμίσεις'!$C$9+(8-1)*7+6),'3. Καταγραφή αδειών'!$D$5:$D$200,"&gt;="&amp;('1. Ρυθμίσεις'!$C$9+(8-1)*7)))</f>
        <v/>
      </c>
      <c r="J27" s="106">
        <f>IF($A27="","",COUNTIFS('3. Καταγραφή αδειών'!$A$5:$A$200,$A27,'3. Καταγραφή αδειών'!$F$5:$F$200,"Εγκρίθηκε",'3. Καταγραφή αδειών'!$C$5:$C$200,"&lt;="&amp;('1. Ρυθμίσεις'!$C$9+(9-1)*7+6),'3. Καταγραφή αδειών'!$D$5:$D$200,"&gt;="&amp;('1. Ρυθμίσεις'!$C$9+(9-1)*7)))</f>
        <v/>
      </c>
      <c r="K27" s="106">
        <f>IF($A27="","",COUNTIFS('3. Καταγραφή αδειών'!$A$5:$A$200,$A27,'3. Καταγραφή αδειών'!$F$5:$F$200,"Εγκρίθηκε",'3. Καταγραφή αδειών'!$C$5:$C$200,"&lt;="&amp;('1. Ρυθμίσεις'!$C$9+(10-1)*7+6),'3. Καταγραφή αδειών'!$D$5:$D$200,"&gt;="&amp;('1. Ρυθμίσεις'!$C$9+(10-1)*7)))</f>
        <v/>
      </c>
      <c r="L27" s="106">
        <f>IF($A27="","",COUNTIFS('3. Καταγραφή αδειών'!$A$5:$A$200,$A27,'3. Καταγραφή αδειών'!$F$5:$F$200,"Εγκρίθηκε",'3. Καταγραφή αδειών'!$C$5:$C$200,"&lt;="&amp;('1. Ρυθμίσεις'!$C$9+(11-1)*7+6),'3. Καταγραφή αδειών'!$D$5:$D$200,"&gt;="&amp;('1. Ρυθμίσεις'!$C$9+(11-1)*7)))</f>
        <v/>
      </c>
      <c r="M27" s="106">
        <f>IF($A27="","",COUNTIFS('3. Καταγραφή αδειών'!$A$5:$A$200,$A27,'3. Καταγραφή αδειών'!$F$5:$F$200,"Εγκρίθηκε",'3. Καταγραφή αδειών'!$C$5:$C$200,"&lt;="&amp;('1. Ρυθμίσεις'!$C$9+(12-1)*7+6),'3. Καταγραφή αδειών'!$D$5:$D$200,"&gt;="&amp;('1. Ρυθμίσεις'!$C$9+(12-1)*7)))</f>
        <v/>
      </c>
      <c r="N27" s="106">
        <f>IF($A27="","",COUNTIFS('3. Καταγραφή αδειών'!$A$5:$A$200,$A27,'3. Καταγραφή αδειών'!$F$5:$F$200,"Εγκρίθηκε",'3. Καταγραφή αδειών'!$C$5:$C$200,"&lt;="&amp;('1. Ρυθμίσεις'!$C$9+(13-1)*7+6),'3. Καταγραφή αδειών'!$D$5:$D$200,"&gt;="&amp;('1. Ρυθμίσεις'!$C$9+(13-1)*7)))</f>
        <v/>
      </c>
      <c r="O27" s="106">
        <f>IF($A27="","",COUNTIFS('3. Καταγραφή αδειών'!$A$5:$A$200,$A27,'3. Καταγραφή αδειών'!$F$5:$F$200,"Εγκρίθηκε",'3. Καταγραφή αδειών'!$C$5:$C$200,"&lt;="&amp;('1. Ρυθμίσεις'!$C$9+(14-1)*7+6),'3. Καταγραφή αδειών'!$D$5:$D$200,"&gt;="&amp;('1. Ρυθμίσεις'!$C$9+(14-1)*7)))</f>
        <v/>
      </c>
      <c r="P27" s="106">
        <f>IF($A27="","",COUNTIFS('3. Καταγραφή αδειών'!$A$5:$A$200,$A27,'3. Καταγραφή αδειών'!$F$5:$F$200,"Εγκρίθηκε",'3. Καταγραφή αδειών'!$C$5:$C$200,"&lt;="&amp;('1. Ρυθμίσεις'!$C$9+(15-1)*7+6),'3. Καταγραφή αδειών'!$D$5:$D$200,"&gt;="&amp;('1. Ρυθμίσεις'!$C$9+(15-1)*7)))</f>
        <v/>
      </c>
      <c r="Q27" s="106">
        <f>IF($A27="","",COUNTIFS('3. Καταγραφή αδειών'!$A$5:$A$200,$A27,'3. Καταγραφή αδειών'!$F$5:$F$200,"Εγκρίθηκε",'3. Καταγραφή αδειών'!$C$5:$C$200,"&lt;="&amp;('1. Ρυθμίσεις'!$C$9+(16-1)*7+6),'3. Καταγραφή αδειών'!$D$5:$D$200,"&gt;="&amp;('1. Ρυθμίσεις'!$C$9+(16-1)*7)))</f>
        <v/>
      </c>
      <c r="R27" s="106">
        <f>IF($A27="","",COUNTIFS('3. Καταγραφή αδειών'!$A$5:$A$200,$A27,'3. Καταγραφή αδειών'!$F$5:$F$200,"Εγκρίθηκε",'3. Καταγραφή αδειών'!$C$5:$C$200,"&lt;="&amp;('1. Ρυθμίσεις'!$C$9+(17-1)*7+6),'3. Καταγραφή αδειών'!$D$5:$D$200,"&gt;="&amp;('1. Ρυθμίσεις'!$C$9+(17-1)*7)))</f>
        <v/>
      </c>
      <c r="S27" s="106">
        <f>IF($A27="","",COUNTIFS('3. Καταγραφή αδειών'!$A$5:$A$200,$A27,'3. Καταγραφή αδειών'!$F$5:$F$200,"Εγκρίθηκε",'3. Καταγραφή αδειών'!$C$5:$C$200,"&lt;="&amp;('1. Ρυθμίσεις'!$C$9+(18-1)*7+6),'3. Καταγραφή αδειών'!$D$5:$D$200,"&gt;="&amp;('1. Ρυθμίσεις'!$C$9+(18-1)*7)))</f>
        <v/>
      </c>
      <c r="T27" s="106">
        <f>IF($A27="","",COUNTIFS('3. Καταγραφή αδειών'!$A$5:$A$200,$A27,'3. Καταγραφή αδειών'!$F$5:$F$200,"Εγκρίθηκε",'3. Καταγραφή αδειών'!$C$5:$C$200,"&lt;="&amp;('1. Ρυθμίσεις'!$C$9+(19-1)*7+6),'3. Καταγραφή αδειών'!$D$5:$D$200,"&gt;="&amp;('1. Ρυθμίσεις'!$C$9+(19-1)*7)))</f>
        <v/>
      </c>
      <c r="U27" s="106">
        <f>IF($A27="","",COUNTIFS('3. Καταγραφή αδειών'!$A$5:$A$200,$A27,'3. Καταγραφή αδειών'!$F$5:$F$200,"Εγκρίθηκε",'3. Καταγραφή αδειών'!$C$5:$C$200,"&lt;="&amp;('1. Ρυθμίσεις'!$C$9+(20-1)*7+6),'3. Καταγραφή αδειών'!$D$5:$D$200,"&gt;="&amp;('1. Ρυθμίσεις'!$C$9+(20-1)*7)))</f>
        <v/>
      </c>
      <c r="V27" s="106">
        <f>IF($A27="","",COUNTIFS('3. Καταγραφή αδειών'!$A$5:$A$200,$A27,'3. Καταγραφή αδειών'!$F$5:$F$200,"Εγκρίθηκε",'3. Καταγραφή αδειών'!$C$5:$C$200,"&lt;="&amp;('1. Ρυθμίσεις'!$C$9+(21-1)*7+6),'3. Καταγραφή αδειών'!$D$5:$D$200,"&gt;="&amp;('1. Ρυθμίσεις'!$C$9+(21-1)*7)))</f>
        <v/>
      </c>
      <c r="W27" s="106">
        <f>IF($A27="","",COUNTIFS('3. Καταγραφή αδειών'!$A$5:$A$200,$A27,'3. Καταγραφή αδειών'!$F$5:$F$200,"Εγκρίθηκε",'3. Καταγραφή αδειών'!$C$5:$C$200,"&lt;="&amp;('1. Ρυθμίσεις'!$C$9+(22-1)*7+6),'3. Καταγραφή αδειών'!$D$5:$D$200,"&gt;="&amp;('1. Ρυθμίσεις'!$C$9+(22-1)*7)))</f>
        <v/>
      </c>
      <c r="X27" s="106">
        <f>IF($A27="","",COUNTIFS('3. Καταγραφή αδειών'!$A$5:$A$200,$A27,'3. Καταγραφή αδειών'!$F$5:$F$200,"Εγκρίθηκε",'3. Καταγραφή αδειών'!$C$5:$C$200,"&lt;="&amp;('1. Ρυθμίσεις'!$C$9+(23-1)*7+6),'3. Καταγραφή αδειών'!$D$5:$D$200,"&gt;="&amp;('1. Ρυθμίσεις'!$C$9+(23-1)*7)))</f>
        <v/>
      </c>
      <c r="Y27" s="106">
        <f>IF($A27="","",COUNTIFS('3. Καταγραφή αδειών'!$A$5:$A$200,$A27,'3. Καταγραφή αδειών'!$F$5:$F$200,"Εγκρίθηκε",'3. Καταγραφή αδειών'!$C$5:$C$200,"&lt;="&amp;('1. Ρυθμίσεις'!$C$9+(24-1)*7+6),'3. Καταγραφή αδειών'!$D$5:$D$200,"&gt;="&amp;('1. Ρυθμίσεις'!$C$9+(24-1)*7)))</f>
        <v/>
      </c>
      <c r="Z27" s="106">
        <f>IF($A27="","",COUNTIFS('3. Καταγραφή αδειών'!$A$5:$A$200,$A27,'3. Καταγραφή αδειών'!$F$5:$F$200,"Εγκρίθηκε",'3. Καταγραφή αδειών'!$C$5:$C$200,"&lt;="&amp;('1. Ρυθμίσεις'!$C$9+(25-1)*7+6),'3. Καταγραφή αδειών'!$D$5:$D$200,"&gt;="&amp;('1. Ρυθμίσεις'!$C$9+(25-1)*7)))</f>
        <v/>
      </c>
      <c r="AA27" s="106">
        <f>IF($A27="","",COUNTIFS('3. Καταγραφή αδειών'!$A$5:$A$200,$A27,'3. Καταγραφή αδειών'!$F$5:$F$200,"Εγκρίθηκε",'3. Καταγραφή αδειών'!$C$5:$C$200,"&lt;="&amp;('1. Ρυθμίσεις'!$C$9+(26-1)*7+6),'3. Καταγραφή αδειών'!$D$5:$D$200,"&gt;="&amp;('1. Ρυθμίσεις'!$C$9+(26-1)*7)))</f>
        <v/>
      </c>
      <c r="AB27" s="106">
        <f>IF($A27="","",COUNTIFS('3. Καταγραφή αδειών'!$A$5:$A$200,$A27,'3. Καταγραφή αδειών'!$F$5:$F$200,"Εγκρίθηκε",'3. Καταγραφή αδειών'!$C$5:$C$200,"&lt;="&amp;('1. Ρυθμίσεις'!$C$9+(27-1)*7+6),'3. Καταγραφή αδειών'!$D$5:$D$200,"&gt;="&amp;('1. Ρυθμίσεις'!$C$9+(27-1)*7)))</f>
        <v/>
      </c>
      <c r="AC27" s="106">
        <f>IF($A27="","",COUNTIFS('3. Καταγραφή αδειών'!$A$5:$A$200,$A27,'3. Καταγραφή αδειών'!$F$5:$F$200,"Εγκρίθηκε",'3. Καταγραφή αδειών'!$C$5:$C$200,"&lt;="&amp;('1. Ρυθμίσεις'!$C$9+(28-1)*7+6),'3. Καταγραφή αδειών'!$D$5:$D$200,"&gt;="&amp;('1. Ρυθμίσεις'!$C$9+(28-1)*7)))</f>
        <v/>
      </c>
      <c r="AD27" s="106">
        <f>IF($A27="","",COUNTIFS('3. Καταγραφή αδειών'!$A$5:$A$200,$A27,'3. Καταγραφή αδειών'!$F$5:$F$200,"Εγκρίθηκε",'3. Καταγραφή αδειών'!$C$5:$C$200,"&lt;="&amp;('1. Ρυθμίσεις'!$C$9+(29-1)*7+6),'3. Καταγραφή αδειών'!$D$5:$D$200,"&gt;="&amp;('1. Ρυθμίσεις'!$C$9+(29-1)*7)))</f>
        <v/>
      </c>
      <c r="AE27" s="106">
        <f>IF($A27="","",COUNTIFS('3. Καταγραφή αδειών'!$A$5:$A$200,$A27,'3. Καταγραφή αδειών'!$F$5:$F$200,"Εγκρίθηκε",'3. Καταγραφή αδειών'!$C$5:$C$200,"&lt;="&amp;('1. Ρυθμίσεις'!$C$9+(30-1)*7+6),'3. Καταγραφή αδειών'!$D$5:$D$200,"&gt;="&amp;('1. Ρυθμίσεις'!$C$9+(30-1)*7)))</f>
        <v/>
      </c>
      <c r="AF27" s="106">
        <f>IF($A27="","",COUNTIFS('3. Καταγραφή αδειών'!$A$5:$A$200,$A27,'3. Καταγραφή αδειών'!$F$5:$F$200,"Εγκρίθηκε",'3. Καταγραφή αδειών'!$C$5:$C$200,"&lt;="&amp;('1. Ρυθμίσεις'!$C$9+(31-1)*7+6),'3. Καταγραφή αδειών'!$D$5:$D$200,"&gt;="&amp;('1. Ρυθμίσεις'!$C$9+(31-1)*7)))</f>
        <v/>
      </c>
      <c r="AG27" s="106">
        <f>IF($A27="","",COUNTIFS('3. Καταγραφή αδειών'!$A$5:$A$200,$A27,'3. Καταγραφή αδειών'!$F$5:$F$200,"Εγκρίθηκε",'3. Καταγραφή αδειών'!$C$5:$C$200,"&lt;="&amp;('1. Ρυθμίσεις'!$C$9+(32-1)*7+6),'3. Καταγραφή αδειών'!$D$5:$D$200,"&gt;="&amp;('1. Ρυθμίσεις'!$C$9+(32-1)*7)))</f>
        <v/>
      </c>
      <c r="AH27" s="106">
        <f>IF($A27="","",COUNTIFS('3. Καταγραφή αδειών'!$A$5:$A$200,$A27,'3. Καταγραφή αδειών'!$F$5:$F$200,"Εγκρίθηκε",'3. Καταγραφή αδειών'!$C$5:$C$200,"&lt;="&amp;('1. Ρυθμίσεις'!$C$9+(33-1)*7+6),'3. Καταγραφή αδειών'!$D$5:$D$200,"&gt;="&amp;('1. Ρυθμίσεις'!$C$9+(33-1)*7)))</f>
        <v/>
      </c>
      <c r="AI27" s="106">
        <f>IF($A27="","",COUNTIFS('3. Καταγραφή αδειών'!$A$5:$A$200,$A27,'3. Καταγραφή αδειών'!$F$5:$F$200,"Εγκρίθηκε",'3. Καταγραφή αδειών'!$C$5:$C$200,"&lt;="&amp;('1. Ρυθμίσεις'!$C$9+(34-1)*7+6),'3. Καταγραφή αδειών'!$D$5:$D$200,"&gt;="&amp;('1. Ρυθμίσεις'!$C$9+(34-1)*7)))</f>
        <v/>
      </c>
      <c r="AJ27" s="106">
        <f>IF($A27="","",COUNTIFS('3. Καταγραφή αδειών'!$A$5:$A$200,$A27,'3. Καταγραφή αδειών'!$F$5:$F$200,"Εγκρίθηκε",'3. Καταγραφή αδειών'!$C$5:$C$200,"&lt;="&amp;('1. Ρυθμίσεις'!$C$9+(35-1)*7+6),'3. Καταγραφή αδειών'!$D$5:$D$200,"&gt;="&amp;('1. Ρυθμίσεις'!$C$9+(35-1)*7)))</f>
        <v/>
      </c>
      <c r="AK27" s="106">
        <f>IF($A27="","",COUNTIFS('3. Καταγραφή αδειών'!$A$5:$A$200,$A27,'3. Καταγραφή αδειών'!$F$5:$F$200,"Εγκρίθηκε",'3. Καταγραφή αδειών'!$C$5:$C$200,"&lt;="&amp;('1. Ρυθμίσεις'!$C$9+(36-1)*7+6),'3. Καταγραφή αδειών'!$D$5:$D$200,"&gt;="&amp;('1. Ρυθμίσεις'!$C$9+(36-1)*7)))</f>
        <v/>
      </c>
      <c r="AL27" s="106">
        <f>IF($A27="","",COUNTIFS('3. Καταγραφή αδειών'!$A$5:$A$200,$A27,'3. Καταγραφή αδειών'!$F$5:$F$200,"Εγκρίθηκε",'3. Καταγραφή αδειών'!$C$5:$C$200,"&lt;="&amp;('1. Ρυθμίσεις'!$C$9+(37-1)*7+6),'3. Καταγραφή αδειών'!$D$5:$D$200,"&gt;="&amp;('1. Ρυθμίσεις'!$C$9+(37-1)*7)))</f>
        <v/>
      </c>
      <c r="AM27" s="106">
        <f>IF($A27="","",COUNTIFS('3. Καταγραφή αδειών'!$A$5:$A$200,$A27,'3. Καταγραφή αδειών'!$F$5:$F$200,"Εγκρίθηκε",'3. Καταγραφή αδειών'!$C$5:$C$200,"&lt;="&amp;('1. Ρυθμίσεις'!$C$9+(38-1)*7+6),'3. Καταγραφή αδειών'!$D$5:$D$200,"&gt;="&amp;('1. Ρυθμίσεις'!$C$9+(38-1)*7)))</f>
        <v/>
      </c>
      <c r="AN27" s="106">
        <f>IF($A27="","",COUNTIFS('3. Καταγραφή αδειών'!$A$5:$A$200,$A27,'3. Καταγραφή αδειών'!$F$5:$F$200,"Εγκρίθηκε",'3. Καταγραφή αδειών'!$C$5:$C$200,"&lt;="&amp;('1. Ρυθμίσεις'!$C$9+(39-1)*7+6),'3. Καταγραφή αδειών'!$D$5:$D$200,"&gt;="&amp;('1. Ρυθμίσεις'!$C$9+(39-1)*7)))</f>
        <v/>
      </c>
      <c r="AO27" s="106">
        <f>IF($A27="","",COUNTIFS('3. Καταγραφή αδειών'!$A$5:$A$200,$A27,'3. Καταγραφή αδειών'!$F$5:$F$200,"Εγκρίθηκε",'3. Καταγραφή αδειών'!$C$5:$C$200,"&lt;="&amp;('1. Ρυθμίσεις'!$C$9+(40-1)*7+6),'3. Καταγραφή αδειών'!$D$5:$D$200,"&gt;="&amp;('1. Ρυθμίσεις'!$C$9+(40-1)*7)))</f>
        <v/>
      </c>
      <c r="AP27" s="106">
        <f>IF($A27="","",COUNTIFS('3. Καταγραφή αδειών'!$A$5:$A$200,$A27,'3. Καταγραφή αδειών'!$F$5:$F$200,"Εγκρίθηκε",'3. Καταγραφή αδειών'!$C$5:$C$200,"&lt;="&amp;('1. Ρυθμίσεις'!$C$9+(41-1)*7+6),'3. Καταγραφή αδειών'!$D$5:$D$200,"&gt;="&amp;('1. Ρυθμίσεις'!$C$9+(41-1)*7)))</f>
        <v/>
      </c>
      <c r="AQ27" s="106">
        <f>IF($A27="","",COUNTIFS('3. Καταγραφή αδειών'!$A$5:$A$200,$A27,'3. Καταγραφή αδειών'!$F$5:$F$200,"Εγκρίθηκε",'3. Καταγραφή αδειών'!$C$5:$C$200,"&lt;="&amp;('1. Ρυθμίσεις'!$C$9+(42-1)*7+6),'3. Καταγραφή αδειών'!$D$5:$D$200,"&gt;="&amp;('1. Ρυθμίσεις'!$C$9+(42-1)*7)))</f>
        <v/>
      </c>
      <c r="AR27" s="106">
        <f>IF($A27="","",COUNTIFS('3. Καταγραφή αδειών'!$A$5:$A$200,$A27,'3. Καταγραφή αδειών'!$F$5:$F$200,"Εγκρίθηκε",'3. Καταγραφή αδειών'!$C$5:$C$200,"&lt;="&amp;('1. Ρυθμίσεις'!$C$9+(43-1)*7+6),'3. Καταγραφή αδειών'!$D$5:$D$200,"&gt;="&amp;('1. Ρυθμίσεις'!$C$9+(43-1)*7)))</f>
        <v/>
      </c>
      <c r="AS27" s="106">
        <f>IF($A27="","",COUNTIFS('3. Καταγραφή αδειών'!$A$5:$A$200,$A27,'3. Καταγραφή αδειών'!$F$5:$F$200,"Εγκρίθηκε",'3. Καταγραφή αδειών'!$C$5:$C$200,"&lt;="&amp;('1. Ρυθμίσεις'!$C$9+(44-1)*7+6),'3. Καταγραφή αδειών'!$D$5:$D$200,"&gt;="&amp;('1. Ρυθμίσεις'!$C$9+(44-1)*7)))</f>
        <v/>
      </c>
      <c r="AT27" s="106">
        <f>IF($A27="","",COUNTIFS('3. Καταγραφή αδειών'!$A$5:$A$200,$A27,'3. Καταγραφή αδειών'!$F$5:$F$200,"Εγκρίθηκε",'3. Καταγραφή αδειών'!$C$5:$C$200,"&lt;="&amp;('1. Ρυθμίσεις'!$C$9+(45-1)*7+6),'3. Καταγραφή αδειών'!$D$5:$D$200,"&gt;="&amp;('1. Ρυθμίσεις'!$C$9+(45-1)*7)))</f>
        <v/>
      </c>
      <c r="AU27" s="106">
        <f>IF($A27="","",COUNTIFS('3. Καταγραφή αδειών'!$A$5:$A$200,$A27,'3. Καταγραφή αδειών'!$F$5:$F$200,"Εγκρίθηκε",'3. Καταγραφή αδειών'!$C$5:$C$200,"&lt;="&amp;('1. Ρυθμίσεις'!$C$9+(46-1)*7+6),'3. Καταγραφή αδειών'!$D$5:$D$200,"&gt;="&amp;('1. Ρυθμίσεις'!$C$9+(46-1)*7)))</f>
        <v/>
      </c>
      <c r="AV27" s="106">
        <f>IF($A27="","",COUNTIFS('3. Καταγραφή αδειών'!$A$5:$A$200,$A27,'3. Καταγραφή αδειών'!$F$5:$F$200,"Εγκρίθηκε",'3. Καταγραφή αδειών'!$C$5:$C$200,"&lt;="&amp;('1. Ρυθμίσεις'!$C$9+(47-1)*7+6),'3. Καταγραφή αδειών'!$D$5:$D$200,"&gt;="&amp;('1. Ρυθμίσεις'!$C$9+(47-1)*7)))</f>
        <v/>
      </c>
      <c r="AW27" s="106">
        <f>IF($A27="","",COUNTIFS('3. Καταγραφή αδειών'!$A$5:$A$200,$A27,'3. Καταγραφή αδειών'!$F$5:$F$200,"Εγκρίθηκε",'3. Καταγραφή αδειών'!$C$5:$C$200,"&lt;="&amp;('1. Ρυθμίσεις'!$C$9+(48-1)*7+6),'3. Καταγραφή αδειών'!$D$5:$D$200,"&gt;="&amp;('1. Ρυθμίσεις'!$C$9+(48-1)*7)))</f>
        <v/>
      </c>
      <c r="AX27" s="106">
        <f>IF($A27="","",COUNTIFS('3. Καταγραφή αδειών'!$A$5:$A$200,$A27,'3. Καταγραφή αδειών'!$F$5:$F$200,"Εγκρίθηκε",'3. Καταγραφή αδειών'!$C$5:$C$200,"&lt;="&amp;('1. Ρυθμίσεις'!$C$9+(49-1)*7+6),'3. Καταγραφή αδειών'!$D$5:$D$200,"&gt;="&amp;('1. Ρυθμίσεις'!$C$9+(49-1)*7)))</f>
        <v/>
      </c>
      <c r="AY27" s="106">
        <f>IF($A27="","",COUNTIFS('3. Καταγραφή αδειών'!$A$5:$A$200,$A27,'3. Καταγραφή αδειών'!$F$5:$F$200,"Εγκρίθηκε",'3. Καταγραφή αδειών'!$C$5:$C$200,"&lt;="&amp;('1. Ρυθμίσεις'!$C$9+(50-1)*7+6),'3. Καταγραφή αδειών'!$D$5:$D$200,"&gt;="&amp;('1. Ρυθμίσεις'!$C$9+(50-1)*7)))</f>
        <v/>
      </c>
      <c r="AZ27" s="106">
        <f>IF($A27="","",COUNTIFS('3. Καταγραφή αδειών'!$A$5:$A$200,$A27,'3. Καταγραφή αδειών'!$F$5:$F$200,"Εγκρίθηκε",'3. Καταγραφή αδειών'!$C$5:$C$200,"&lt;="&amp;('1. Ρυθμίσεις'!$C$9+(51-1)*7+6),'3. Καταγραφή αδειών'!$D$5:$D$200,"&gt;="&amp;('1. Ρυθμίσεις'!$C$9+(51-1)*7)))</f>
        <v/>
      </c>
      <c r="BA27" s="106">
        <f>IF($A27="","",COUNTIFS('3. Καταγραφή αδειών'!$A$5:$A$200,$A27,'3. Καταγραφή αδειών'!$F$5:$F$200,"Εγκρίθηκε",'3. Καταγραφή αδειών'!$C$5:$C$200,"&lt;="&amp;('1. Ρυθμίσεις'!$C$9+(52-1)*7+6),'3. Καταγραφή αδειών'!$D$5:$D$200,"&gt;="&amp;('1. Ρυθμίσεις'!$C$9+(52-1)*7)))</f>
        <v/>
      </c>
    </row>
    <row r="28" ht="18" customHeight="1" s="55">
      <c r="A28" s="105">
        <f>IF('2. Εργαζόμενοι'!A28="","",'2. Εργαζόμενοι'!A28)</f>
        <v/>
      </c>
      <c r="B28" s="106">
        <f>IF($A28="","",COUNTIFS('3. Καταγραφή αδειών'!$A$5:$A$200,$A28,'3. Καταγραφή αδειών'!$F$5:$F$200,"Εγκρίθηκε",'3. Καταγραφή αδειών'!$C$5:$C$200,"&lt;="&amp;('1. Ρυθμίσεις'!$C$9+(1-1)*7+6),'3. Καταγραφή αδειών'!$D$5:$D$200,"&gt;="&amp;('1. Ρυθμίσεις'!$C$9+(1-1)*7)))</f>
        <v/>
      </c>
      <c r="C28" s="106">
        <f>IF($A28="","",COUNTIFS('3. Καταγραφή αδειών'!$A$5:$A$200,$A28,'3. Καταγραφή αδειών'!$F$5:$F$200,"Εγκρίθηκε",'3. Καταγραφή αδειών'!$C$5:$C$200,"&lt;="&amp;('1. Ρυθμίσεις'!$C$9+(2-1)*7+6),'3. Καταγραφή αδειών'!$D$5:$D$200,"&gt;="&amp;('1. Ρυθμίσεις'!$C$9+(2-1)*7)))</f>
        <v/>
      </c>
      <c r="D28" s="106">
        <f>IF($A28="","",COUNTIFS('3. Καταγραφή αδειών'!$A$5:$A$200,$A28,'3. Καταγραφή αδειών'!$F$5:$F$200,"Εγκρίθηκε",'3. Καταγραφή αδειών'!$C$5:$C$200,"&lt;="&amp;('1. Ρυθμίσεις'!$C$9+(3-1)*7+6),'3. Καταγραφή αδειών'!$D$5:$D$200,"&gt;="&amp;('1. Ρυθμίσεις'!$C$9+(3-1)*7)))</f>
        <v/>
      </c>
      <c r="E28" s="106">
        <f>IF($A28="","",COUNTIFS('3. Καταγραφή αδειών'!$A$5:$A$200,$A28,'3. Καταγραφή αδειών'!$F$5:$F$200,"Εγκρίθηκε",'3. Καταγραφή αδειών'!$C$5:$C$200,"&lt;="&amp;('1. Ρυθμίσεις'!$C$9+(4-1)*7+6),'3. Καταγραφή αδειών'!$D$5:$D$200,"&gt;="&amp;('1. Ρυθμίσεις'!$C$9+(4-1)*7)))</f>
        <v/>
      </c>
      <c r="F28" s="106">
        <f>IF($A28="","",COUNTIFS('3. Καταγραφή αδειών'!$A$5:$A$200,$A28,'3. Καταγραφή αδειών'!$F$5:$F$200,"Εγκρίθηκε",'3. Καταγραφή αδειών'!$C$5:$C$200,"&lt;="&amp;('1. Ρυθμίσεις'!$C$9+(5-1)*7+6),'3. Καταγραφή αδειών'!$D$5:$D$200,"&gt;="&amp;('1. Ρυθμίσεις'!$C$9+(5-1)*7)))</f>
        <v/>
      </c>
      <c r="G28" s="106">
        <f>IF($A28="","",COUNTIFS('3. Καταγραφή αδειών'!$A$5:$A$200,$A28,'3. Καταγραφή αδειών'!$F$5:$F$200,"Εγκρίθηκε",'3. Καταγραφή αδειών'!$C$5:$C$200,"&lt;="&amp;('1. Ρυθμίσεις'!$C$9+(6-1)*7+6),'3. Καταγραφή αδειών'!$D$5:$D$200,"&gt;="&amp;('1. Ρυθμίσεις'!$C$9+(6-1)*7)))</f>
        <v/>
      </c>
      <c r="H28" s="106">
        <f>IF($A28="","",COUNTIFS('3. Καταγραφή αδειών'!$A$5:$A$200,$A28,'3. Καταγραφή αδειών'!$F$5:$F$200,"Εγκρίθηκε",'3. Καταγραφή αδειών'!$C$5:$C$200,"&lt;="&amp;('1. Ρυθμίσεις'!$C$9+(7-1)*7+6),'3. Καταγραφή αδειών'!$D$5:$D$200,"&gt;="&amp;('1. Ρυθμίσεις'!$C$9+(7-1)*7)))</f>
        <v/>
      </c>
      <c r="I28" s="106">
        <f>IF($A28="","",COUNTIFS('3. Καταγραφή αδειών'!$A$5:$A$200,$A28,'3. Καταγραφή αδειών'!$F$5:$F$200,"Εγκρίθηκε",'3. Καταγραφή αδειών'!$C$5:$C$200,"&lt;="&amp;('1. Ρυθμίσεις'!$C$9+(8-1)*7+6),'3. Καταγραφή αδειών'!$D$5:$D$200,"&gt;="&amp;('1. Ρυθμίσεις'!$C$9+(8-1)*7)))</f>
        <v/>
      </c>
      <c r="J28" s="106">
        <f>IF($A28="","",COUNTIFS('3. Καταγραφή αδειών'!$A$5:$A$200,$A28,'3. Καταγραφή αδειών'!$F$5:$F$200,"Εγκρίθηκε",'3. Καταγραφή αδειών'!$C$5:$C$200,"&lt;="&amp;('1. Ρυθμίσεις'!$C$9+(9-1)*7+6),'3. Καταγραφή αδειών'!$D$5:$D$200,"&gt;="&amp;('1. Ρυθμίσεις'!$C$9+(9-1)*7)))</f>
        <v/>
      </c>
      <c r="K28" s="106">
        <f>IF($A28="","",COUNTIFS('3. Καταγραφή αδειών'!$A$5:$A$200,$A28,'3. Καταγραφή αδειών'!$F$5:$F$200,"Εγκρίθηκε",'3. Καταγραφή αδειών'!$C$5:$C$200,"&lt;="&amp;('1. Ρυθμίσεις'!$C$9+(10-1)*7+6),'3. Καταγραφή αδειών'!$D$5:$D$200,"&gt;="&amp;('1. Ρυθμίσεις'!$C$9+(10-1)*7)))</f>
        <v/>
      </c>
      <c r="L28" s="106">
        <f>IF($A28="","",COUNTIFS('3. Καταγραφή αδειών'!$A$5:$A$200,$A28,'3. Καταγραφή αδειών'!$F$5:$F$200,"Εγκρίθηκε",'3. Καταγραφή αδειών'!$C$5:$C$200,"&lt;="&amp;('1. Ρυθμίσεις'!$C$9+(11-1)*7+6),'3. Καταγραφή αδειών'!$D$5:$D$200,"&gt;="&amp;('1. Ρυθμίσεις'!$C$9+(11-1)*7)))</f>
        <v/>
      </c>
      <c r="M28" s="106">
        <f>IF($A28="","",COUNTIFS('3. Καταγραφή αδειών'!$A$5:$A$200,$A28,'3. Καταγραφή αδειών'!$F$5:$F$200,"Εγκρίθηκε",'3. Καταγραφή αδειών'!$C$5:$C$200,"&lt;="&amp;('1. Ρυθμίσεις'!$C$9+(12-1)*7+6),'3. Καταγραφή αδειών'!$D$5:$D$200,"&gt;="&amp;('1. Ρυθμίσεις'!$C$9+(12-1)*7)))</f>
        <v/>
      </c>
      <c r="N28" s="106">
        <f>IF($A28="","",COUNTIFS('3. Καταγραφή αδειών'!$A$5:$A$200,$A28,'3. Καταγραφή αδειών'!$F$5:$F$200,"Εγκρίθηκε",'3. Καταγραφή αδειών'!$C$5:$C$200,"&lt;="&amp;('1. Ρυθμίσεις'!$C$9+(13-1)*7+6),'3. Καταγραφή αδειών'!$D$5:$D$200,"&gt;="&amp;('1. Ρυθμίσεις'!$C$9+(13-1)*7)))</f>
        <v/>
      </c>
      <c r="O28" s="106">
        <f>IF($A28="","",COUNTIFS('3. Καταγραφή αδειών'!$A$5:$A$200,$A28,'3. Καταγραφή αδειών'!$F$5:$F$200,"Εγκρίθηκε",'3. Καταγραφή αδειών'!$C$5:$C$200,"&lt;="&amp;('1. Ρυθμίσεις'!$C$9+(14-1)*7+6),'3. Καταγραφή αδειών'!$D$5:$D$200,"&gt;="&amp;('1. Ρυθμίσεις'!$C$9+(14-1)*7)))</f>
        <v/>
      </c>
      <c r="P28" s="106">
        <f>IF($A28="","",COUNTIFS('3. Καταγραφή αδειών'!$A$5:$A$200,$A28,'3. Καταγραφή αδειών'!$F$5:$F$200,"Εγκρίθηκε",'3. Καταγραφή αδειών'!$C$5:$C$200,"&lt;="&amp;('1. Ρυθμίσεις'!$C$9+(15-1)*7+6),'3. Καταγραφή αδειών'!$D$5:$D$200,"&gt;="&amp;('1. Ρυθμίσεις'!$C$9+(15-1)*7)))</f>
        <v/>
      </c>
      <c r="Q28" s="106">
        <f>IF($A28="","",COUNTIFS('3. Καταγραφή αδειών'!$A$5:$A$200,$A28,'3. Καταγραφή αδειών'!$F$5:$F$200,"Εγκρίθηκε",'3. Καταγραφή αδειών'!$C$5:$C$200,"&lt;="&amp;('1. Ρυθμίσεις'!$C$9+(16-1)*7+6),'3. Καταγραφή αδειών'!$D$5:$D$200,"&gt;="&amp;('1. Ρυθμίσεις'!$C$9+(16-1)*7)))</f>
        <v/>
      </c>
      <c r="R28" s="106">
        <f>IF($A28="","",COUNTIFS('3. Καταγραφή αδειών'!$A$5:$A$200,$A28,'3. Καταγραφή αδειών'!$F$5:$F$200,"Εγκρίθηκε",'3. Καταγραφή αδειών'!$C$5:$C$200,"&lt;="&amp;('1. Ρυθμίσεις'!$C$9+(17-1)*7+6),'3. Καταγραφή αδειών'!$D$5:$D$200,"&gt;="&amp;('1. Ρυθμίσεις'!$C$9+(17-1)*7)))</f>
        <v/>
      </c>
      <c r="S28" s="106">
        <f>IF($A28="","",COUNTIFS('3. Καταγραφή αδειών'!$A$5:$A$200,$A28,'3. Καταγραφή αδειών'!$F$5:$F$200,"Εγκρίθηκε",'3. Καταγραφή αδειών'!$C$5:$C$200,"&lt;="&amp;('1. Ρυθμίσεις'!$C$9+(18-1)*7+6),'3. Καταγραφή αδειών'!$D$5:$D$200,"&gt;="&amp;('1. Ρυθμίσεις'!$C$9+(18-1)*7)))</f>
        <v/>
      </c>
      <c r="T28" s="106">
        <f>IF($A28="","",COUNTIFS('3. Καταγραφή αδειών'!$A$5:$A$200,$A28,'3. Καταγραφή αδειών'!$F$5:$F$200,"Εγκρίθηκε",'3. Καταγραφή αδειών'!$C$5:$C$200,"&lt;="&amp;('1. Ρυθμίσεις'!$C$9+(19-1)*7+6),'3. Καταγραφή αδειών'!$D$5:$D$200,"&gt;="&amp;('1. Ρυθμίσεις'!$C$9+(19-1)*7)))</f>
        <v/>
      </c>
      <c r="U28" s="106">
        <f>IF($A28="","",COUNTIFS('3. Καταγραφή αδειών'!$A$5:$A$200,$A28,'3. Καταγραφή αδειών'!$F$5:$F$200,"Εγκρίθηκε",'3. Καταγραφή αδειών'!$C$5:$C$200,"&lt;="&amp;('1. Ρυθμίσεις'!$C$9+(20-1)*7+6),'3. Καταγραφή αδειών'!$D$5:$D$200,"&gt;="&amp;('1. Ρυθμίσεις'!$C$9+(20-1)*7)))</f>
        <v/>
      </c>
      <c r="V28" s="106">
        <f>IF($A28="","",COUNTIFS('3. Καταγραφή αδειών'!$A$5:$A$200,$A28,'3. Καταγραφή αδειών'!$F$5:$F$200,"Εγκρίθηκε",'3. Καταγραφή αδειών'!$C$5:$C$200,"&lt;="&amp;('1. Ρυθμίσεις'!$C$9+(21-1)*7+6),'3. Καταγραφή αδειών'!$D$5:$D$200,"&gt;="&amp;('1. Ρυθμίσεις'!$C$9+(21-1)*7)))</f>
        <v/>
      </c>
      <c r="W28" s="106">
        <f>IF($A28="","",COUNTIFS('3. Καταγραφή αδειών'!$A$5:$A$200,$A28,'3. Καταγραφή αδειών'!$F$5:$F$200,"Εγκρίθηκε",'3. Καταγραφή αδειών'!$C$5:$C$200,"&lt;="&amp;('1. Ρυθμίσεις'!$C$9+(22-1)*7+6),'3. Καταγραφή αδειών'!$D$5:$D$200,"&gt;="&amp;('1. Ρυθμίσεις'!$C$9+(22-1)*7)))</f>
        <v/>
      </c>
      <c r="X28" s="106">
        <f>IF($A28="","",COUNTIFS('3. Καταγραφή αδειών'!$A$5:$A$200,$A28,'3. Καταγραφή αδειών'!$F$5:$F$200,"Εγκρίθηκε",'3. Καταγραφή αδειών'!$C$5:$C$200,"&lt;="&amp;('1. Ρυθμίσεις'!$C$9+(23-1)*7+6),'3. Καταγραφή αδειών'!$D$5:$D$200,"&gt;="&amp;('1. Ρυθμίσεις'!$C$9+(23-1)*7)))</f>
        <v/>
      </c>
      <c r="Y28" s="106">
        <f>IF($A28="","",COUNTIFS('3. Καταγραφή αδειών'!$A$5:$A$200,$A28,'3. Καταγραφή αδειών'!$F$5:$F$200,"Εγκρίθηκε",'3. Καταγραφή αδειών'!$C$5:$C$200,"&lt;="&amp;('1. Ρυθμίσεις'!$C$9+(24-1)*7+6),'3. Καταγραφή αδειών'!$D$5:$D$200,"&gt;="&amp;('1. Ρυθμίσεις'!$C$9+(24-1)*7)))</f>
        <v/>
      </c>
      <c r="Z28" s="106">
        <f>IF($A28="","",COUNTIFS('3. Καταγραφή αδειών'!$A$5:$A$200,$A28,'3. Καταγραφή αδειών'!$F$5:$F$200,"Εγκρίθηκε",'3. Καταγραφή αδειών'!$C$5:$C$200,"&lt;="&amp;('1. Ρυθμίσεις'!$C$9+(25-1)*7+6),'3. Καταγραφή αδειών'!$D$5:$D$200,"&gt;="&amp;('1. Ρυθμίσεις'!$C$9+(25-1)*7)))</f>
        <v/>
      </c>
      <c r="AA28" s="106">
        <f>IF($A28="","",COUNTIFS('3. Καταγραφή αδειών'!$A$5:$A$200,$A28,'3. Καταγραφή αδειών'!$F$5:$F$200,"Εγκρίθηκε",'3. Καταγραφή αδειών'!$C$5:$C$200,"&lt;="&amp;('1. Ρυθμίσεις'!$C$9+(26-1)*7+6),'3. Καταγραφή αδειών'!$D$5:$D$200,"&gt;="&amp;('1. Ρυθμίσεις'!$C$9+(26-1)*7)))</f>
        <v/>
      </c>
      <c r="AB28" s="106">
        <f>IF($A28="","",COUNTIFS('3. Καταγραφή αδειών'!$A$5:$A$200,$A28,'3. Καταγραφή αδειών'!$F$5:$F$200,"Εγκρίθηκε",'3. Καταγραφή αδειών'!$C$5:$C$200,"&lt;="&amp;('1. Ρυθμίσεις'!$C$9+(27-1)*7+6),'3. Καταγραφή αδειών'!$D$5:$D$200,"&gt;="&amp;('1. Ρυθμίσεις'!$C$9+(27-1)*7)))</f>
        <v/>
      </c>
      <c r="AC28" s="106">
        <f>IF($A28="","",COUNTIFS('3. Καταγραφή αδειών'!$A$5:$A$200,$A28,'3. Καταγραφή αδειών'!$F$5:$F$200,"Εγκρίθηκε",'3. Καταγραφή αδειών'!$C$5:$C$200,"&lt;="&amp;('1. Ρυθμίσεις'!$C$9+(28-1)*7+6),'3. Καταγραφή αδειών'!$D$5:$D$200,"&gt;="&amp;('1. Ρυθμίσεις'!$C$9+(28-1)*7)))</f>
        <v/>
      </c>
      <c r="AD28" s="106">
        <f>IF($A28="","",COUNTIFS('3. Καταγραφή αδειών'!$A$5:$A$200,$A28,'3. Καταγραφή αδειών'!$F$5:$F$200,"Εγκρίθηκε",'3. Καταγραφή αδειών'!$C$5:$C$200,"&lt;="&amp;('1. Ρυθμίσεις'!$C$9+(29-1)*7+6),'3. Καταγραφή αδειών'!$D$5:$D$200,"&gt;="&amp;('1. Ρυθμίσεις'!$C$9+(29-1)*7)))</f>
        <v/>
      </c>
      <c r="AE28" s="106">
        <f>IF($A28="","",COUNTIFS('3. Καταγραφή αδειών'!$A$5:$A$200,$A28,'3. Καταγραφή αδειών'!$F$5:$F$200,"Εγκρίθηκε",'3. Καταγραφή αδειών'!$C$5:$C$200,"&lt;="&amp;('1. Ρυθμίσεις'!$C$9+(30-1)*7+6),'3. Καταγραφή αδειών'!$D$5:$D$200,"&gt;="&amp;('1. Ρυθμίσεις'!$C$9+(30-1)*7)))</f>
        <v/>
      </c>
      <c r="AF28" s="106">
        <f>IF($A28="","",COUNTIFS('3. Καταγραφή αδειών'!$A$5:$A$200,$A28,'3. Καταγραφή αδειών'!$F$5:$F$200,"Εγκρίθηκε",'3. Καταγραφή αδειών'!$C$5:$C$200,"&lt;="&amp;('1. Ρυθμίσεις'!$C$9+(31-1)*7+6),'3. Καταγραφή αδειών'!$D$5:$D$200,"&gt;="&amp;('1. Ρυθμίσεις'!$C$9+(31-1)*7)))</f>
        <v/>
      </c>
      <c r="AG28" s="106">
        <f>IF($A28="","",COUNTIFS('3. Καταγραφή αδειών'!$A$5:$A$200,$A28,'3. Καταγραφή αδειών'!$F$5:$F$200,"Εγκρίθηκε",'3. Καταγραφή αδειών'!$C$5:$C$200,"&lt;="&amp;('1. Ρυθμίσεις'!$C$9+(32-1)*7+6),'3. Καταγραφή αδειών'!$D$5:$D$200,"&gt;="&amp;('1. Ρυθμίσεις'!$C$9+(32-1)*7)))</f>
        <v/>
      </c>
      <c r="AH28" s="106">
        <f>IF($A28="","",COUNTIFS('3. Καταγραφή αδειών'!$A$5:$A$200,$A28,'3. Καταγραφή αδειών'!$F$5:$F$200,"Εγκρίθηκε",'3. Καταγραφή αδειών'!$C$5:$C$200,"&lt;="&amp;('1. Ρυθμίσεις'!$C$9+(33-1)*7+6),'3. Καταγραφή αδειών'!$D$5:$D$200,"&gt;="&amp;('1. Ρυθμίσεις'!$C$9+(33-1)*7)))</f>
        <v/>
      </c>
      <c r="AI28" s="106">
        <f>IF($A28="","",COUNTIFS('3. Καταγραφή αδειών'!$A$5:$A$200,$A28,'3. Καταγραφή αδειών'!$F$5:$F$200,"Εγκρίθηκε",'3. Καταγραφή αδειών'!$C$5:$C$200,"&lt;="&amp;('1. Ρυθμίσεις'!$C$9+(34-1)*7+6),'3. Καταγραφή αδειών'!$D$5:$D$200,"&gt;="&amp;('1. Ρυθμίσεις'!$C$9+(34-1)*7)))</f>
        <v/>
      </c>
      <c r="AJ28" s="106">
        <f>IF($A28="","",COUNTIFS('3. Καταγραφή αδειών'!$A$5:$A$200,$A28,'3. Καταγραφή αδειών'!$F$5:$F$200,"Εγκρίθηκε",'3. Καταγραφή αδειών'!$C$5:$C$200,"&lt;="&amp;('1. Ρυθμίσεις'!$C$9+(35-1)*7+6),'3. Καταγραφή αδειών'!$D$5:$D$200,"&gt;="&amp;('1. Ρυθμίσεις'!$C$9+(35-1)*7)))</f>
        <v/>
      </c>
      <c r="AK28" s="106">
        <f>IF($A28="","",COUNTIFS('3. Καταγραφή αδειών'!$A$5:$A$200,$A28,'3. Καταγραφή αδειών'!$F$5:$F$200,"Εγκρίθηκε",'3. Καταγραφή αδειών'!$C$5:$C$200,"&lt;="&amp;('1. Ρυθμίσεις'!$C$9+(36-1)*7+6),'3. Καταγραφή αδειών'!$D$5:$D$200,"&gt;="&amp;('1. Ρυθμίσεις'!$C$9+(36-1)*7)))</f>
        <v/>
      </c>
      <c r="AL28" s="106">
        <f>IF($A28="","",COUNTIFS('3. Καταγραφή αδειών'!$A$5:$A$200,$A28,'3. Καταγραφή αδειών'!$F$5:$F$200,"Εγκρίθηκε",'3. Καταγραφή αδειών'!$C$5:$C$200,"&lt;="&amp;('1. Ρυθμίσεις'!$C$9+(37-1)*7+6),'3. Καταγραφή αδειών'!$D$5:$D$200,"&gt;="&amp;('1. Ρυθμίσεις'!$C$9+(37-1)*7)))</f>
        <v/>
      </c>
      <c r="AM28" s="106">
        <f>IF($A28="","",COUNTIFS('3. Καταγραφή αδειών'!$A$5:$A$200,$A28,'3. Καταγραφή αδειών'!$F$5:$F$200,"Εγκρίθηκε",'3. Καταγραφή αδειών'!$C$5:$C$200,"&lt;="&amp;('1. Ρυθμίσεις'!$C$9+(38-1)*7+6),'3. Καταγραφή αδειών'!$D$5:$D$200,"&gt;="&amp;('1. Ρυθμίσεις'!$C$9+(38-1)*7)))</f>
        <v/>
      </c>
      <c r="AN28" s="106">
        <f>IF($A28="","",COUNTIFS('3. Καταγραφή αδειών'!$A$5:$A$200,$A28,'3. Καταγραφή αδειών'!$F$5:$F$200,"Εγκρίθηκε",'3. Καταγραφή αδειών'!$C$5:$C$200,"&lt;="&amp;('1. Ρυθμίσεις'!$C$9+(39-1)*7+6),'3. Καταγραφή αδειών'!$D$5:$D$200,"&gt;="&amp;('1. Ρυθμίσεις'!$C$9+(39-1)*7)))</f>
        <v/>
      </c>
      <c r="AO28" s="106">
        <f>IF($A28="","",COUNTIFS('3. Καταγραφή αδειών'!$A$5:$A$200,$A28,'3. Καταγραφή αδειών'!$F$5:$F$200,"Εγκρίθηκε",'3. Καταγραφή αδειών'!$C$5:$C$200,"&lt;="&amp;('1. Ρυθμίσεις'!$C$9+(40-1)*7+6),'3. Καταγραφή αδειών'!$D$5:$D$200,"&gt;="&amp;('1. Ρυθμίσεις'!$C$9+(40-1)*7)))</f>
        <v/>
      </c>
      <c r="AP28" s="106">
        <f>IF($A28="","",COUNTIFS('3. Καταγραφή αδειών'!$A$5:$A$200,$A28,'3. Καταγραφή αδειών'!$F$5:$F$200,"Εγκρίθηκε",'3. Καταγραφή αδειών'!$C$5:$C$200,"&lt;="&amp;('1. Ρυθμίσεις'!$C$9+(41-1)*7+6),'3. Καταγραφή αδειών'!$D$5:$D$200,"&gt;="&amp;('1. Ρυθμίσεις'!$C$9+(41-1)*7)))</f>
        <v/>
      </c>
      <c r="AQ28" s="106">
        <f>IF($A28="","",COUNTIFS('3. Καταγραφή αδειών'!$A$5:$A$200,$A28,'3. Καταγραφή αδειών'!$F$5:$F$200,"Εγκρίθηκε",'3. Καταγραφή αδειών'!$C$5:$C$200,"&lt;="&amp;('1. Ρυθμίσεις'!$C$9+(42-1)*7+6),'3. Καταγραφή αδειών'!$D$5:$D$200,"&gt;="&amp;('1. Ρυθμίσεις'!$C$9+(42-1)*7)))</f>
        <v/>
      </c>
      <c r="AR28" s="106">
        <f>IF($A28="","",COUNTIFS('3. Καταγραφή αδειών'!$A$5:$A$200,$A28,'3. Καταγραφή αδειών'!$F$5:$F$200,"Εγκρίθηκε",'3. Καταγραφή αδειών'!$C$5:$C$200,"&lt;="&amp;('1. Ρυθμίσεις'!$C$9+(43-1)*7+6),'3. Καταγραφή αδειών'!$D$5:$D$200,"&gt;="&amp;('1. Ρυθμίσεις'!$C$9+(43-1)*7)))</f>
        <v/>
      </c>
      <c r="AS28" s="106">
        <f>IF($A28="","",COUNTIFS('3. Καταγραφή αδειών'!$A$5:$A$200,$A28,'3. Καταγραφή αδειών'!$F$5:$F$200,"Εγκρίθηκε",'3. Καταγραφή αδειών'!$C$5:$C$200,"&lt;="&amp;('1. Ρυθμίσεις'!$C$9+(44-1)*7+6),'3. Καταγραφή αδειών'!$D$5:$D$200,"&gt;="&amp;('1. Ρυθμίσεις'!$C$9+(44-1)*7)))</f>
        <v/>
      </c>
      <c r="AT28" s="106">
        <f>IF($A28="","",COUNTIFS('3. Καταγραφή αδειών'!$A$5:$A$200,$A28,'3. Καταγραφή αδειών'!$F$5:$F$200,"Εγκρίθηκε",'3. Καταγραφή αδειών'!$C$5:$C$200,"&lt;="&amp;('1. Ρυθμίσεις'!$C$9+(45-1)*7+6),'3. Καταγραφή αδειών'!$D$5:$D$200,"&gt;="&amp;('1. Ρυθμίσεις'!$C$9+(45-1)*7)))</f>
        <v/>
      </c>
      <c r="AU28" s="106">
        <f>IF($A28="","",COUNTIFS('3. Καταγραφή αδειών'!$A$5:$A$200,$A28,'3. Καταγραφή αδειών'!$F$5:$F$200,"Εγκρίθηκε",'3. Καταγραφή αδειών'!$C$5:$C$200,"&lt;="&amp;('1. Ρυθμίσεις'!$C$9+(46-1)*7+6),'3. Καταγραφή αδειών'!$D$5:$D$200,"&gt;="&amp;('1. Ρυθμίσεις'!$C$9+(46-1)*7)))</f>
        <v/>
      </c>
      <c r="AV28" s="106">
        <f>IF($A28="","",COUNTIFS('3. Καταγραφή αδειών'!$A$5:$A$200,$A28,'3. Καταγραφή αδειών'!$F$5:$F$200,"Εγκρίθηκε",'3. Καταγραφή αδειών'!$C$5:$C$200,"&lt;="&amp;('1. Ρυθμίσεις'!$C$9+(47-1)*7+6),'3. Καταγραφή αδειών'!$D$5:$D$200,"&gt;="&amp;('1. Ρυθμίσεις'!$C$9+(47-1)*7)))</f>
        <v/>
      </c>
      <c r="AW28" s="106">
        <f>IF($A28="","",COUNTIFS('3. Καταγραφή αδειών'!$A$5:$A$200,$A28,'3. Καταγραφή αδειών'!$F$5:$F$200,"Εγκρίθηκε",'3. Καταγραφή αδειών'!$C$5:$C$200,"&lt;="&amp;('1. Ρυθμίσεις'!$C$9+(48-1)*7+6),'3. Καταγραφή αδειών'!$D$5:$D$200,"&gt;="&amp;('1. Ρυθμίσεις'!$C$9+(48-1)*7)))</f>
        <v/>
      </c>
      <c r="AX28" s="106">
        <f>IF($A28="","",COUNTIFS('3. Καταγραφή αδειών'!$A$5:$A$200,$A28,'3. Καταγραφή αδειών'!$F$5:$F$200,"Εγκρίθηκε",'3. Καταγραφή αδειών'!$C$5:$C$200,"&lt;="&amp;('1. Ρυθμίσεις'!$C$9+(49-1)*7+6),'3. Καταγραφή αδειών'!$D$5:$D$200,"&gt;="&amp;('1. Ρυθμίσεις'!$C$9+(49-1)*7)))</f>
        <v/>
      </c>
      <c r="AY28" s="106">
        <f>IF($A28="","",COUNTIFS('3. Καταγραφή αδειών'!$A$5:$A$200,$A28,'3. Καταγραφή αδειών'!$F$5:$F$200,"Εγκρίθηκε",'3. Καταγραφή αδειών'!$C$5:$C$200,"&lt;="&amp;('1. Ρυθμίσεις'!$C$9+(50-1)*7+6),'3. Καταγραφή αδειών'!$D$5:$D$200,"&gt;="&amp;('1. Ρυθμίσεις'!$C$9+(50-1)*7)))</f>
        <v/>
      </c>
      <c r="AZ28" s="106">
        <f>IF($A28="","",COUNTIFS('3. Καταγραφή αδειών'!$A$5:$A$200,$A28,'3. Καταγραφή αδειών'!$F$5:$F$200,"Εγκρίθηκε",'3. Καταγραφή αδειών'!$C$5:$C$200,"&lt;="&amp;('1. Ρυθμίσεις'!$C$9+(51-1)*7+6),'3. Καταγραφή αδειών'!$D$5:$D$200,"&gt;="&amp;('1. Ρυθμίσεις'!$C$9+(51-1)*7)))</f>
        <v/>
      </c>
      <c r="BA28" s="106">
        <f>IF($A28="","",COUNTIFS('3. Καταγραφή αδειών'!$A$5:$A$200,$A28,'3. Καταγραφή αδειών'!$F$5:$F$200,"Εγκρίθηκε",'3. Καταγραφή αδειών'!$C$5:$C$200,"&lt;="&amp;('1. Ρυθμίσεις'!$C$9+(52-1)*7+6),'3. Καταγραφή αδειών'!$D$5:$D$200,"&gt;="&amp;('1. Ρυθμίσεις'!$C$9+(52-1)*7)))</f>
        <v/>
      </c>
    </row>
    <row r="29" ht="18" customHeight="1" s="55">
      <c r="A29" s="105">
        <f>IF('2. Εργαζόμενοι'!A29="","",'2. Εργαζόμενοι'!A29)</f>
        <v/>
      </c>
      <c r="B29" s="106">
        <f>IF($A29="","",COUNTIFS('3. Καταγραφή αδειών'!$A$5:$A$200,$A29,'3. Καταγραφή αδειών'!$F$5:$F$200,"Εγκρίθηκε",'3. Καταγραφή αδειών'!$C$5:$C$200,"&lt;="&amp;('1. Ρυθμίσεις'!$C$9+(1-1)*7+6),'3. Καταγραφή αδειών'!$D$5:$D$200,"&gt;="&amp;('1. Ρυθμίσεις'!$C$9+(1-1)*7)))</f>
        <v/>
      </c>
      <c r="C29" s="106">
        <f>IF($A29="","",COUNTIFS('3. Καταγραφή αδειών'!$A$5:$A$200,$A29,'3. Καταγραφή αδειών'!$F$5:$F$200,"Εγκρίθηκε",'3. Καταγραφή αδειών'!$C$5:$C$200,"&lt;="&amp;('1. Ρυθμίσεις'!$C$9+(2-1)*7+6),'3. Καταγραφή αδειών'!$D$5:$D$200,"&gt;="&amp;('1. Ρυθμίσεις'!$C$9+(2-1)*7)))</f>
        <v/>
      </c>
      <c r="D29" s="106">
        <f>IF($A29="","",COUNTIFS('3. Καταγραφή αδειών'!$A$5:$A$200,$A29,'3. Καταγραφή αδειών'!$F$5:$F$200,"Εγκρίθηκε",'3. Καταγραφή αδειών'!$C$5:$C$200,"&lt;="&amp;('1. Ρυθμίσεις'!$C$9+(3-1)*7+6),'3. Καταγραφή αδειών'!$D$5:$D$200,"&gt;="&amp;('1. Ρυθμίσεις'!$C$9+(3-1)*7)))</f>
        <v/>
      </c>
      <c r="E29" s="106">
        <f>IF($A29="","",COUNTIFS('3. Καταγραφή αδειών'!$A$5:$A$200,$A29,'3. Καταγραφή αδειών'!$F$5:$F$200,"Εγκρίθηκε",'3. Καταγραφή αδειών'!$C$5:$C$200,"&lt;="&amp;('1. Ρυθμίσεις'!$C$9+(4-1)*7+6),'3. Καταγραφή αδειών'!$D$5:$D$200,"&gt;="&amp;('1. Ρυθμίσεις'!$C$9+(4-1)*7)))</f>
        <v/>
      </c>
      <c r="F29" s="106">
        <f>IF($A29="","",COUNTIFS('3. Καταγραφή αδειών'!$A$5:$A$200,$A29,'3. Καταγραφή αδειών'!$F$5:$F$200,"Εγκρίθηκε",'3. Καταγραφή αδειών'!$C$5:$C$200,"&lt;="&amp;('1. Ρυθμίσεις'!$C$9+(5-1)*7+6),'3. Καταγραφή αδειών'!$D$5:$D$200,"&gt;="&amp;('1. Ρυθμίσεις'!$C$9+(5-1)*7)))</f>
        <v/>
      </c>
      <c r="G29" s="106">
        <f>IF($A29="","",COUNTIFS('3. Καταγραφή αδειών'!$A$5:$A$200,$A29,'3. Καταγραφή αδειών'!$F$5:$F$200,"Εγκρίθηκε",'3. Καταγραφή αδειών'!$C$5:$C$200,"&lt;="&amp;('1. Ρυθμίσεις'!$C$9+(6-1)*7+6),'3. Καταγραφή αδειών'!$D$5:$D$200,"&gt;="&amp;('1. Ρυθμίσεις'!$C$9+(6-1)*7)))</f>
        <v/>
      </c>
      <c r="H29" s="106">
        <f>IF($A29="","",COUNTIFS('3. Καταγραφή αδειών'!$A$5:$A$200,$A29,'3. Καταγραφή αδειών'!$F$5:$F$200,"Εγκρίθηκε",'3. Καταγραφή αδειών'!$C$5:$C$200,"&lt;="&amp;('1. Ρυθμίσεις'!$C$9+(7-1)*7+6),'3. Καταγραφή αδειών'!$D$5:$D$200,"&gt;="&amp;('1. Ρυθμίσεις'!$C$9+(7-1)*7)))</f>
        <v/>
      </c>
      <c r="I29" s="106">
        <f>IF($A29="","",COUNTIFS('3. Καταγραφή αδειών'!$A$5:$A$200,$A29,'3. Καταγραφή αδειών'!$F$5:$F$200,"Εγκρίθηκε",'3. Καταγραφή αδειών'!$C$5:$C$200,"&lt;="&amp;('1. Ρυθμίσεις'!$C$9+(8-1)*7+6),'3. Καταγραφή αδειών'!$D$5:$D$200,"&gt;="&amp;('1. Ρυθμίσεις'!$C$9+(8-1)*7)))</f>
        <v/>
      </c>
      <c r="J29" s="106">
        <f>IF($A29="","",COUNTIFS('3. Καταγραφή αδειών'!$A$5:$A$200,$A29,'3. Καταγραφή αδειών'!$F$5:$F$200,"Εγκρίθηκε",'3. Καταγραφή αδειών'!$C$5:$C$200,"&lt;="&amp;('1. Ρυθμίσεις'!$C$9+(9-1)*7+6),'3. Καταγραφή αδειών'!$D$5:$D$200,"&gt;="&amp;('1. Ρυθμίσεις'!$C$9+(9-1)*7)))</f>
        <v/>
      </c>
      <c r="K29" s="106">
        <f>IF($A29="","",COUNTIFS('3. Καταγραφή αδειών'!$A$5:$A$200,$A29,'3. Καταγραφή αδειών'!$F$5:$F$200,"Εγκρίθηκε",'3. Καταγραφή αδειών'!$C$5:$C$200,"&lt;="&amp;('1. Ρυθμίσεις'!$C$9+(10-1)*7+6),'3. Καταγραφή αδειών'!$D$5:$D$200,"&gt;="&amp;('1. Ρυθμίσεις'!$C$9+(10-1)*7)))</f>
        <v/>
      </c>
      <c r="L29" s="106">
        <f>IF($A29="","",COUNTIFS('3. Καταγραφή αδειών'!$A$5:$A$200,$A29,'3. Καταγραφή αδειών'!$F$5:$F$200,"Εγκρίθηκε",'3. Καταγραφή αδειών'!$C$5:$C$200,"&lt;="&amp;('1. Ρυθμίσεις'!$C$9+(11-1)*7+6),'3. Καταγραφή αδειών'!$D$5:$D$200,"&gt;="&amp;('1. Ρυθμίσεις'!$C$9+(11-1)*7)))</f>
        <v/>
      </c>
      <c r="M29" s="106">
        <f>IF($A29="","",COUNTIFS('3. Καταγραφή αδειών'!$A$5:$A$200,$A29,'3. Καταγραφή αδειών'!$F$5:$F$200,"Εγκρίθηκε",'3. Καταγραφή αδειών'!$C$5:$C$200,"&lt;="&amp;('1. Ρυθμίσεις'!$C$9+(12-1)*7+6),'3. Καταγραφή αδειών'!$D$5:$D$200,"&gt;="&amp;('1. Ρυθμίσεις'!$C$9+(12-1)*7)))</f>
        <v/>
      </c>
      <c r="N29" s="106">
        <f>IF($A29="","",COUNTIFS('3. Καταγραφή αδειών'!$A$5:$A$200,$A29,'3. Καταγραφή αδειών'!$F$5:$F$200,"Εγκρίθηκε",'3. Καταγραφή αδειών'!$C$5:$C$200,"&lt;="&amp;('1. Ρυθμίσεις'!$C$9+(13-1)*7+6),'3. Καταγραφή αδειών'!$D$5:$D$200,"&gt;="&amp;('1. Ρυθμίσεις'!$C$9+(13-1)*7)))</f>
        <v/>
      </c>
      <c r="O29" s="106">
        <f>IF($A29="","",COUNTIFS('3. Καταγραφή αδειών'!$A$5:$A$200,$A29,'3. Καταγραφή αδειών'!$F$5:$F$200,"Εγκρίθηκε",'3. Καταγραφή αδειών'!$C$5:$C$200,"&lt;="&amp;('1. Ρυθμίσεις'!$C$9+(14-1)*7+6),'3. Καταγραφή αδειών'!$D$5:$D$200,"&gt;="&amp;('1. Ρυθμίσεις'!$C$9+(14-1)*7)))</f>
        <v/>
      </c>
      <c r="P29" s="106">
        <f>IF($A29="","",COUNTIFS('3. Καταγραφή αδειών'!$A$5:$A$200,$A29,'3. Καταγραφή αδειών'!$F$5:$F$200,"Εγκρίθηκε",'3. Καταγραφή αδειών'!$C$5:$C$200,"&lt;="&amp;('1. Ρυθμίσεις'!$C$9+(15-1)*7+6),'3. Καταγραφή αδειών'!$D$5:$D$200,"&gt;="&amp;('1. Ρυθμίσεις'!$C$9+(15-1)*7)))</f>
        <v/>
      </c>
      <c r="Q29" s="106">
        <f>IF($A29="","",COUNTIFS('3. Καταγραφή αδειών'!$A$5:$A$200,$A29,'3. Καταγραφή αδειών'!$F$5:$F$200,"Εγκρίθηκε",'3. Καταγραφή αδειών'!$C$5:$C$200,"&lt;="&amp;('1. Ρυθμίσεις'!$C$9+(16-1)*7+6),'3. Καταγραφή αδειών'!$D$5:$D$200,"&gt;="&amp;('1. Ρυθμίσεις'!$C$9+(16-1)*7)))</f>
        <v/>
      </c>
      <c r="R29" s="106">
        <f>IF($A29="","",COUNTIFS('3. Καταγραφή αδειών'!$A$5:$A$200,$A29,'3. Καταγραφή αδειών'!$F$5:$F$200,"Εγκρίθηκε",'3. Καταγραφή αδειών'!$C$5:$C$200,"&lt;="&amp;('1. Ρυθμίσεις'!$C$9+(17-1)*7+6),'3. Καταγραφή αδειών'!$D$5:$D$200,"&gt;="&amp;('1. Ρυθμίσεις'!$C$9+(17-1)*7)))</f>
        <v/>
      </c>
      <c r="S29" s="106">
        <f>IF($A29="","",COUNTIFS('3. Καταγραφή αδειών'!$A$5:$A$200,$A29,'3. Καταγραφή αδειών'!$F$5:$F$200,"Εγκρίθηκε",'3. Καταγραφή αδειών'!$C$5:$C$200,"&lt;="&amp;('1. Ρυθμίσεις'!$C$9+(18-1)*7+6),'3. Καταγραφή αδειών'!$D$5:$D$200,"&gt;="&amp;('1. Ρυθμίσεις'!$C$9+(18-1)*7)))</f>
        <v/>
      </c>
      <c r="T29" s="106">
        <f>IF($A29="","",COUNTIFS('3. Καταγραφή αδειών'!$A$5:$A$200,$A29,'3. Καταγραφή αδειών'!$F$5:$F$200,"Εγκρίθηκε",'3. Καταγραφή αδειών'!$C$5:$C$200,"&lt;="&amp;('1. Ρυθμίσεις'!$C$9+(19-1)*7+6),'3. Καταγραφή αδειών'!$D$5:$D$200,"&gt;="&amp;('1. Ρυθμίσεις'!$C$9+(19-1)*7)))</f>
        <v/>
      </c>
      <c r="U29" s="106">
        <f>IF($A29="","",COUNTIFS('3. Καταγραφή αδειών'!$A$5:$A$200,$A29,'3. Καταγραφή αδειών'!$F$5:$F$200,"Εγκρίθηκε",'3. Καταγραφή αδειών'!$C$5:$C$200,"&lt;="&amp;('1. Ρυθμίσεις'!$C$9+(20-1)*7+6),'3. Καταγραφή αδειών'!$D$5:$D$200,"&gt;="&amp;('1. Ρυθμίσεις'!$C$9+(20-1)*7)))</f>
        <v/>
      </c>
      <c r="V29" s="106">
        <f>IF($A29="","",COUNTIFS('3. Καταγραφή αδειών'!$A$5:$A$200,$A29,'3. Καταγραφή αδειών'!$F$5:$F$200,"Εγκρίθηκε",'3. Καταγραφή αδειών'!$C$5:$C$200,"&lt;="&amp;('1. Ρυθμίσεις'!$C$9+(21-1)*7+6),'3. Καταγραφή αδειών'!$D$5:$D$200,"&gt;="&amp;('1. Ρυθμίσεις'!$C$9+(21-1)*7)))</f>
        <v/>
      </c>
      <c r="W29" s="106">
        <f>IF($A29="","",COUNTIFS('3. Καταγραφή αδειών'!$A$5:$A$200,$A29,'3. Καταγραφή αδειών'!$F$5:$F$200,"Εγκρίθηκε",'3. Καταγραφή αδειών'!$C$5:$C$200,"&lt;="&amp;('1. Ρυθμίσεις'!$C$9+(22-1)*7+6),'3. Καταγραφή αδειών'!$D$5:$D$200,"&gt;="&amp;('1. Ρυθμίσεις'!$C$9+(22-1)*7)))</f>
        <v/>
      </c>
      <c r="X29" s="106">
        <f>IF($A29="","",COUNTIFS('3. Καταγραφή αδειών'!$A$5:$A$200,$A29,'3. Καταγραφή αδειών'!$F$5:$F$200,"Εγκρίθηκε",'3. Καταγραφή αδειών'!$C$5:$C$200,"&lt;="&amp;('1. Ρυθμίσεις'!$C$9+(23-1)*7+6),'3. Καταγραφή αδειών'!$D$5:$D$200,"&gt;="&amp;('1. Ρυθμίσεις'!$C$9+(23-1)*7)))</f>
        <v/>
      </c>
      <c r="Y29" s="106">
        <f>IF($A29="","",COUNTIFS('3. Καταγραφή αδειών'!$A$5:$A$200,$A29,'3. Καταγραφή αδειών'!$F$5:$F$200,"Εγκρίθηκε",'3. Καταγραφή αδειών'!$C$5:$C$200,"&lt;="&amp;('1. Ρυθμίσεις'!$C$9+(24-1)*7+6),'3. Καταγραφή αδειών'!$D$5:$D$200,"&gt;="&amp;('1. Ρυθμίσεις'!$C$9+(24-1)*7)))</f>
        <v/>
      </c>
      <c r="Z29" s="106">
        <f>IF($A29="","",COUNTIFS('3. Καταγραφή αδειών'!$A$5:$A$200,$A29,'3. Καταγραφή αδειών'!$F$5:$F$200,"Εγκρίθηκε",'3. Καταγραφή αδειών'!$C$5:$C$200,"&lt;="&amp;('1. Ρυθμίσεις'!$C$9+(25-1)*7+6),'3. Καταγραφή αδειών'!$D$5:$D$200,"&gt;="&amp;('1. Ρυθμίσεις'!$C$9+(25-1)*7)))</f>
        <v/>
      </c>
      <c r="AA29" s="106">
        <f>IF($A29="","",COUNTIFS('3. Καταγραφή αδειών'!$A$5:$A$200,$A29,'3. Καταγραφή αδειών'!$F$5:$F$200,"Εγκρίθηκε",'3. Καταγραφή αδειών'!$C$5:$C$200,"&lt;="&amp;('1. Ρυθμίσεις'!$C$9+(26-1)*7+6),'3. Καταγραφή αδειών'!$D$5:$D$200,"&gt;="&amp;('1. Ρυθμίσεις'!$C$9+(26-1)*7)))</f>
        <v/>
      </c>
      <c r="AB29" s="106">
        <f>IF($A29="","",COUNTIFS('3. Καταγραφή αδειών'!$A$5:$A$200,$A29,'3. Καταγραφή αδειών'!$F$5:$F$200,"Εγκρίθηκε",'3. Καταγραφή αδειών'!$C$5:$C$200,"&lt;="&amp;('1. Ρυθμίσεις'!$C$9+(27-1)*7+6),'3. Καταγραφή αδειών'!$D$5:$D$200,"&gt;="&amp;('1. Ρυθμίσεις'!$C$9+(27-1)*7)))</f>
        <v/>
      </c>
      <c r="AC29" s="106">
        <f>IF($A29="","",COUNTIFS('3. Καταγραφή αδειών'!$A$5:$A$200,$A29,'3. Καταγραφή αδειών'!$F$5:$F$200,"Εγκρίθηκε",'3. Καταγραφή αδειών'!$C$5:$C$200,"&lt;="&amp;('1. Ρυθμίσεις'!$C$9+(28-1)*7+6),'3. Καταγραφή αδειών'!$D$5:$D$200,"&gt;="&amp;('1. Ρυθμίσεις'!$C$9+(28-1)*7)))</f>
        <v/>
      </c>
      <c r="AD29" s="106">
        <f>IF($A29="","",COUNTIFS('3. Καταγραφή αδειών'!$A$5:$A$200,$A29,'3. Καταγραφή αδειών'!$F$5:$F$200,"Εγκρίθηκε",'3. Καταγραφή αδειών'!$C$5:$C$200,"&lt;="&amp;('1. Ρυθμίσεις'!$C$9+(29-1)*7+6),'3. Καταγραφή αδειών'!$D$5:$D$200,"&gt;="&amp;('1. Ρυθμίσεις'!$C$9+(29-1)*7)))</f>
        <v/>
      </c>
      <c r="AE29" s="106">
        <f>IF($A29="","",COUNTIFS('3. Καταγραφή αδειών'!$A$5:$A$200,$A29,'3. Καταγραφή αδειών'!$F$5:$F$200,"Εγκρίθηκε",'3. Καταγραφή αδειών'!$C$5:$C$200,"&lt;="&amp;('1. Ρυθμίσεις'!$C$9+(30-1)*7+6),'3. Καταγραφή αδειών'!$D$5:$D$200,"&gt;="&amp;('1. Ρυθμίσεις'!$C$9+(30-1)*7)))</f>
        <v/>
      </c>
      <c r="AF29" s="106">
        <f>IF($A29="","",COUNTIFS('3. Καταγραφή αδειών'!$A$5:$A$200,$A29,'3. Καταγραφή αδειών'!$F$5:$F$200,"Εγκρίθηκε",'3. Καταγραφή αδειών'!$C$5:$C$200,"&lt;="&amp;('1. Ρυθμίσεις'!$C$9+(31-1)*7+6),'3. Καταγραφή αδειών'!$D$5:$D$200,"&gt;="&amp;('1. Ρυθμίσεις'!$C$9+(31-1)*7)))</f>
        <v/>
      </c>
      <c r="AG29" s="106">
        <f>IF($A29="","",COUNTIFS('3. Καταγραφή αδειών'!$A$5:$A$200,$A29,'3. Καταγραφή αδειών'!$F$5:$F$200,"Εγκρίθηκε",'3. Καταγραφή αδειών'!$C$5:$C$200,"&lt;="&amp;('1. Ρυθμίσεις'!$C$9+(32-1)*7+6),'3. Καταγραφή αδειών'!$D$5:$D$200,"&gt;="&amp;('1. Ρυθμίσεις'!$C$9+(32-1)*7)))</f>
        <v/>
      </c>
      <c r="AH29" s="106">
        <f>IF($A29="","",COUNTIFS('3. Καταγραφή αδειών'!$A$5:$A$200,$A29,'3. Καταγραφή αδειών'!$F$5:$F$200,"Εγκρίθηκε",'3. Καταγραφή αδειών'!$C$5:$C$200,"&lt;="&amp;('1. Ρυθμίσεις'!$C$9+(33-1)*7+6),'3. Καταγραφή αδειών'!$D$5:$D$200,"&gt;="&amp;('1. Ρυθμίσεις'!$C$9+(33-1)*7)))</f>
        <v/>
      </c>
      <c r="AI29" s="106">
        <f>IF($A29="","",COUNTIFS('3. Καταγραφή αδειών'!$A$5:$A$200,$A29,'3. Καταγραφή αδειών'!$F$5:$F$200,"Εγκρίθηκε",'3. Καταγραφή αδειών'!$C$5:$C$200,"&lt;="&amp;('1. Ρυθμίσεις'!$C$9+(34-1)*7+6),'3. Καταγραφή αδειών'!$D$5:$D$200,"&gt;="&amp;('1. Ρυθμίσεις'!$C$9+(34-1)*7)))</f>
        <v/>
      </c>
      <c r="AJ29" s="106">
        <f>IF($A29="","",COUNTIFS('3. Καταγραφή αδειών'!$A$5:$A$200,$A29,'3. Καταγραφή αδειών'!$F$5:$F$200,"Εγκρίθηκε",'3. Καταγραφή αδειών'!$C$5:$C$200,"&lt;="&amp;('1. Ρυθμίσεις'!$C$9+(35-1)*7+6),'3. Καταγραφή αδειών'!$D$5:$D$200,"&gt;="&amp;('1. Ρυθμίσεις'!$C$9+(35-1)*7)))</f>
        <v/>
      </c>
      <c r="AK29" s="106">
        <f>IF($A29="","",COUNTIFS('3. Καταγραφή αδειών'!$A$5:$A$200,$A29,'3. Καταγραφή αδειών'!$F$5:$F$200,"Εγκρίθηκε",'3. Καταγραφή αδειών'!$C$5:$C$200,"&lt;="&amp;('1. Ρυθμίσεις'!$C$9+(36-1)*7+6),'3. Καταγραφή αδειών'!$D$5:$D$200,"&gt;="&amp;('1. Ρυθμίσεις'!$C$9+(36-1)*7)))</f>
        <v/>
      </c>
      <c r="AL29" s="106">
        <f>IF($A29="","",COUNTIFS('3. Καταγραφή αδειών'!$A$5:$A$200,$A29,'3. Καταγραφή αδειών'!$F$5:$F$200,"Εγκρίθηκε",'3. Καταγραφή αδειών'!$C$5:$C$200,"&lt;="&amp;('1. Ρυθμίσεις'!$C$9+(37-1)*7+6),'3. Καταγραφή αδειών'!$D$5:$D$200,"&gt;="&amp;('1. Ρυθμίσεις'!$C$9+(37-1)*7)))</f>
        <v/>
      </c>
      <c r="AM29" s="106">
        <f>IF($A29="","",COUNTIFS('3. Καταγραφή αδειών'!$A$5:$A$200,$A29,'3. Καταγραφή αδειών'!$F$5:$F$200,"Εγκρίθηκε",'3. Καταγραφή αδειών'!$C$5:$C$200,"&lt;="&amp;('1. Ρυθμίσεις'!$C$9+(38-1)*7+6),'3. Καταγραφή αδειών'!$D$5:$D$200,"&gt;="&amp;('1. Ρυθμίσεις'!$C$9+(38-1)*7)))</f>
        <v/>
      </c>
      <c r="AN29" s="106">
        <f>IF($A29="","",COUNTIFS('3. Καταγραφή αδειών'!$A$5:$A$200,$A29,'3. Καταγραφή αδειών'!$F$5:$F$200,"Εγκρίθηκε",'3. Καταγραφή αδειών'!$C$5:$C$200,"&lt;="&amp;('1. Ρυθμίσεις'!$C$9+(39-1)*7+6),'3. Καταγραφή αδειών'!$D$5:$D$200,"&gt;="&amp;('1. Ρυθμίσεις'!$C$9+(39-1)*7)))</f>
        <v/>
      </c>
      <c r="AO29" s="106">
        <f>IF($A29="","",COUNTIFS('3. Καταγραφή αδειών'!$A$5:$A$200,$A29,'3. Καταγραφή αδειών'!$F$5:$F$200,"Εγκρίθηκε",'3. Καταγραφή αδειών'!$C$5:$C$200,"&lt;="&amp;('1. Ρυθμίσεις'!$C$9+(40-1)*7+6),'3. Καταγραφή αδειών'!$D$5:$D$200,"&gt;="&amp;('1. Ρυθμίσεις'!$C$9+(40-1)*7)))</f>
        <v/>
      </c>
      <c r="AP29" s="106">
        <f>IF($A29="","",COUNTIFS('3. Καταγραφή αδειών'!$A$5:$A$200,$A29,'3. Καταγραφή αδειών'!$F$5:$F$200,"Εγκρίθηκε",'3. Καταγραφή αδειών'!$C$5:$C$200,"&lt;="&amp;('1. Ρυθμίσεις'!$C$9+(41-1)*7+6),'3. Καταγραφή αδειών'!$D$5:$D$200,"&gt;="&amp;('1. Ρυθμίσεις'!$C$9+(41-1)*7)))</f>
        <v/>
      </c>
      <c r="AQ29" s="106">
        <f>IF($A29="","",COUNTIFS('3. Καταγραφή αδειών'!$A$5:$A$200,$A29,'3. Καταγραφή αδειών'!$F$5:$F$200,"Εγκρίθηκε",'3. Καταγραφή αδειών'!$C$5:$C$200,"&lt;="&amp;('1. Ρυθμίσεις'!$C$9+(42-1)*7+6),'3. Καταγραφή αδειών'!$D$5:$D$200,"&gt;="&amp;('1. Ρυθμίσεις'!$C$9+(42-1)*7)))</f>
        <v/>
      </c>
      <c r="AR29" s="106">
        <f>IF($A29="","",COUNTIFS('3. Καταγραφή αδειών'!$A$5:$A$200,$A29,'3. Καταγραφή αδειών'!$F$5:$F$200,"Εγκρίθηκε",'3. Καταγραφή αδειών'!$C$5:$C$200,"&lt;="&amp;('1. Ρυθμίσεις'!$C$9+(43-1)*7+6),'3. Καταγραφή αδειών'!$D$5:$D$200,"&gt;="&amp;('1. Ρυθμίσεις'!$C$9+(43-1)*7)))</f>
        <v/>
      </c>
      <c r="AS29" s="106">
        <f>IF($A29="","",COUNTIFS('3. Καταγραφή αδειών'!$A$5:$A$200,$A29,'3. Καταγραφή αδειών'!$F$5:$F$200,"Εγκρίθηκε",'3. Καταγραφή αδειών'!$C$5:$C$200,"&lt;="&amp;('1. Ρυθμίσεις'!$C$9+(44-1)*7+6),'3. Καταγραφή αδειών'!$D$5:$D$200,"&gt;="&amp;('1. Ρυθμίσεις'!$C$9+(44-1)*7)))</f>
        <v/>
      </c>
      <c r="AT29" s="106">
        <f>IF($A29="","",COUNTIFS('3. Καταγραφή αδειών'!$A$5:$A$200,$A29,'3. Καταγραφή αδειών'!$F$5:$F$200,"Εγκρίθηκε",'3. Καταγραφή αδειών'!$C$5:$C$200,"&lt;="&amp;('1. Ρυθμίσεις'!$C$9+(45-1)*7+6),'3. Καταγραφή αδειών'!$D$5:$D$200,"&gt;="&amp;('1. Ρυθμίσεις'!$C$9+(45-1)*7)))</f>
        <v/>
      </c>
      <c r="AU29" s="106">
        <f>IF($A29="","",COUNTIFS('3. Καταγραφή αδειών'!$A$5:$A$200,$A29,'3. Καταγραφή αδειών'!$F$5:$F$200,"Εγκρίθηκε",'3. Καταγραφή αδειών'!$C$5:$C$200,"&lt;="&amp;('1. Ρυθμίσεις'!$C$9+(46-1)*7+6),'3. Καταγραφή αδειών'!$D$5:$D$200,"&gt;="&amp;('1. Ρυθμίσεις'!$C$9+(46-1)*7)))</f>
        <v/>
      </c>
      <c r="AV29" s="106">
        <f>IF($A29="","",COUNTIFS('3. Καταγραφή αδειών'!$A$5:$A$200,$A29,'3. Καταγραφή αδειών'!$F$5:$F$200,"Εγκρίθηκε",'3. Καταγραφή αδειών'!$C$5:$C$200,"&lt;="&amp;('1. Ρυθμίσεις'!$C$9+(47-1)*7+6),'3. Καταγραφή αδειών'!$D$5:$D$200,"&gt;="&amp;('1. Ρυθμίσεις'!$C$9+(47-1)*7)))</f>
        <v/>
      </c>
      <c r="AW29" s="106">
        <f>IF($A29="","",COUNTIFS('3. Καταγραφή αδειών'!$A$5:$A$200,$A29,'3. Καταγραφή αδειών'!$F$5:$F$200,"Εγκρίθηκε",'3. Καταγραφή αδειών'!$C$5:$C$200,"&lt;="&amp;('1. Ρυθμίσεις'!$C$9+(48-1)*7+6),'3. Καταγραφή αδειών'!$D$5:$D$200,"&gt;="&amp;('1. Ρυθμίσεις'!$C$9+(48-1)*7)))</f>
        <v/>
      </c>
      <c r="AX29" s="106">
        <f>IF($A29="","",COUNTIFS('3. Καταγραφή αδειών'!$A$5:$A$200,$A29,'3. Καταγραφή αδειών'!$F$5:$F$200,"Εγκρίθηκε",'3. Καταγραφή αδειών'!$C$5:$C$200,"&lt;="&amp;('1. Ρυθμίσεις'!$C$9+(49-1)*7+6),'3. Καταγραφή αδειών'!$D$5:$D$200,"&gt;="&amp;('1. Ρυθμίσεις'!$C$9+(49-1)*7)))</f>
        <v/>
      </c>
      <c r="AY29" s="106">
        <f>IF($A29="","",COUNTIFS('3. Καταγραφή αδειών'!$A$5:$A$200,$A29,'3. Καταγραφή αδειών'!$F$5:$F$200,"Εγκρίθηκε",'3. Καταγραφή αδειών'!$C$5:$C$200,"&lt;="&amp;('1. Ρυθμίσεις'!$C$9+(50-1)*7+6),'3. Καταγραφή αδειών'!$D$5:$D$200,"&gt;="&amp;('1. Ρυθμίσεις'!$C$9+(50-1)*7)))</f>
        <v/>
      </c>
      <c r="AZ29" s="106">
        <f>IF($A29="","",COUNTIFS('3. Καταγραφή αδειών'!$A$5:$A$200,$A29,'3. Καταγραφή αδειών'!$F$5:$F$200,"Εγκρίθηκε",'3. Καταγραφή αδειών'!$C$5:$C$200,"&lt;="&amp;('1. Ρυθμίσεις'!$C$9+(51-1)*7+6),'3. Καταγραφή αδειών'!$D$5:$D$200,"&gt;="&amp;('1. Ρυθμίσεις'!$C$9+(51-1)*7)))</f>
        <v/>
      </c>
      <c r="BA29" s="106">
        <f>IF($A29="","",COUNTIFS('3. Καταγραφή αδειών'!$A$5:$A$200,$A29,'3. Καταγραφή αδειών'!$F$5:$F$200,"Εγκρίθηκε",'3. Καταγραφή αδειών'!$C$5:$C$200,"&lt;="&amp;('1. Ρυθμίσεις'!$C$9+(52-1)*7+6),'3. Καταγραφή αδειών'!$D$5:$D$200,"&gt;="&amp;('1. Ρυθμίσεις'!$C$9+(52-1)*7)))</f>
        <v/>
      </c>
    </row>
    <row r="30" ht="18" customHeight="1" s="55">
      <c r="A30" s="105">
        <f>IF('2. Εργαζόμενοι'!A30="","",'2. Εργαζόμενοι'!A30)</f>
        <v/>
      </c>
      <c r="B30" s="106">
        <f>IF($A30="","",COUNTIFS('3. Καταγραφή αδειών'!$A$5:$A$200,$A30,'3. Καταγραφή αδειών'!$F$5:$F$200,"Εγκρίθηκε",'3. Καταγραφή αδειών'!$C$5:$C$200,"&lt;="&amp;('1. Ρυθμίσεις'!$C$9+(1-1)*7+6),'3. Καταγραφή αδειών'!$D$5:$D$200,"&gt;="&amp;('1. Ρυθμίσεις'!$C$9+(1-1)*7)))</f>
        <v/>
      </c>
      <c r="C30" s="106">
        <f>IF($A30="","",COUNTIFS('3. Καταγραφή αδειών'!$A$5:$A$200,$A30,'3. Καταγραφή αδειών'!$F$5:$F$200,"Εγκρίθηκε",'3. Καταγραφή αδειών'!$C$5:$C$200,"&lt;="&amp;('1. Ρυθμίσεις'!$C$9+(2-1)*7+6),'3. Καταγραφή αδειών'!$D$5:$D$200,"&gt;="&amp;('1. Ρυθμίσεις'!$C$9+(2-1)*7)))</f>
        <v/>
      </c>
      <c r="D30" s="106">
        <f>IF($A30="","",COUNTIFS('3. Καταγραφή αδειών'!$A$5:$A$200,$A30,'3. Καταγραφή αδειών'!$F$5:$F$200,"Εγκρίθηκε",'3. Καταγραφή αδειών'!$C$5:$C$200,"&lt;="&amp;('1. Ρυθμίσεις'!$C$9+(3-1)*7+6),'3. Καταγραφή αδειών'!$D$5:$D$200,"&gt;="&amp;('1. Ρυθμίσεις'!$C$9+(3-1)*7)))</f>
        <v/>
      </c>
      <c r="E30" s="106">
        <f>IF($A30="","",COUNTIFS('3. Καταγραφή αδειών'!$A$5:$A$200,$A30,'3. Καταγραφή αδειών'!$F$5:$F$200,"Εγκρίθηκε",'3. Καταγραφή αδειών'!$C$5:$C$200,"&lt;="&amp;('1. Ρυθμίσεις'!$C$9+(4-1)*7+6),'3. Καταγραφή αδειών'!$D$5:$D$200,"&gt;="&amp;('1. Ρυθμίσεις'!$C$9+(4-1)*7)))</f>
        <v/>
      </c>
      <c r="F30" s="106">
        <f>IF($A30="","",COUNTIFS('3. Καταγραφή αδειών'!$A$5:$A$200,$A30,'3. Καταγραφή αδειών'!$F$5:$F$200,"Εγκρίθηκε",'3. Καταγραφή αδειών'!$C$5:$C$200,"&lt;="&amp;('1. Ρυθμίσεις'!$C$9+(5-1)*7+6),'3. Καταγραφή αδειών'!$D$5:$D$200,"&gt;="&amp;('1. Ρυθμίσεις'!$C$9+(5-1)*7)))</f>
        <v/>
      </c>
      <c r="G30" s="106">
        <f>IF($A30="","",COUNTIFS('3. Καταγραφή αδειών'!$A$5:$A$200,$A30,'3. Καταγραφή αδειών'!$F$5:$F$200,"Εγκρίθηκε",'3. Καταγραφή αδειών'!$C$5:$C$200,"&lt;="&amp;('1. Ρυθμίσεις'!$C$9+(6-1)*7+6),'3. Καταγραφή αδειών'!$D$5:$D$200,"&gt;="&amp;('1. Ρυθμίσεις'!$C$9+(6-1)*7)))</f>
        <v/>
      </c>
      <c r="H30" s="106">
        <f>IF($A30="","",COUNTIFS('3. Καταγραφή αδειών'!$A$5:$A$200,$A30,'3. Καταγραφή αδειών'!$F$5:$F$200,"Εγκρίθηκε",'3. Καταγραφή αδειών'!$C$5:$C$200,"&lt;="&amp;('1. Ρυθμίσεις'!$C$9+(7-1)*7+6),'3. Καταγραφή αδειών'!$D$5:$D$200,"&gt;="&amp;('1. Ρυθμίσεις'!$C$9+(7-1)*7)))</f>
        <v/>
      </c>
      <c r="I30" s="106">
        <f>IF($A30="","",COUNTIFS('3. Καταγραφή αδειών'!$A$5:$A$200,$A30,'3. Καταγραφή αδειών'!$F$5:$F$200,"Εγκρίθηκε",'3. Καταγραφή αδειών'!$C$5:$C$200,"&lt;="&amp;('1. Ρυθμίσεις'!$C$9+(8-1)*7+6),'3. Καταγραφή αδειών'!$D$5:$D$200,"&gt;="&amp;('1. Ρυθμίσεις'!$C$9+(8-1)*7)))</f>
        <v/>
      </c>
      <c r="J30" s="106">
        <f>IF($A30="","",COUNTIFS('3. Καταγραφή αδειών'!$A$5:$A$200,$A30,'3. Καταγραφή αδειών'!$F$5:$F$200,"Εγκρίθηκε",'3. Καταγραφή αδειών'!$C$5:$C$200,"&lt;="&amp;('1. Ρυθμίσεις'!$C$9+(9-1)*7+6),'3. Καταγραφή αδειών'!$D$5:$D$200,"&gt;="&amp;('1. Ρυθμίσεις'!$C$9+(9-1)*7)))</f>
        <v/>
      </c>
      <c r="K30" s="106">
        <f>IF($A30="","",COUNTIFS('3. Καταγραφή αδειών'!$A$5:$A$200,$A30,'3. Καταγραφή αδειών'!$F$5:$F$200,"Εγκρίθηκε",'3. Καταγραφή αδειών'!$C$5:$C$200,"&lt;="&amp;('1. Ρυθμίσεις'!$C$9+(10-1)*7+6),'3. Καταγραφή αδειών'!$D$5:$D$200,"&gt;="&amp;('1. Ρυθμίσεις'!$C$9+(10-1)*7)))</f>
        <v/>
      </c>
      <c r="L30" s="106">
        <f>IF($A30="","",COUNTIFS('3. Καταγραφή αδειών'!$A$5:$A$200,$A30,'3. Καταγραφή αδειών'!$F$5:$F$200,"Εγκρίθηκε",'3. Καταγραφή αδειών'!$C$5:$C$200,"&lt;="&amp;('1. Ρυθμίσεις'!$C$9+(11-1)*7+6),'3. Καταγραφή αδειών'!$D$5:$D$200,"&gt;="&amp;('1. Ρυθμίσεις'!$C$9+(11-1)*7)))</f>
        <v/>
      </c>
      <c r="M30" s="106">
        <f>IF($A30="","",COUNTIFS('3. Καταγραφή αδειών'!$A$5:$A$200,$A30,'3. Καταγραφή αδειών'!$F$5:$F$200,"Εγκρίθηκε",'3. Καταγραφή αδειών'!$C$5:$C$200,"&lt;="&amp;('1. Ρυθμίσεις'!$C$9+(12-1)*7+6),'3. Καταγραφή αδειών'!$D$5:$D$200,"&gt;="&amp;('1. Ρυθμίσεις'!$C$9+(12-1)*7)))</f>
        <v/>
      </c>
      <c r="N30" s="106">
        <f>IF($A30="","",COUNTIFS('3. Καταγραφή αδειών'!$A$5:$A$200,$A30,'3. Καταγραφή αδειών'!$F$5:$F$200,"Εγκρίθηκε",'3. Καταγραφή αδειών'!$C$5:$C$200,"&lt;="&amp;('1. Ρυθμίσεις'!$C$9+(13-1)*7+6),'3. Καταγραφή αδειών'!$D$5:$D$200,"&gt;="&amp;('1. Ρυθμίσεις'!$C$9+(13-1)*7)))</f>
        <v/>
      </c>
      <c r="O30" s="106">
        <f>IF($A30="","",COUNTIFS('3. Καταγραφή αδειών'!$A$5:$A$200,$A30,'3. Καταγραφή αδειών'!$F$5:$F$200,"Εγκρίθηκε",'3. Καταγραφή αδειών'!$C$5:$C$200,"&lt;="&amp;('1. Ρυθμίσεις'!$C$9+(14-1)*7+6),'3. Καταγραφή αδειών'!$D$5:$D$200,"&gt;="&amp;('1. Ρυθμίσεις'!$C$9+(14-1)*7)))</f>
        <v/>
      </c>
      <c r="P30" s="106">
        <f>IF($A30="","",COUNTIFS('3. Καταγραφή αδειών'!$A$5:$A$200,$A30,'3. Καταγραφή αδειών'!$F$5:$F$200,"Εγκρίθηκε",'3. Καταγραφή αδειών'!$C$5:$C$200,"&lt;="&amp;('1. Ρυθμίσεις'!$C$9+(15-1)*7+6),'3. Καταγραφή αδειών'!$D$5:$D$200,"&gt;="&amp;('1. Ρυθμίσεις'!$C$9+(15-1)*7)))</f>
        <v/>
      </c>
      <c r="Q30" s="106">
        <f>IF($A30="","",COUNTIFS('3. Καταγραφή αδειών'!$A$5:$A$200,$A30,'3. Καταγραφή αδειών'!$F$5:$F$200,"Εγκρίθηκε",'3. Καταγραφή αδειών'!$C$5:$C$200,"&lt;="&amp;('1. Ρυθμίσεις'!$C$9+(16-1)*7+6),'3. Καταγραφή αδειών'!$D$5:$D$200,"&gt;="&amp;('1. Ρυθμίσεις'!$C$9+(16-1)*7)))</f>
        <v/>
      </c>
      <c r="R30" s="106">
        <f>IF($A30="","",COUNTIFS('3. Καταγραφή αδειών'!$A$5:$A$200,$A30,'3. Καταγραφή αδειών'!$F$5:$F$200,"Εγκρίθηκε",'3. Καταγραφή αδειών'!$C$5:$C$200,"&lt;="&amp;('1. Ρυθμίσεις'!$C$9+(17-1)*7+6),'3. Καταγραφή αδειών'!$D$5:$D$200,"&gt;="&amp;('1. Ρυθμίσεις'!$C$9+(17-1)*7)))</f>
        <v/>
      </c>
      <c r="S30" s="106">
        <f>IF($A30="","",COUNTIFS('3. Καταγραφή αδειών'!$A$5:$A$200,$A30,'3. Καταγραφή αδειών'!$F$5:$F$200,"Εγκρίθηκε",'3. Καταγραφή αδειών'!$C$5:$C$200,"&lt;="&amp;('1. Ρυθμίσεις'!$C$9+(18-1)*7+6),'3. Καταγραφή αδειών'!$D$5:$D$200,"&gt;="&amp;('1. Ρυθμίσεις'!$C$9+(18-1)*7)))</f>
        <v/>
      </c>
      <c r="T30" s="106">
        <f>IF($A30="","",COUNTIFS('3. Καταγραφή αδειών'!$A$5:$A$200,$A30,'3. Καταγραφή αδειών'!$F$5:$F$200,"Εγκρίθηκε",'3. Καταγραφή αδειών'!$C$5:$C$200,"&lt;="&amp;('1. Ρυθμίσεις'!$C$9+(19-1)*7+6),'3. Καταγραφή αδειών'!$D$5:$D$200,"&gt;="&amp;('1. Ρυθμίσεις'!$C$9+(19-1)*7)))</f>
        <v/>
      </c>
      <c r="U30" s="106">
        <f>IF($A30="","",COUNTIFS('3. Καταγραφή αδειών'!$A$5:$A$200,$A30,'3. Καταγραφή αδειών'!$F$5:$F$200,"Εγκρίθηκε",'3. Καταγραφή αδειών'!$C$5:$C$200,"&lt;="&amp;('1. Ρυθμίσεις'!$C$9+(20-1)*7+6),'3. Καταγραφή αδειών'!$D$5:$D$200,"&gt;="&amp;('1. Ρυθμίσεις'!$C$9+(20-1)*7)))</f>
        <v/>
      </c>
      <c r="V30" s="106">
        <f>IF($A30="","",COUNTIFS('3. Καταγραφή αδειών'!$A$5:$A$200,$A30,'3. Καταγραφή αδειών'!$F$5:$F$200,"Εγκρίθηκε",'3. Καταγραφή αδειών'!$C$5:$C$200,"&lt;="&amp;('1. Ρυθμίσεις'!$C$9+(21-1)*7+6),'3. Καταγραφή αδειών'!$D$5:$D$200,"&gt;="&amp;('1. Ρυθμίσεις'!$C$9+(21-1)*7)))</f>
        <v/>
      </c>
      <c r="W30" s="106">
        <f>IF($A30="","",COUNTIFS('3. Καταγραφή αδειών'!$A$5:$A$200,$A30,'3. Καταγραφή αδειών'!$F$5:$F$200,"Εγκρίθηκε",'3. Καταγραφή αδειών'!$C$5:$C$200,"&lt;="&amp;('1. Ρυθμίσεις'!$C$9+(22-1)*7+6),'3. Καταγραφή αδειών'!$D$5:$D$200,"&gt;="&amp;('1. Ρυθμίσεις'!$C$9+(22-1)*7)))</f>
        <v/>
      </c>
      <c r="X30" s="106">
        <f>IF($A30="","",COUNTIFS('3. Καταγραφή αδειών'!$A$5:$A$200,$A30,'3. Καταγραφή αδειών'!$F$5:$F$200,"Εγκρίθηκε",'3. Καταγραφή αδειών'!$C$5:$C$200,"&lt;="&amp;('1. Ρυθμίσεις'!$C$9+(23-1)*7+6),'3. Καταγραφή αδειών'!$D$5:$D$200,"&gt;="&amp;('1. Ρυθμίσεις'!$C$9+(23-1)*7)))</f>
        <v/>
      </c>
      <c r="Y30" s="106">
        <f>IF($A30="","",COUNTIFS('3. Καταγραφή αδειών'!$A$5:$A$200,$A30,'3. Καταγραφή αδειών'!$F$5:$F$200,"Εγκρίθηκε",'3. Καταγραφή αδειών'!$C$5:$C$200,"&lt;="&amp;('1. Ρυθμίσεις'!$C$9+(24-1)*7+6),'3. Καταγραφή αδειών'!$D$5:$D$200,"&gt;="&amp;('1. Ρυθμίσεις'!$C$9+(24-1)*7)))</f>
        <v/>
      </c>
      <c r="Z30" s="106">
        <f>IF($A30="","",COUNTIFS('3. Καταγραφή αδειών'!$A$5:$A$200,$A30,'3. Καταγραφή αδειών'!$F$5:$F$200,"Εγκρίθηκε",'3. Καταγραφή αδειών'!$C$5:$C$200,"&lt;="&amp;('1. Ρυθμίσεις'!$C$9+(25-1)*7+6),'3. Καταγραφή αδειών'!$D$5:$D$200,"&gt;="&amp;('1. Ρυθμίσεις'!$C$9+(25-1)*7)))</f>
        <v/>
      </c>
      <c r="AA30" s="106">
        <f>IF($A30="","",COUNTIFS('3. Καταγραφή αδειών'!$A$5:$A$200,$A30,'3. Καταγραφή αδειών'!$F$5:$F$200,"Εγκρίθηκε",'3. Καταγραφή αδειών'!$C$5:$C$200,"&lt;="&amp;('1. Ρυθμίσεις'!$C$9+(26-1)*7+6),'3. Καταγραφή αδειών'!$D$5:$D$200,"&gt;="&amp;('1. Ρυθμίσεις'!$C$9+(26-1)*7)))</f>
        <v/>
      </c>
      <c r="AB30" s="106">
        <f>IF($A30="","",COUNTIFS('3. Καταγραφή αδειών'!$A$5:$A$200,$A30,'3. Καταγραφή αδειών'!$F$5:$F$200,"Εγκρίθηκε",'3. Καταγραφή αδειών'!$C$5:$C$200,"&lt;="&amp;('1. Ρυθμίσεις'!$C$9+(27-1)*7+6),'3. Καταγραφή αδειών'!$D$5:$D$200,"&gt;="&amp;('1. Ρυθμίσεις'!$C$9+(27-1)*7)))</f>
        <v/>
      </c>
      <c r="AC30" s="106">
        <f>IF($A30="","",COUNTIFS('3. Καταγραφή αδειών'!$A$5:$A$200,$A30,'3. Καταγραφή αδειών'!$F$5:$F$200,"Εγκρίθηκε",'3. Καταγραφή αδειών'!$C$5:$C$200,"&lt;="&amp;('1. Ρυθμίσεις'!$C$9+(28-1)*7+6),'3. Καταγραφή αδειών'!$D$5:$D$200,"&gt;="&amp;('1. Ρυθμίσεις'!$C$9+(28-1)*7)))</f>
        <v/>
      </c>
      <c r="AD30" s="106">
        <f>IF($A30="","",COUNTIFS('3. Καταγραφή αδειών'!$A$5:$A$200,$A30,'3. Καταγραφή αδειών'!$F$5:$F$200,"Εγκρίθηκε",'3. Καταγραφή αδειών'!$C$5:$C$200,"&lt;="&amp;('1. Ρυθμίσεις'!$C$9+(29-1)*7+6),'3. Καταγραφή αδειών'!$D$5:$D$200,"&gt;="&amp;('1. Ρυθμίσεις'!$C$9+(29-1)*7)))</f>
        <v/>
      </c>
      <c r="AE30" s="106">
        <f>IF($A30="","",COUNTIFS('3. Καταγραφή αδειών'!$A$5:$A$200,$A30,'3. Καταγραφή αδειών'!$F$5:$F$200,"Εγκρίθηκε",'3. Καταγραφή αδειών'!$C$5:$C$200,"&lt;="&amp;('1. Ρυθμίσεις'!$C$9+(30-1)*7+6),'3. Καταγραφή αδειών'!$D$5:$D$200,"&gt;="&amp;('1. Ρυθμίσεις'!$C$9+(30-1)*7)))</f>
        <v/>
      </c>
      <c r="AF30" s="106">
        <f>IF($A30="","",COUNTIFS('3. Καταγραφή αδειών'!$A$5:$A$200,$A30,'3. Καταγραφή αδειών'!$F$5:$F$200,"Εγκρίθηκε",'3. Καταγραφή αδειών'!$C$5:$C$200,"&lt;="&amp;('1. Ρυθμίσεις'!$C$9+(31-1)*7+6),'3. Καταγραφή αδειών'!$D$5:$D$200,"&gt;="&amp;('1. Ρυθμίσεις'!$C$9+(31-1)*7)))</f>
        <v/>
      </c>
      <c r="AG30" s="106">
        <f>IF($A30="","",COUNTIFS('3. Καταγραφή αδειών'!$A$5:$A$200,$A30,'3. Καταγραφή αδειών'!$F$5:$F$200,"Εγκρίθηκε",'3. Καταγραφή αδειών'!$C$5:$C$200,"&lt;="&amp;('1. Ρυθμίσεις'!$C$9+(32-1)*7+6),'3. Καταγραφή αδειών'!$D$5:$D$200,"&gt;="&amp;('1. Ρυθμίσεις'!$C$9+(32-1)*7)))</f>
        <v/>
      </c>
      <c r="AH30" s="106">
        <f>IF($A30="","",COUNTIFS('3. Καταγραφή αδειών'!$A$5:$A$200,$A30,'3. Καταγραφή αδειών'!$F$5:$F$200,"Εγκρίθηκε",'3. Καταγραφή αδειών'!$C$5:$C$200,"&lt;="&amp;('1. Ρυθμίσεις'!$C$9+(33-1)*7+6),'3. Καταγραφή αδειών'!$D$5:$D$200,"&gt;="&amp;('1. Ρυθμίσεις'!$C$9+(33-1)*7)))</f>
        <v/>
      </c>
      <c r="AI30" s="106">
        <f>IF($A30="","",COUNTIFS('3. Καταγραφή αδειών'!$A$5:$A$200,$A30,'3. Καταγραφή αδειών'!$F$5:$F$200,"Εγκρίθηκε",'3. Καταγραφή αδειών'!$C$5:$C$200,"&lt;="&amp;('1. Ρυθμίσεις'!$C$9+(34-1)*7+6),'3. Καταγραφή αδειών'!$D$5:$D$200,"&gt;="&amp;('1. Ρυθμίσεις'!$C$9+(34-1)*7)))</f>
        <v/>
      </c>
      <c r="AJ30" s="106">
        <f>IF($A30="","",COUNTIFS('3. Καταγραφή αδειών'!$A$5:$A$200,$A30,'3. Καταγραφή αδειών'!$F$5:$F$200,"Εγκρίθηκε",'3. Καταγραφή αδειών'!$C$5:$C$200,"&lt;="&amp;('1. Ρυθμίσεις'!$C$9+(35-1)*7+6),'3. Καταγραφή αδειών'!$D$5:$D$200,"&gt;="&amp;('1. Ρυθμίσεις'!$C$9+(35-1)*7)))</f>
        <v/>
      </c>
      <c r="AK30" s="106">
        <f>IF($A30="","",COUNTIFS('3. Καταγραφή αδειών'!$A$5:$A$200,$A30,'3. Καταγραφή αδειών'!$F$5:$F$200,"Εγκρίθηκε",'3. Καταγραφή αδειών'!$C$5:$C$200,"&lt;="&amp;('1. Ρυθμίσεις'!$C$9+(36-1)*7+6),'3. Καταγραφή αδειών'!$D$5:$D$200,"&gt;="&amp;('1. Ρυθμίσεις'!$C$9+(36-1)*7)))</f>
        <v/>
      </c>
      <c r="AL30" s="106">
        <f>IF($A30="","",COUNTIFS('3. Καταγραφή αδειών'!$A$5:$A$200,$A30,'3. Καταγραφή αδειών'!$F$5:$F$200,"Εγκρίθηκε",'3. Καταγραφή αδειών'!$C$5:$C$200,"&lt;="&amp;('1. Ρυθμίσεις'!$C$9+(37-1)*7+6),'3. Καταγραφή αδειών'!$D$5:$D$200,"&gt;="&amp;('1. Ρυθμίσεις'!$C$9+(37-1)*7)))</f>
        <v/>
      </c>
      <c r="AM30" s="106">
        <f>IF($A30="","",COUNTIFS('3. Καταγραφή αδειών'!$A$5:$A$200,$A30,'3. Καταγραφή αδειών'!$F$5:$F$200,"Εγκρίθηκε",'3. Καταγραφή αδειών'!$C$5:$C$200,"&lt;="&amp;('1. Ρυθμίσεις'!$C$9+(38-1)*7+6),'3. Καταγραφή αδειών'!$D$5:$D$200,"&gt;="&amp;('1. Ρυθμίσεις'!$C$9+(38-1)*7)))</f>
        <v/>
      </c>
      <c r="AN30" s="106">
        <f>IF($A30="","",COUNTIFS('3. Καταγραφή αδειών'!$A$5:$A$200,$A30,'3. Καταγραφή αδειών'!$F$5:$F$200,"Εγκρίθηκε",'3. Καταγραφή αδειών'!$C$5:$C$200,"&lt;="&amp;('1. Ρυθμίσεις'!$C$9+(39-1)*7+6),'3. Καταγραφή αδειών'!$D$5:$D$200,"&gt;="&amp;('1. Ρυθμίσεις'!$C$9+(39-1)*7)))</f>
        <v/>
      </c>
      <c r="AO30" s="106">
        <f>IF($A30="","",COUNTIFS('3. Καταγραφή αδειών'!$A$5:$A$200,$A30,'3. Καταγραφή αδειών'!$F$5:$F$200,"Εγκρίθηκε",'3. Καταγραφή αδειών'!$C$5:$C$200,"&lt;="&amp;('1. Ρυθμίσεις'!$C$9+(40-1)*7+6),'3. Καταγραφή αδειών'!$D$5:$D$200,"&gt;="&amp;('1. Ρυθμίσεις'!$C$9+(40-1)*7)))</f>
        <v/>
      </c>
      <c r="AP30" s="106">
        <f>IF($A30="","",COUNTIFS('3. Καταγραφή αδειών'!$A$5:$A$200,$A30,'3. Καταγραφή αδειών'!$F$5:$F$200,"Εγκρίθηκε",'3. Καταγραφή αδειών'!$C$5:$C$200,"&lt;="&amp;('1. Ρυθμίσεις'!$C$9+(41-1)*7+6),'3. Καταγραφή αδειών'!$D$5:$D$200,"&gt;="&amp;('1. Ρυθμίσεις'!$C$9+(41-1)*7)))</f>
        <v/>
      </c>
      <c r="AQ30" s="106">
        <f>IF($A30="","",COUNTIFS('3. Καταγραφή αδειών'!$A$5:$A$200,$A30,'3. Καταγραφή αδειών'!$F$5:$F$200,"Εγκρίθηκε",'3. Καταγραφή αδειών'!$C$5:$C$200,"&lt;="&amp;('1. Ρυθμίσεις'!$C$9+(42-1)*7+6),'3. Καταγραφή αδειών'!$D$5:$D$200,"&gt;="&amp;('1. Ρυθμίσεις'!$C$9+(42-1)*7)))</f>
        <v/>
      </c>
      <c r="AR30" s="106">
        <f>IF($A30="","",COUNTIFS('3. Καταγραφή αδειών'!$A$5:$A$200,$A30,'3. Καταγραφή αδειών'!$F$5:$F$200,"Εγκρίθηκε",'3. Καταγραφή αδειών'!$C$5:$C$200,"&lt;="&amp;('1. Ρυθμίσεις'!$C$9+(43-1)*7+6),'3. Καταγραφή αδειών'!$D$5:$D$200,"&gt;="&amp;('1. Ρυθμίσεις'!$C$9+(43-1)*7)))</f>
        <v/>
      </c>
      <c r="AS30" s="106">
        <f>IF($A30="","",COUNTIFS('3. Καταγραφή αδειών'!$A$5:$A$200,$A30,'3. Καταγραφή αδειών'!$F$5:$F$200,"Εγκρίθηκε",'3. Καταγραφή αδειών'!$C$5:$C$200,"&lt;="&amp;('1. Ρυθμίσεις'!$C$9+(44-1)*7+6),'3. Καταγραφή αδειών'!$D$5:$D$200,"&gt;="&amp;('1. Ρυθμίσεις'!$C$9+(44-1)*7)))</f>
        <v/>
      </c>
      <c r="AT30" s="106">
        <f>IF($A30="","",COUNTIFS('3. Καταγραφή αδειών'!$A$5:$A$200,$A30,'3. Καταγραφή αδειών'!$F$5:$F$200,"Εγκρίθηκε",'3. Καταγραφή αδειών'!$C$5:$C$200,"&lt;="&amp;('1. Ρυθμίσεις'!$C$9+(45-1)*7+6),'3. Καταγραφή αδειών'!$D$5:$D$200,"&gt;="&amp;('1. Ρυθμίσεις'!$C$9+(45-1)*7)))</f>
        <v/>
      </c>
      <c r="AU30" s="106">
        <f>IF($A30="","",COUNTIFS('3. Καταγραφή αδειών'!$A$5:$A$200,$A30,'3. Καταγραφή αδειών'!$F$5:$F$200,"Εγκρίθηκε",'3. Καταγραφή αδειών'!$C$5:$C$200,"&lt;="&amp;('1. Ρυθμίσεις'!$C$9+(46-1)*7+6),'3. Καταγραφή αδειών'!$D$5:$D$200,"&gt;="&amp;('1. Ρυθμίσεις'!$C$9+(46-1)*7)))</f>
        <v/>
      </c>
      <c r="AV30" s="106">
        <f>IF($A30="","",COUNTIFS('3. Καταγραφή αδειών'!$A$5:$A$200,$A30,'3. Καταγραφή αδειών'!$F$5:$F$200,"Εγκρίθηκε",'3. Καταγραφή αδειών'!$C$5:$C$200,"&lt;="&amp;('1. Ρυθμίσεις'!$C$9+(47-1)*7+6),'3. Καταγραφή αδειών'!$D$5:$D$200,"&gt;="&amp;('1. Ρυθμίσεις'!$C$9+(47-1)*7)))</f>
        <v/>
      </c>
      <c r="AW30" s="106">
        <f>IF($A30="","",COUNTIFS('3. Καταγραφή αδειών'!$A$5:$A$200,$A30,'3. Καταγραφή αδειών'!$F$5:$F$200,"Εγκρίθηκε",'3. Καταγραφή αδειών'!$C$5:$C$200,"&lt;="&amp;('1. Ρυθμίσεις'!$C$9+(48-1)*7+6),'3. Καταγραφή αδειών'!$D$5:$D$200,"&gt;="&amp;('1. Ρυθμίσεις'!$C$9+(48-1)*7)))</f>
        <v/>
      </c>
      <c r="AX30" s="106">
        <f>IF($A30="","",COUNTIFS('3. Καταγραφή αδειών'!$A$5:$A$200,$A30,'3. Καταγραφή αδειών'!$F$5:$F$200,"Εγκρίθηκε",'3. Καταγραφή αδειών'!$C$5:$C$200,"&lt;="&amp;('1. Ρυθμίσεις'!$C$9+(49-1)*7+6),'3. Καταγραφή αδειών'!$D$5:$D$200,"&gt;="&amp;('1. Ρυθμίσεις'!$C$9+(49-1)*7)))</f>
        <v/>
      </c>
      <c r="AY30" s="106">
        <f>IF($A30="","",COUNTIFS('3. Καταγραφή αδειών'!$A$5:$A$200,$A30,'3. Καταγραφή αδειών'!$F$5:$F$200,"Εγκρίθηκε",'3. Καταγραφή αδειών'!$C$5:$C$200,"&lt;="&amp;('1. Ρυθμίσεις'!$C$9+(50-1)*7+6),'3. Καταγραφή αδειών'!$D$5:$D$200,"&gt;="&amp;('1. Ρυθμίσεις'!$C$9+(50-1)*7)))</f>
        <v/>
      </c>
      <c r="AZ30" s="106">
        <f>IF($A30="","",COUNTIFS('3. Καταγραφή αδειών'!$A$5:$A$200,$A30,'3. Καταγραφή αδειών'!$F$5:$F$200,"Εγκρίθηκε",'3. Καταγραφή αδειών'!$C$5:$C$200,"&lt;="&amp;('1. Ρυθμίσεις'!$C$9+(51-1)*7+6),'3. Καταγραφή αδειών'!$D$5:$D$200,"&gt;="&amp;('1. Ρυθμίσεις'!$C$9+(51-1)*7)))</f>
        <v/>
      </c>
      <c r="BA30" s="106">
        <f>IF($A30="","",COUNTIFS('3. Καταγραφή αδειών'!$A$5:$A$200,$A30,'3. Καταγραφή αδειών'!$F$5:$F$200,"Εγκρίθηκε",'3. Καταγραφή αδειών'!$C$5:$C$200,"&lt;="&amp;('1. Ρυθμίσεις'!$C$9+(52-1)*7+6),'3. Καταγραφή αδειών'!$D$5:$D$200,"&gt;="&amp;('1. Ρυθμίσεις'!$C$9+(52-1)*7)))</f>
        <v/>
      </c>
    </row>
    <row r="31" ht="18" customHeight="1" s="55">
      <c r="A31" s="105">
        <f>IF('2. Εργαζόμενοι'!A31="","",'2. Εργαζόμενοι'!A31)</f>
        <v/>
      </c>
      <c r="B31" s="106">
        <f>IF($A31="","",COUNTIFS('3. Καταγραφή αδειών'!$A$5:$A$200,$A31,'3. Καταγραφή αδειών'!$F$5:$F$200,"Εγκρίθηκε",'3. Καταγραφή αδειών'!$C$5:$C$200,"&lt;="&amp;('1. Ρυθμίσεις'!$C$9+(1-1)*7+6),'3. Καταγραφή αδειών'!$D$5:$D$200,"&gt;="&amp;('1. Ρυθμίσεις'!$C$9+(1-1)*7)))</f>
        <v/>
      </c>
      <c r="C31" s="106">
        <f>IF($A31="","",COUNTIFS('3. Καταγραφή αδειών'!$A$5:$A$200,$A31,'3. Καταγραφή αδειών'!$F$5:$F$200,"Εγκρίθηκε",'3. Καταγραφή αδειών'!$C$5:$C$200,"&lt;="&amp;('1. Ρυθμίσεις'!$C$9+(2-1)*7+6),'3. Καταγραφή αδειών'!$D$5:$D$200,"&gt;="&amp;('1. Ρυθμίσεις'!$C$9+(2-1)*7)))</f>
        <v/>
      </c>
      <c r="D31" s="106">
        <f>IF($A31="","",COUNTIFS('3. Καταγραφή αδειών'!$A$5:$A$200,$A31,'3. Καταγραφή αδειών'!$F$5:$F$200,"Εγκρίθηκε",'3. Καταγραφή αδειών'!$C$5:$C$200,"&lt;="&amp;('1. Ρυθμίσεις'!$C$9+(3-1)*7+6),'3. Καταγραφή αδειών'!$D$5:$D$200,"&gt;="&amp;('1. Ρυθμίσεις'!$C$9+(3-1)*7)))</f>
        <v/>
      </c>
      <c r="E31" s="106">
        <f>IF($A31="","",COUNTIFS('3. Καταγραφή αδειών'!$A$5:$A$200,$A31,'3. Καταγραφή αδειών'!$F$5:$F$200,"Εγκρίθηκε",'3. Καταγραφή αδειών'!$C$5:$C$200,"&lt;="&amp;('1. Ρυθμίσεις'!$C$9+(4-1)*7+6),'3. Καταγραφή αδειών'!$D$5:$D$200,"&gt;="&amp;('1. Ρυθμίσεις'!$C$9+(4-1)*7)))</f>
        <v/>
      </c>
      <c r="F31" s="106">
        <f>IF($A31="","",COUNTIFS('3. Καταγραφή αδειών'!$A$5:$A$200,$A31,'3. Καταγραφή αδειών'!$F$5:$F$200,"Εγκρίθηκε",'3. Καταγραφή αδειών'!$C$5:$C$200,"&lt;="&amp;('1. Ρυθμίσεις'!$C$9+(5-1)*7+6),'3. Καταγραφή αδειών'!$D$5:$D$200,"&gt;="&amp;('1. Ρυθμίσεις'!$C$9+(5-1)*7)))</f>
        <v/>
      </c>
      <c r="G31" s="106">
        <f>IF($A31="","",COUNTIFS('3. Καταγραφή αδειών'!$A$5:$A$200,$A31,'3. Καταγραφή αδειών'!$F$5:$F$200,"Εγκρίθηκε",'3. Καταγραφή αδειών'!$C$5:$C$200,"&lt;="&amp;('1. Ρυθμίσεις'!$C$9+(6-1)*7+6),'3. Καταγραφή αδειών'!$D$5:$D$200,"&gt;="&amp;('1. Ρυθμίσεις'!$C$9+(6-1)*7)))</f>
        <v/>
      </c>
      <c r="H31" s="106">
        <f>IF($A31="","",COUNTIFS('3. Καταγραφή αδειών'!$A$5:$A$200,$A31,'3. Καταγραφή αδειών'!$F$5:$F$200,"Εγκρίθηκε",'3. Καταγραφή αδειών'!$C$5:$C$200,"&lt;="&amp;('1. Ρυθμίσεις'!$C$9+(7-1)*7+6),'3. Καταγραφή αδειών'!$D$5:$D$200,"&gt;="&amp;('1. Ρυθμίσεις'!$C$9+(7-1)*7)))</f>
        <v/>
      </c>
      <c r="I31" s="106">
        <f>IF($A31="","",COUNTIFS('3. Καταγραφή αδειών'!$A$5:$A$200,$A31,'3. Καταγραφή αδειών'!$F$5:$F$200,"Εγκρίθηκε",'3. Καταγραφή αδειών'!$C$5:$C$200,"&lt;="&amp;('1. Ρυθμίσεις'!$C$9+(8-1)*7+6),'3. Καταγραφή αδειών'!$D$5:$D$200,"&gt;="&amp;('1. Ρυθμίσεις'!$C$9+(8-1)*7)))</f>
        <v/>
      </c>
      <c r="J31" s="106">
        <f>IF($A31="","",COUNTIFS('3. Καταγραφή αδειών'!$A$5:$A$200,$A31,'3. Καταγραφή αδειών'!$F$5:$F$200,"Εγκρίθηκε",'3. Καταγραφή αδειών'!$C$5:$C$200,"&lt;="&amp;('1. Ρυθμίσεις'!$C$9+(9-1)*7+6),'3. Καταγραφή αδειών'!$D$5:$D$200,"&gt;="&amp;('1. Ρυθμίσεις'!$C$9+(9-1)*7)))</f>
        <v/>
      </c>
      <c r="K31" s="106">
        <f>IF($A31="","",COUNTIFS('3. Καταγραφή αδειών'!$A$5:$A$200,$A31,'3. Καταγραφή αδειών'!$F$5:$F$200,"Εγκρίθηκε",'3. Καταγραφή αδειών'!$C$5:$C$200,"&lt;="&amp;('1. Ρυθμίσεις'!$C$9+(10-1)*7+6),'3. Καταγραφή αδειών'!$D$5:$D$200,"&gt;="&amp;('1. Ρυθμίσεις'!$C$9+(10-1)*7)))</f>
        <v/>
      </c>
      <c r="L31" s="106">
        <f>IF($A31="","",COUNTIFS('3. Καταγραφή αδειών'!$A$5:$A$200,$A31,'3. Καταγραφή αδειών'!$F$5:$F$200,"Εγκρίθηκε",'3. Καταγραφή αδειών'!$C$5:$C$200,"&lt;="&amp;('1. Ρυθμίσεις'!$C$9+(11-1)*7+6),'3. Καταγραφή αδειών'!$D$5:$D$200,"&gt;="&amp;('1. Ρυθμίσεις'!$C$9+(11-1)*7)))</f>
        <v/>
      </c>
      <c r="M31" s="106">
        <f>IF($A31="","",COUNTIFS('3. Καταγραφή αδειών'!$A$5:$A$200,$A31,'3. Καταγραφή αδειών'!$F$5:$F$200,"Εγκρίθηκε",'3. Καταγραφή αδειών'!$C$5:$C$200,"&lt;="&amp;('1. Ρυθμίσεις'!$C$9+(12-1)*7+6),'3. Καταγραφή αδειών'!$D$5:$D$200,"&gt;="&amp;('1. Ρυθμίσεις'!$C$9+(12-1)*7)))</f>
        <v/>
      </c>
      <c r="N31" s="106">
        <f>IF($A31="","",COUNTIFS('3. Καταγραφή αδειών'!$A$5:$A$200,$A31,'3. Καταγραφή αδειών'!$F$5:$F$200,"Εγκρίθηκε",'3. Καταγραφή αδειών'!$C$5:$C$200,"&lt;="&amp;('1. Ρυθμίσεις'!$C$9+(13-1)*7+6),'3. Καταγραφή αδειών'!$D$5:$D$200,"&gt;="&amp;('1. Ρυθμίσεις'!$C$9+(13-1)*7)))</f>
        <v/>
      </c>
      <c r="O31" s="106">
        <f>IF($A31="","",COUNTIFS('3. Καταγραφή αδειών'!$A$5:$A$200,$A31,'3. Καταγραφή αδειών'!$F$5:$F$200,"Εγκρίθηκε",'3. Καταγραφή αδειών'!$C$5:$C$200,"&lt;="&amp;('1. Ρυθμίσεις'!$C$9+(14-1)*7+6),'3. Καταγραφή αδειών'!$D$5:$D$200,"&gt;="&amp;('1. Ρυθμίσεις'!$C$9+(14-1)*7)))</f>
        <v/>
      </c>
      <c r="P31" s="106">
        <f>IF($A31="","",COUNTIFS('3. Καταγραφή αδειών'!$A$5:$A$200,$A31,'3. Καταγραφή αδειών'!$F$5:$F$200,"Εγκρίθηκε",'3. Καταγραφή αδειών'!$C$5:$C$200,"&lt;="&amp;('1. Ρυθμίσεις'!$C$9+(15-1)*7+6),'3. Καταγραφή αδειών'!$D$5:$D$200,"&gt;="&amp;('1. Ρυθμίσεις'!$C$9+(15-1)*7)))</f>
        <v/>
      </c>
      <c r="Q31" s="106">
        <f>IF($A31="","",COUNTIFS('3. Καταγραφή αδειών'!$A$5:$A$200,$A31,'3. Καταγραφή αδειών'!$F$5:$F$200,"Εγκρίθηκε",'3. Καταγραφή αδειών'!$C$5:$C$200,"&lt;="&amp;('1. Ρυθμίσεις'!$C$9+(16-1)*7+6),'3. Καταγραφή αδειών'!$D$5:$D$200,"&gt;="&amp;('1. Ρυθμίσεις'!$C$9+(16-1)*7)))</f>
        <v/>
      </c>
      <c r="R31" s="106">
        <f>IF($A31="","",COUNTIFS('3. Καταγραφή αδειών'!$A$5:$A$200,$A31,'3. Καταγραφή αδειών'!$F$5:$F$200,"Εγκρίθηκε",'3. Καταγραφή αδειών'!$C$5:$C$200,"&lt;="&amp;('1. Ρυθμίσεις'!$C$9+(17-1)*7+6),'3. Καταγραφή αδειών'!$D$5:$D$200,"&gt;="&amp;('1. Ρυθμίσεις'!$C$9+(17-1)*7)))</f>
        <v/>
      </c>
      <c r="S31" s="106">
        <f>IF($A31="","",COUNTIFS('3. Καταγραφή αδειών'!$A$5:$A$200,$A31,'3. Καταγραφή αδειών'!$F$5:$F$200,"Εγκρίθηκε",'3. Καταγραφή αδειών'!$C$5:$C$200,"&lt;="&amp;('1. Ρυθμίσεις'!$C$9+(18-1)*7+6),'3. Καταγραφή αδειών'!$D$5:$D$200,"&gt;="&amp;('1. Ρυθμίσεις'!$C$9+(18-1)*7)))</f>
        <v/>
      </c>
      <c r="T31" s="106">
        <f>IF($A31="","",COUNTIFS('3. Καταγραφή αδειών'!$A$5:$A$200,$A31,'3. Καταγραφή αδειών'!$F$5:$F$200,"Εγκρίθηκε",'3. Καταγραφή αδειών'!$C$5:$C$200,"&lt;="&amp;('1. Ρυθμίσεις'!$C$9+(19-1)*7+6),'3. Καταγραφή αδειών'!$D$5:$D$200,"&gt;="&amp;('1. Ρυθμίσεις'!$C$9+(19-1)*7)))</f>
        <v/>
      </c>
      <c r="U31" s="106">
        <f>IF($A31="","",COUNTIFS('3. Καταγραφή αδειών'!$A$5:$A$200,$A31,'3. Καταγραφή αδειών'!$F$5:$F$200,"Εγκρίθηκε",'3. Καταγραφή αδειών'!$C$5:$C$200,"&lt;="&amp;('1. Ρυθμίσεις'!$C$9+(20-1)*7+6),'3. Καταγραφή αδειών'!$D$5:$D$200,"&gt;="&amp;('1. Ρυθμίσεις'!$C$9+(20-1)*7)))</f>
        <v/>
      </c>
      <c r="V31" s="106">
        <f>IF($A31="","",COUNTIFS('3. Καταγραφή αδειών'!$A$5:$A$200,$A31,'3. Καταγραφή αδειών'!$F$5:$F$200,"Εγκρίθηκε",'3. Καταγραφή αδειών'!$C$5:$C$200,"&lt;="&amp;('1. Ρυθμίσεις'!$C$9+(21-1)*7+6),'3. Καταγραφή αδειών'!$D$5:$D$200,"&gt;="&amp;('1. Ρυθμίσεις'!$C$9+(21-1)*7)))</f>
        <v/>
      </c>
      <c r="W31" s="106">
        <f>IF($A31="","",COUNTIFS('3. Καταγραφή αδειών'!$A$5:$A$200,$A31,'3. Καταγραφή αδειών'!$F$5:$F$200,"Εγκρίθηκε",'3. Καταγραφή αδειών'!$C$5:$C$200,"&lt;="&amp;('1. Ρυθμίσεις'!$C$9+(22-1)*7+6),'3. Καταγραφή αδειών'!$D$5:$D$200,"&gt;="&amp;('1. Ρυθμίσεις'!$C$9+(22-1)*7)))</f>
        <v/>
      </c>
      <c r="X31" s="106">
        <f>IF($A31="","",COUNTIFS('3. Καταγραφή αδειών'!$A$5:$A$200,$A31,'3. Καταγραφή αδειών'!$F$5:$F$200,"Εγκρίθηκε",'3. Καταγραφή αδειών'!$C$5:$C$200,"&lt;="&amp;('1. Ρυθμίσεις'!$C$9+(23-1)*7+6),'3. Καταγραφή αδειών'!$D$5:$D$200,"&gt;="&amp;('1. Ρυθμίσεις'!$C$9+(23-1)*7)))</f>
        <v/>
      </c>
      <c r="Y31" s="106">
        <f>IF($A31="","",COUNTIFS('3. Καταγραφή αδειών'!$A$5:$A$200,$A31,'3. Καταγραφή αδειών'!$F$5:$F$200,"Εγκρίθηκε",'3. Καταγραφή αδειών'!$C$5:$C$200,"&lt;="&amp;('1. Ρυθμίσεις'!$C$9+(24-1)*7+6),'3. Καταγραφή αδειών'!$D$5:$D$200,"&gt;="&amp;('1. Ρυθμίσεις'!$C$9+(24-1)*7)))</f>
        <v/>
      </c>
      <c r="Z31" s="106">
        <f>IF($A31="","",COUNTIFS('3. Καταγραφή αδειών'!$A$5:$A$200,$A31,'3. Καταγραφή αδειών'!$F$5:$F$200,"Εγκρίθηκε",'3. Καταγραφή αδειών'!$C$5:$C$200,"&lt;="&amp;('1. Ρυθμίσεις'!$C$9+(25-1)*7+6),'3. Καταγραφή αδειών'!$D$5:$D$200,"&gt;="&amp;('1. Ρυθμίσεις'!$C$9+(25-1)*7)))</f>
        <v/>
      </c>
      <c r="AA31" s="106">
        <f>IF($A31="","",COUNTIFS('3. Καταγραφή αδειών'!$A$5:$A$200,$A31,'3. Καταγραφή αδειών'!$F$5:$F$200,"Εγκρίθηκε",'3. Καταγραφή αδειών'!$C$5:$C$200,"&lt;="&amp;('1. Ρυθμίσεις'!$C$9+(26-1)*7+6),'3. Καταγραφή αδειών'!$D$5:$D$200,"&gt;="&amp;('1. Ρυθμίσεις'!$C$9+(26-1)*7)))</f>
        <v/>
      </c>
      <c r="AB31" s="106">
        <f>IF($A31="","",COUNTIFS('3. Καταγραφή αδειών'!$A$5:$A$200,$A31,'3. Καταγραφή αδειών'!$F$5:$F$200,"Εγκρίθηκε",'3. Καταγραφή αδειών'!$C$5:$C$200,"&lt;="&amp;('1. Ρυθμίσεις'!$C$9+(27-1)*7+6),'3. Καταγραφή αδειών'!$D$5:$D$200,"&gt;="&amp;('1. Ρυθμίσεις'!$C$9+(27-1)*7)))</f>
        <v/>
      </c>
      <c r="AC31" s="106">
        <f>IF($A31="","",COUNTIFS('3. Καταγραφή αδειών'!$A$5:$A$200,$A31,'3. Καταγραφή αδειών'!$F$5:$F$200,"Εγκρίθηκε",'3. Καταγραφή αδειών'!$C$5:$C$200,"&lt;="&amp;('1. Ρυθμίσεις'!$C$9+(28-1)*7+6),'3. Καταγραφή αδειών'!$D$5:$D$200,"&gt;="&amp;('1. Ρυθμίσεις'!$C$9+(28-1)*7)))</f>
        <v/>
      </c>
      <c r="AD31" s="106">
        <f>IF($A31="","",COUNTIFS('3. Καταγραφή αδειών'!$A$5:$A$200,$A31,'3. Καταγραφή αδειών'!$F$5:$F$200,"Εγκρίθηκε",'3. Καταγραφή αδειών'!$C$5:$C$200,"&lt;="&amp;('1. Ρυθμίσεις'!$C$9+(29-1)*7+6),'3. Καταγραφή αδειών'!$D$5:$D$200,"&gt;="&amp;('1. Ρυθμίσεις'!$C$9+(29-1)*7)))</f>
        <v/>
      </c>
      <c r="AE31" s="106">
        <f>IF($A31="","",COUNTIFS('3. Καταγραφή αδειών'!$A$5:$A$200,$A31,'3. Καταγραφή αδειών'!$F$5:$F$200,"Εγκρίθηκε",'3. Καταγραφή αδειών'!$C$5:$C$200,"&lt;="&amp;('1. Ρυθμίσεις'!$C$9+(30-1)*7+6),'3. Καταγραφή αδειών'!$D$5:$D$200,"&gt;="&amp;('1. Ρυθμίσεις'!$C$9+(30-1)*7)))</f>
        <v/>
      </c>
      <c r="AF31" s="106">
        <f>IF($A31="","",COUNTIFS('3. Καταγραφή αδειών'!$A$5:$A$200,$A31,'3. Καταγραφή αδειών'!$F$5:$F$200,"Εγκρίθηκε",'3. Καταγραφή αδειών'!$C$5:$C$200,"&lt;="&amp;('1. Ρυθμίσεις'!$C$9+(31-1)*7+6),'3. Καταγραφή αδειών'!$D$5:$D$200,"&gt;="&amp;('1. Ρυθμίσεις'!$C$9+(31-1)*7)))</f>
        <v/>
      </c>
      <c r="AG31" s="106">
        <f>IF($A31="","",COUNTIFS('3. Καταγραφή αδειών'!$A$5:$A$200,$A31,'3. Καταγραφή αδειών'!$F$5:$F$200,"Εγκρίθηκε",'3. Καταγραφή αδειών'!$C$5:$C$200,"&lt;="&amp;('1. Ρυθμίσεις'!$C$9+(32-1)*7+6),'3. Καταγραφή αδειών'!$D$5:$D$200,"&gt;="&amp;('1. Ρυθμίσεις'!$C$9+(32-1)*7)))</f>
        <v/>
      </c>
      <c r="AH31" s="106">
        <f>IF($A31="","",COUNTIFS('3. Καταγραφή αδειών'!$A$5:$A$200,$A31,'3. Καταγραφή αδειών'!$F$5:$F$200,"Εγκρίθηκε",'3. Καταγραφή αδειών'!$C$5:$C$200,"&lt;="&amp;('1. Ρυθμίσεις'!$C$9+(33-1)*7+6),'3. Καταγραφή αδειών'!$D$5:$D$200,"&gt;="&amp;('1. Ρυθμίσεις'!$C$9+(33-1)*7)))</f>
        <v/>
      </c>
      <c r="AI31" s="106">
        <f>IF($A31="","",COUNTIFS('3. Καταγραφή αδειών'!$A$5:$A$200,$A31,'3. Καταγραφή αδειών'!$F$5:$F$200,"Εγκρίθηκε",'3. Καταγραφή αδειών'!$C$5:$C$200,"&lt;="&amp;('1. Ρυθμίσεις'!$C$9+(34-1)*7+6),'3. Καταγραφή αδειών'!$D$5:$D$200,"&gt;="&amp;('1. Ρυθμίσεις'!$C$9+(34-1)*7)))</f>
        <v/>
      </c>
      <c r="AJ31" s="106">
        <f>IF($A31="","",COUNTIFS('3. Καταγραφή αδειών'!$A$5:$A$200,$A31,'3. Καταγραφή αδειών'!$F$5:$F$200,"Εγκρίθηκε",'3. Καταγραφή αδειών'!$C$5:$C$200,"&lt;="&amp;('1. Ρυθμίσεις'!$C$9+(35-1)*7+6),'3. Καταγραφή αδειών'!$D$5:$D$200,"&gt;="&amp;('1. Ρυθμίσεις'!$C$9+(35-1)*7)))</f>
        <v/>
      </c>
      <c r="AK31" s="106">
        <f>IF($A31="","",COUNTIFS('3. Καταγραφή αδειών'!$A$5:$A$200,$A31,'3. Καταγραφή αδειών'!$F$5:$F$200,"Εγκρίθηκε",'3. Καταγραφή αδειών'!$C$5:$C$200,"&lt;="&amp;('1. Ρυθμίσεις'!$C$9+(36-1)*7+6),'3. Καταγραφή αδειών'!$D$5:$D$200,"&gt;="&amp;('1. Ρυθμίσεις'!$C$9+(36-1)*7)))</f>
        <v/>
      </c>
      <c r="AL31" s="106">
        <f>IF($A31="","",COUNTIFS('3. Καταγραφή αδειών'!$A$5:$A$200,$A31,'3. Καταγραφή αδειών'!$F$5:$F$200,"Εγκρίθηκε",'3. Καταγραφή αδειών'!$C$5:$C$200,"&lt;="&amp;('1. Ρυθμίσεις'!$C$9+(37-1)*7+6),'3. Καταγραφή αδειών'!$D$5:$D$200,"&gt;="&amp;('1. Ρυθμίσεις'!$C$9+(37-1)*7)))</f>
        <v/>
      </c>
      <c r="AM31" s="106">
        <f>IF($A31="","",COUNTIFS('3. Καταγραφή αδειών'!$A$5:$A$200,$A31,'3. Καταγραφή αδειών'!$F$5:$F$200,"Εγκρίθηκε",'3. Καταγραφή αδειών'!$C$5:$C$200,"&lt;="&amp;('1. Ρυθμίσεις'!$C$9+(38-1)*7+6),'3. Καταγραφή αδειών'!$D$5:$D$200,"&gt;="&amp;('1. Ρυθμίσεις'!$C$9+(38-1)*7)))</f>
        <v/>
      </c>
      <c r="AN31" s="106">
        <f>IF($A31="","",COUNTIFS('3. Καταγραφή αδειών'!$A$5:$A$200,$A31,'3. Καταγραφή αδειών'!$F$5:$F$200,"Εγκρίθηκε",'3. Καταγραφή αδειών'!$C$5:$C$200,"&lt;="&amp;('1. Ρυθμίσεις'!$C$9+(39-1)*7+6),'3. Καταγραφή αδειών'!$D$5:$D$200,"&gt;="&amp;('1. Ρυθμίσεις'!$C$9+(39-1)*7)))</f>
        <v/>
      </c>
      <c r="AO31" s="106">
        <f>IF($A31="","",COUNTIFS('3. Καταγραφή αδειών'!$A$5:$A$200,$A31,'3. Καταγραφή αδειών'!$F$5:$F$200,"Εγκρίθηκε",'3. Καταγραφή αδειών'!$C$5:$C$200,"&lt;="&amp;('1. Ρυθμίσεις'!$C$9+(40-1)*7+6),'3. Καταγραφή αδειών'!$D$5:$D$200,"&gt;="&amp;('1. Ρυθμίσεις'!$C$9+(40-1)*7)))</f>
        <v/>
      </c>
      <c r="AP31" s="106">
        <f>IF($A31="","",COUNTIFS('3. Καταγραφή αδειών'!$A$5:$A$200,$A31,'3. Καταγραφή αδειών'!$F$5:$F$200,"Εγκρίθηκε",'3. Καταγραφή αδειών'!$C$5:$C$200,"&lt;="&amp;('1. Ρυθμίσεις'!$C$9+(41-1)*7+6),'3. Καταγραφή αδειών'!$D$5:$D$200,"&gt;="&amp;('1. Ρυθμίσεις'!$C$9+(41-1)*7)))</f>
        <v/>
      </c>
      <c r="AQ31" s="106">
        <f>IF($A31="","",COUNTIFS('3. Καταγραφή αδειών'!$A$5:$A$200,$A31,'3. Καταγραφή αδειών'!$F$5:$F$200,"Εγκρίθηκε",'3. Καταγραφή αδειών'!$C$5:$C$200,"&lt;="&amp;('1. Ρυθμίσεις'!$C$9+(42-1)*7+6),'3. Καταγραφή αδειών'!$D$5:$D$200,"&gt;="&amp;('1. Ρυθμίσεις'!$C$9+(42-1)*7)))</f>
        <v/>
      </c>
      <c r="AR31" s="106">
        <f>IF($A31="","",COUNTIFS('3. Καταγραφή αδειών'!$A$5:$A$200,$A31,'3. Καταγραφή αδειών'!$F$5:$F$200,"Εγκρίθηκε",'3. Καταγραφή αδειών'!$C$5:$C$200,"&lt;="&amp;('1. Ρυθμίσεις'!$C$9+(43-1)*7+6),'3. Καταγραφή αδειών'!$D$5:$D$200,"&gt;="&amp;('1. Ρυθμίσεις'!$C$9+(43-1)*7)))</f>
        <v/>
      </c>
      <c r="AS31" s="106">
        <f>IF($A31="","",COUNTIFS('3. Καταγραφή αδειών'!$A$5:$A$200,$A31,'3. Καταγραφή αδειών'!$F$5:$F$200,"Εγκρίθηκε",'3. Καταγραφή αδειών'!$C$5:$C$200,"&lt;="&amp;('1. Ρυθμίσεις'!$C$9+(44-1)*7+6),'3. Καταγραφή αδειών'!$D$5:$D$200,"&gt;="&amp;('1. Ρυθμίσεις'!$C$9+(44-1)*7)))</f>
        <v/>
      </c>
      <c r="AT31" s="106">
        <f>IF($A31="","",COUNTIFS('3. Καταγραφή αδειών'!$A$5:$A$200,$A31,'3. Καταγραφή αδειών'!$F$5:$F$200,"Εγκρίθηκε",'3. Καταγραφή αδειών'!$C$5:$C$200,"&lt;="&amp;('1. Ρυθμίσεις'!$C$9+(45-1)*7+6),'3. Καταγραφή αδειών'!$D$5:$D$200,"&gt;="&amp;('1. Ρυθμίσεις'!$C$9+(45-1)*7)))</f>
        <v/>
      </c>
      <c r="AU31" s="106">
        <f>IF($A31="","",COUNTIFS('3. Καταγραφή αδειών'!$A$5:$A$200,$A31,'3. Καταγραφή αδειών'!$F$5:$F$200,"Εγκρίθηκε",'3. Καταγραφή αδειών'!$C$5:$C$200,"&lt;="&amp;('1. Ρυθμίσεις'!$C$9+(46-1)*7+6),'3. Καταγραφή αδειών'!$D$5:$D$200,"&gt;="&amp;('1. Ρυθμίσεις'!$C$9+(46-1)*7)))</f>
        <v/>
      </c>
      <c r="AV31" s="106">
        <f>IF($A31="","",COUNTIFS('3. Καταγραφή αδειών'!$A$5:$A$200,$A31,'3. Καταγραφή αδειών'!$F$5:$F$200,"Εγκρίθηκε",'3. Καταγραφή αδειών'!$C$5:$C$200,"&lt;="&amp;('1. Ρυθμίσεις'!$C$9+(47-1)*7+6),'3. Καταγραφή αδειών'!$D$5:$D$200,"&gt;="&amp;('1. Ρυθμίσεις'!$C$9+(47-1)*7)))</f>
        <v/>
      </c>
      <c r="AW31" s="106">
        <f>IF($A31="","",COUNTIFS('3. Καταγραφή αδειών'!$A$5:$A$200,$A31,'3. Καταγραφή αδειών'!$F$5:$F$200,"Εγκρίθηκε",'3. Καταγραφή αδειών'!$C$5:$C$200,"&lt;="&amp;('1. Ρυθμίσεις'!$C$9+(48-1)*7+6),'3. Καταγραφή αδειών'!$D$5:$D$200,"&gt;="&amp;('1. Ρυθμίσεις'!$C$9+(48-1)*7)))</f>
        <v/>
      </c>
      <c r="AX31" s="106">
        <f>IF($A31="","",COUNTIFS('3. Καταγραφή αδειών'!$A$5:$A$200,$A31,'3. Καταγραφή αδειών'!$F$5:$F$200,"Εγκρίθηκε",'3. Καταγραφή αδειών'!$C$5:$C$200,"&lt;="&amp;('1. Ρυθμίσεις'!$C$9+(49-1)*7+6),'3. Καταγραφή αδειών'!$D$5:$D$200,"&gt;="&amp;('1. Ρυθμίσεις'!$C$9+(49-1)*7)))</f>
        <v/>
      </c>
      <c r="AY31" s="106">
        <f>IF($A31="","",COUNTIFS('3. Καταγραφή αδειών'!$A$5:$A$200,$A31,'3. Καταγραφή αδειών'!$F$5:$F$200,"Εγκρίθηκε",'3. Καταγραφή αδειών'!$C$5:$C$200,"&lt;="&amp;('1. Ρυθμίσεις'!$C$9+(50-1)*7+6),'3. Καταγραφή αδειών'!$D$5:$D$200,"&gt;="&amp;('1. Ρυθμίσεις'!$C$9+(50-1)*7)))</f>
        <v/>
      </c>
      <c r="AZ31" s="106">
        <f>IF($A31="","",COUNTIFS('3. Καταγραφή αδειών'!$A$5:$A$200,$A31,'3. Καταγραφή αδειών'!$F$5:$F$200,"Εγκρίθηκε",'3. Καταγραφή αδειών'!$C$5:$C$200,"&lt;="&amp;('1. Ρυθμίσεις'!$C$9+(51-1)*7+6),'3. Καταγραφή αδειών'!$D$5:$D$200,"&gt;="&amp;('1. Ρυθμίσεις'!$C$9+(51-1)*7)))</f>
        <v/>
      </c>
      <c r="BA31" s="106">
        <f>IF($A31="","",COUNTIFS('3. Καταγραφή αδειών'!$A$5:$A$200,$A31,'3. Καταγραφή αδειών'!$F$5:$F$200,"Εγκρίθηκε",'3. Καταγραφή αδειών'!$C$5:$C$200,"&lt;="&amp;('1. Ρυθμίσεις'!$C$9+(52-1)*7+6),'3. Καταγραφή αδειών'!$D$5:$D$200,"&gt;="&amp;('1. Ρυθμίσεις'!$C$9+(52-1)*7)))</f>
        <v/>
      </c>
    </row>
    <row r="32" ht="18" customHeight="1" s="55">
      <c r="A32" s="105">
        <f>IF('2. Εργαζόμενοι'!A32="","",'2. Εργαζόμενοι'!A32)</f>
        <v/>
      </c>
      <c r="B32" s="106">
        <f>IF($A32="","",COUNTIFS('3. Καταγραφή αδειών'!$A$5:$A$200,$A32,'3. Καταγραφή αδειών'!$F$5:$F$200,"Εγκρίθηκε",'3. Καταγραφή αδειών'!$C$5:$C$200,"&lt;="&amp;('1. Ρυθμίσεις'!$C$9+(1-1)*7+6),'3. Καταγραφή αδειών'!$D$5:$D$200,"&gt;="&amp;('1. Ρυθμίσεις'!$C$9+(1-1)*7)))</f>
        <v/>
      </c>
      <c r="C32" s="106">
        <f>IF($A32="","",COUNTIFS('3. Καταγραφή αδειών'!$A$5:$A$200,$A32,'3. Καταγραφή αδειών'!$F$5:$F$200,"Εγκρίθηκε",'3. Καταγραφή αδειών'!$C$5:$C$200,"&lt;="&amp;('1. Ρυθμίσεις'!$C$9+(2-1)*7+6),'3. Καταγραφή αδειών'!$D$5:$D$200,"&gt;="&amp;('1. Ρυθμίσεις'!$C$9+(2-1)*7)))</f>
        <v/>
      </c>
      <c r="D32" s="106">
        <f>IF($A32="","",COUNTIFS('3. Καταγραφή αδειών'!$A$5:$A$200,$A32,'3. Καταγραφή αδειών'!$F$5:$F$200,"Εγκρίθηκε",'3. Καταγραφή αδειών'!$C$5:$C$200,"&lt;="&amp;('1. Ρυθμίσεις'!$C$9+(3-1)*7+6),'3. Καταγραφή αδειών'!$D$5:$D$200,"&gt;="&amp;('1. Ρυθμίσεις'!$C$9+(3-1)*7)))</f>
        <v/>
      </c>
      <c r="E32" s="106">
        <f>IF($A32="","",COUNTIFS('3. Καταγραφή αδειών'!$A$5:$A$200,$A32,'3. Καταγραφή αδειών'!$F$5:$F$200,"Εγκρίθηκε",'3. Καταγραφή αδειών'!$C$5:$C$200,"&lt;="&amp;('1. Ρυθμίσεις'!$C$9+(4-1)*7+6),'3. Καταγραφή αδειών'!$D$5:$D$200,"&gt;="&amp;('1. Ρυθμίσεις'!$C$9+(4-1)*7)))</f>
        <v/>
      </c>
      <c r="F32" s="106">
        <f>IF($A32="","",COUNTIFS('3. Καταγραφή αδειών'!$A$5:$A$200,$A32,'3. Καταγραφή αδειών'!$F$5:$F$200,"Εγκρίθηκε",'3. Καταγραφή αδειών'!$C$5:$C$200,"&lt;="&amp;('1. Ρυθμίσεις'!$C$9+(5-1)*7+6),'3. Καταγραφή αδειών'!$D$5:$D$200,"&gt;="&amp;('1. Ρυθμίσεις'!$C$9+(5-1)*7)))</f>
        <v/>
      </c>
      <c r="G32" s="106">
        <f>IF($A32="","",COUNTIFS('3. Καταγραφή αδειών'!$A$5:$A$200,$A32,'3. Καταγραφή αδειών'!$F$5:$F$200,"Εγκρίθηκε",'3. Καταγραφή αδειών'!$C$5:$C$200,"&lt;="&amp;('1. Ρυθμίσεις'!$C$9+(6-1)*7+6),'3. Καταγραφή αδειών'!$D$5:$D$200,"&gt;="&amp;('1. Ρυθμίσεις'!$C$9+(6-1)*7)))</f>
        <v/>
      </c>
      <c r="H32" s="106">
        <f>IF($A32="","",COUNTIFS('3. Καταγραφή αδειών'!$A$5:$A$200,$A32,'3. Καταγραφή αδειών'!$F$5:$F$200,"Εγκρίθηκε",'3. Καταγραφή αδειών'!$C$5:$C$200,"&lt;="&amp;('1. Ρυθμίσεις'!$C$9+(7-1)*7+6),'3. Καταγραφή αδειών'!$D$5:$D$200,"&gt;="&amp;('1. Ρυθμίσεις'!$C$9+(7-1)*7)))</f>
        <v/>
      </c>
      <c r="I32" s="106">
        <f>IF($A32="","",COUNTIFS('3. Καταγραφή αδειών'!$A$5:$A$200,$A32,'3. Καταγραφή αδειών'!$F$5:$F$200,"Εγκρίθηκε",'3. Καταγραφή αδειών'!$C$5:$C$200,"&lt;="&amp;('1. Ρυθμίσεις'!$C$9+(8-1)*7+6),'3. Καταγραφή αδειών'!$D$5:$D$200,"&gt;="&amp;('1. Ρυθμίσεις'!$C$9+(8-1)*7)))</f>
        <v/>
      </c>
      <c r="J32" s="106">
        <f>IF($A32="","",COUNTIFS('3. Καταγραφή αδειών'!$A$5:$A$200,$A32,'3. Καταγραφή αδειών'!$F$5:$F$200,"Εγκρίθηκε",'3. Καταγραφή αδειών'!$C$5:$C$200,"&lt;="&amp;('1. Ρυθμίσεις'!$C$9+(9-1)*7+6),'3. Καταγραφή αδειών'!$D$5:$D$200,"&gt;="&amp;('1. Ρυθμίσεις'!$C$9+(9-1)*7)))</f>
        <v/>
      </c>
      <c r="K32" s="106">
        <f>IF($A32="","",COUNTIFS('3. Καταγραφή αδειών'!$A$5:$A$200,$A32,'3. Καταγραφή αδειών'!$F$5:$F$200,"Εγκρίθηκε",'3. Καταγραφή αδειών'!$C$5:$C$200,"&lt;="&amp;('1. Ρυθμίσεις'!$C$9+(10-1)*7+6),'3. Καταγραφή αδειών'!$D$5:$D$200,"&gt;="&amp;('1. Ρυθμίσεις'!$C$9+(10-1)*7)))</f>
        <v/>
      </c>
      <c r="L32" s="106">
        <f>IF($A32="","",COUNTIFS('3. Καταγραφή αδειών'!$A$5:$A$200,$A32,'3. Καταγραφή αδειών'!$F$5:$F$200,"Εγκρίθηκε",'3. Καταγραφή αδειών'!$C$5:$C$200,"&lt;="&amp;('1. Ρυθμίσεις'!$C$9+(11-1)*7+6),'3. Καταγραφή αδειών'!$D$5:$D$200,"&gt;="&amp;('1. Ρυθμίσεις'!$C$9+(11-1)*7)))</f>
        <v/>
      </c>
      <c r="M32" s="106">
        <f>IF($A32="","",COUNTIFS('3. Καταγραφή αδειών'!$A$5:$A$200,$A32,'3. Καταγραφή αδειών'!$F$5:$F$200,"Εγκρίθηκε",'3. Καταγραφή αδειών'!$C$5:$C$200,"&lt;="&amp;('1. Ρυθμίσεις'!$C$9+(12-1)*7+6),'3. Καταγραφή αδειών'!$D$5:$D$200,"&gt;="&amp;('1. Ρυθμίσεις'!$C$9+(12-1)*7)))</f>
        <v/>
      </c>
      <c r="N32" s="106">
        <f>IF($A32="","",COUNTIFS('3. Καταγραφή αδειών'!$A$5:$A$200,$A32,'3. Καταγραφή αδειών'!$F$5:$F$200,"Εγκρίθηκε",'3. Καταγραφή αδειών'!$C$5:$C$200,"&lt;="&amp;('1. Ρυθμίσεις'!$C$9+(13-1)*7+6),'3. Καταγραφή αδειών'!$D$5:$D$200,"&gt;="&amp;('1. Ρυθμίσεις'!$C$9+(13-1)*7)))</f>
        <v/>
      </c>
      <c r="O32" s="106">
        <f>IF($A32="","",COUNTIFS('3. Καταγραφή αδειών'!$A$5:$A$200,$A32,'3. Καταγραφή αδειών'!$F$5:$F$200,"Εγκρίθηκε",'3. Καταγραφή αδειών'!$C$5:$C$200,"&lt;="&amp;('1. Ρυθμίσεις'!$C$9+(14-1)*7+6),'3. Καταγραφή αδειών'!$D$5:$D$200,"&gt;="&amp;('1. Ρυθμίσεις'!$C$9+(14-1)*7)))</f>
        <v/>
      </c>
      <c r="P32" s="106">
        <f>IF($A32="","",COUNTIFS('3. Καταγραφή αδειών'!$A$5:$A$200,$A32,'3. Καταγραφή αδειών'!$F$5:$F$200,"Εγκρίθηκε",'3. Καταγραφή αδειών'!$C$5:$C$200,"&lt;="&amp;('1. Ρυθμίσεις'!$C$9+(15-1)*7+6),'3. Καταγραφή αδειών'!$D$5:$D$200,"&gt;="&amp;('1. Ρυθμίσεις'!$C$9+(15-1)*7)))</f>
        <v/>
      </c>
      <c r="Q32" s="106">
        <f>IF($A32="","",COUNTIFS('3. Καταγραφή αδειών'!$A$5:$A$200,$A32,'3. Καταγραφή αδειών'!$F$5:$F$200,"Εγκρίθηκε",'3. Καταγραφή αδειών'!$C$5:$C$200,"&lt;="&amp;('1. Ρυθμίσεις'!$C$9+(16-1)*7+6),'3. Καταγραφή αδειών'!$D$5:$D$200,"&gt;="&amp;('1. Ρυθμίσεις'!$C$9+(16-1)*7)))</f>
        <v/>
      </c>
      <c r="R32" s="106">
        <f>IF($A32="","",COUNTIFS('3. Καταγραφή αδειών'!$A$5:$A$200,$A32,'3. Καταγραφή αδειών'!$F$5:$F$200,"Εγκρίθηκε",'3. Καταγραφή αδειών'!$C$5:$C$200,"&lt;="&amp;('1. Ρυθμίσεις'!$C$9+(17-1)*7+6),'3. Καταγραφή αδειών'!$D$5:$D$200,"&gt;="&amp;('1. Ρυθμίσεις'!$C$9+(17-1)*7)))</f>
        <v/>
      </c>
      <c r="S32" s="106">
        <f>IF($A32="","",COUNTIFS('3. Καταγραφή αδειών'!$A$5:$A$200,$A32,'3. Καταγραφή αδειών'!$F$5:$F$200,"Εγκρίθηκε",'3. Καταγραφή αδειών'!$C$5:$C$200,"&lt;="&amp;('1. Ρυθμίσεις'!$C$9+(18-1)*7+6),'3. Καταγραφή αδειών'!$D$5:$D$200,"&gt;="&amp;('1. Ρυθμίσεις'!$C$9+(18-1)*7)))</f>
        <v/>
      </c>
      <c r="T32" s="106">
        <f>IF($A32="","",COUNTIFS('3. Καταγραφή αδειών'!$A$5:$A$200,$A32,'3. Καταγραφή αδειών'!$F$5:$F$200,"Εγκρίθηκε",'3. Καταγραφή αδειών'!$C$5:$C$200,"&lt;="&amp;('1. Ρυθμίσεις'!$C$9+(19-1)*7+6),'3. Καταγραφή αδειών'!$D$5:$D$200,"&gt;="&amp;('1. Ρυθμίσεις'!$C$9+(19-1)*7)))</f>
        <v/>
      </c>
      <c r="U32" s="106">
        <f>IF($A32="","",COUNTIFS('3. Καταγραφή αδειών'!$A$5:$A$200,$A32,'3. Καταγραφή αδειών'!$F$5:$F$200,"Εγκρίθηκε",'3. Καταγραφή αδειών'!$C$5:$C$200,"&lt;="&amp;('1. Ρυθμίσεις'!$C$9+(20-1)*7+6),'3. Καταγραφή αδειών'!$D$5:$D$200,"&gt;="&amp;('1. Ρυθμίσεις'!$C$9+(20-1)*7)))</f>
        <v/>
      </c>
      <c r="V32" s="106">
        <f>IF($A32="","",COUNTIFS('3. Καταγραφή αδειών'!$A$5:$A$200,$A32,'3. Καταγραφή αδειών'!$F$5:$F$200,"Εγκρίθηκε",'3. Καταγραφή αδειών'!$C$5:$C$200,"&lt;="&amp;('1. Ρυθμίσεις'!$C$9+(21-1)*7+6),'3. Καταγραφή αδειών'!$D$5:$D$200,"&gt;="&amp;('1. Ρυθμίσεις'!$C$9+(21-1)*7)))</f>
        <v/>
      </c>
      <c r="W32" s="106">
        <f>IF($A32="","",COUNTIFS('3. Καταγραφή αδειών'!$A$5:$A$200,$A32,'3. Καταγραφή αδειών'!$F$5:$F$200,"Εγκρίθηκε",'3. Καταγραφή αδειών'!$C$5:$C$200,"&lt;="&amp;('1. Ρυθμίσεις'!$C$9+(22-1)*7+6),'3. Καταγραφή αδειών'!$D$5:$D$200,"&gt;="&amp;('1. Ρυθμίσεις'!$C$9+(22-1)*7)))</f>
        <v/>
      </c>
      <c r="X32" s="106">
        <f>IF($A32="","",COUNTIFS('3. Καταγραφή αδειών'!$A$5:$A$200,$A32,'3. Καταγραφή αδειών'!$F$5:$F$200,"Εγκρίθηκε",'3. Καταγραφή αδειών'!$C$5:$C$200,"&lt;="&amp;('1. Ρυθμίσεις'!$C$9+(23-1)*7+6),'3. Καταγραφή αδειών'!$D$5:$D$200,"&gt;="&amp;('1. Ρυθμίσεις'!$C$9+(23-1)*7)))</f>
        <v/>
      </c>
      <c r="Y32" s="106">
        <f>IF($A32="","",COUNTIFS('3. Καταγραφή αδειών'!$A$5:$A$200,$A32,'3. Καταγραφή αδειών'!$F$5:$F$200,"Εγκρίθηκε",'3. Καταγραφή αδειών'!$C$5:$C$200,"&lt;="&amp;('1. Ρυθμίσεις'!$C$9+(24-1)*7+6),'3. Καταγραφή αδειών'!$D$5:$D$200,"&gt;="&amp;('1. Ρυθμίσεις'!$C$9+(24-1)*7)))</f>
        <v/>
      </c>
      <c r="Z32" s="106">
        <f>IF($A32="","",COUNTIFS('3. Καταγραφή αδειών'!$A$5:$A$200,$A32,'3. Καταγραφή αδειών'!$F$5:$F$200,"Εγκρίθηκε",'3. Καταγραφή αδειών'!$C$5:$C$200,"&lt;="&amp;('1. Ρυθμίσεις'!$C$9+(25-1)*7+6),'3. Καταγραφή αδειών'!$D$5:$D$200,"&gt;="&amp;('1. Ρυθμίσεις'!$C$9+(25-1)*7)))</f>
        <v/>
      </c>
      <c r="AA32" s="106">
        <f>IF($A32="","",COUNTIFS('3. Καταγραφή αδειών'!$A$5:$A$200,$A32,'3. Καταγραφή αδειών'!$F$5:$F$200,"Εγκρίθηκε",'3. Καταγραφή αδειών'!$C$5:$C$200,"&lt;="&amp;('1. Ρυθμίσεις'!$C$9+(26-1)*7+6),'3. Καταγραφή αδειών'!$D$5:$D$200,"&gt;="&amp;('1. Ρυθμίσεις'!$C$9+(26-1)*7)))</f>
        <v/>
      </c>
      <c r="AB32" s="106">
        <f>IF($A32="","",COUNTIFS('3. Καταγραφή αδειών'!$A$5:$A$200,$A32,'3. Καταγραφή αδειών'!$F$5:$F$200,"Εγκρίθηκε",'3. Καταγραφή αδειών'!$C$5:$C$200,"&lt;="&amp;('1. Ρυθμίσεις'!$C$9+(27-1)*7+6),'3. Καταγραφή αδειών'!$D$5:$D$200,"&gt;="&amp;('1. Ρυθμίσεις'!$C$9+(27-1)*7)))</f>
        <v/>
      </c>
      <c r="AC32" s="106">
        <f>IF($A32="","",COUNTIFS('3. Καταγραφή αδειών'!$A$5:$A$200,$A32,'3. Καταγραφή αδειών'!$F$5:$F$200,"Εγκρίθηκε",'3. Καταγραφή αδειών'!$C$5:$C$200,"&lt;="&amp;('1. Ρυθμίσεις'!$C$9+(28-1)*7+6),'3. Καταγραφή αδειών'!$D$5:$D$200,"&gt;="&amp;('1. Ρυθμίσεις'!$C$9+(28-1)*7)))</f>
        <v/>
      </c>
      <c r="AD32" s="106">
        <f>IF($A32="","",COUNTIFS('3. Καταγραφή αδειών'!$A$5:$A$200,$A32,'3. Καταγραφή αδειών'!$F$5:$F$200,"Εγκρίθηκε",'3. Καταγραφή αδειών'!$C$5:$C$200,"&lt;="&amp;('1. Ρυθμίσεις'!$C$9+(29-1)*7+6),'3. Καταγραφή αδειών'!$D$5:$D$200,"&gt;="&amp;('1. Ρυθμίσεις'!$C$9+(29-1)*7)))</f>
        <v/>
      </c>
      <c r="AE32" s="106">
        <f>IF($A32="","",COUNTIFS('3. Καταγραφή αδειών'!$A$5:$A$200,$A32,'3. Καταγραφή αδειών'!$F$5:$F$200,"Εγκρίθηκε",'3. Καταγραφή αδειών'!$C$5:$C$200,"&lt;="&amp;('1. Ρυθμίσεις'!$C$9+(30-1)*7+6),'3. Καταγραφή αδειών'!$D$5:$D$200,"&gt;="&amp;('1. Ρυθμίσεις'!$C$9+(30-1)*7)))</f>
        <v/>
      </c>
      <c r="AF32" s="106">
        <f>IF($A32="","",COUNTIFS('3. Καταγραφή αδειών'!$A$5:$A$200,$A32,'3. Καταγραφή αδειών'!$F$5:$F$200,"Εγκρίθηκε",'3. Καταγραφή αδειών'!$C$5:$C$200,"&lt;="&amp;('1. Ρυθμίσεις'!$C$9+(31-1)*7+6),'3. Καταγραφή αδειών'!$D$5:$D$200,"&gt;="&amp;('1. Ρυθμίσεις'!$C$9+(31-1)*7)))</f>
        <v/>
      </c>
      <c r="AG32" s="106">
        <f>IF($A32="","",COUNTIFS('3. Καταγραφή αδειών'!$A$5:$A$200,$A32,'3. Καταγραφή αδειών'!$F$5:$F$200,"Εγκρίθηκε",'3. Καταγραφή αδειών'!$C$5:$C$200,"&lt;="&amp;('1. Ρυθμίσεις'!$C$9+(32-1)*7+6),'3. Καταγραφή αδειών'!$D$5:$D$200,"&gt;="&amp;('1. Ρυθμίσεις'!$C$9+(32-1)*7)))</f>
        <v/>
      </c>
      <c r="AH32" s="106">
        <f>IF($A32="","",COUNTIFS('3. Καταγραφή αδειών'!$A$5:$A$200,$A32,'3. Καταγραφή αδειών'!$F$5:$F$200,"Εγκρίθηκε",'3. Καταγραφή αδειών'!$C$5:$C$200,"&lt;="&amp;('1. Ρυθμίσεις'!$C$9+(33-1)*7+6),'3. Καταγραφή αδειών'!$D$5:$D$200,"&gt;="&amp;('1. Ρυθμίσεις'!$C$9+(33-1)*7)))</f>
        <v/>
      </c>
      <c r="AI32" s="106">
        <f>IF($A32="","",COUNTIFS('3. Καταγραφή αδειών'!$A$5:$A$200,$A32,'3. Καταγραφή αδειών'!$F$5:$F$200,"Εγκρίθηκε",'3. Καταγραφή αδειών'!$C$5:$C$200,"&lt;="&amp;('1. Ρυθμίσεις'!$C$9+(34-1)*7+6),'3. Καταγραφή αδειών'!$D$5:$D$200,"&gt;="&amp;('1. Ρυθμίσεις'!$C$9+(34-1)*7)))</f>
        <v/>
      </c>
      <c r="AJ32" s="106">
        <f>IF($A32="","",COUNTIFS('3. Καταγραφή αδειών'!$A$5:$A$200,$A32,'3. Καταγραφή αδειών'!$F$5:$F$200,"Εγκρίθηκε",'3. Καταγραφή αδειών'!$C$5:$C$200,"&lt;="&amp;('1. Ρυθμίσεις'!$C$9+(35-1)*7+6),'3. Καταγραφή αδειών'!$D$5:$D$200,"&gt;="&amp;('1. Ρυθμίσεις'!$C$9+(35-1)*7)))</f>
        <v/>
      </c>
      <c r="AK32" s="106">
        <f>IF($A32="","",COUNTIFS('3. Καταγραφή αδειών'!$A$5:$A$200,$A32,'3. Καταγραφή αδειών'!$F$5:$F$200,"Εγκρίθηκε",'3. Καταγραφή αδειών'!$C$5:$C$200,"&lt;="&amp;('1. Ρυθμίσεις'!$C$9+(36-1)*7+6),'3. Καταγραφή αδειών'!$D$5:$D$200,"&gt;="&amp;('1. Ρυθμίσεις'!$C$9+(36-1)*7)))</f>
        <v/>
      </c>
      <c r="AL32" s="106">
        <f>IF($A32="","",COUNTIFS('3. Καταγραφή αδειών'!$A$5:$A$200,$A32,'3. Καταγραφή αδειών'!$F$5:$F$200,"Εγκρίθηκε",'3. Καταγραφή αδειών'!$C$5:$C$200,"&lt;="&amp;('1. Ρυθμίσεις'!$C$9+(37-1)*7+6),'3. Καταγραφή αδειών'!$D$5:$D$200,"&gt;="&amp;('1. Ρυθμίσεις'!$C$9+(37-1)*7)))</f>
        <v/>
      </c>
      <c r="AM32" s="106">
        <f>IF($A32="","",COUNTIFS('3. Καταγραφή αδειών'!$A$5:$A$200,$A32,'3. Καταγραφή αδειών'!$F$5:$F$200,"Εγκρίθηκε",'3. Καταγραφή αδειών'!$C$5:$C$200,"&lt;="&amp;('1. Ρυθμίσεις'!$C$9+(38-1)*7+6),'3. Καταγραφή αδειών'!$D$5:$D$200,"&gt;="&amp;('1. Ρυθμίσεις'!$C$9+(38-1)*7)))</f>
        <v/>
      </c>
      <c r="AN32" s="106">
        <f>IF($A32="","",COUNTIFS('3. Καταγραφή αδειών'!$A$5:$A$200,$A32,'3. Καταγραφή αδειών'!$F$5:$F$200,"Εγκρίθηκε",'3. Καταγραφή αδειών'!$C$5:$C$200,"&lt;="&amp;('1. Ρυθμίσεις'!$C$9+(39-1)*7+6),'3. Καταγραφή αδειών'!$D$5:$D$200,"&gt;="&amp;('1. Ρυθμίσεις'!$C$9+(39-1)*7)))</f>
        <v/>
      </c>
      <c r="AO32" s="106">
        <f>IF($A32="","",COUNTIFS('3. Καταγραφή αδειών'!$A$5:$A$200,$A32,'3. Καταγραφή αδειών'!$F$5:$F$200,"Εγκρίθηκε",'3. Καταγραφή αδειών'!$C$5:$C$200,"&lt;="&amp;('1. Ρυθμίσεις'!$C$9+(40-1)*7+6),'3. Καταγραφή αδειών'!$D$5:$D$200,"&gt;="&amp;('1. Ρυθμίσεις'!$C$9+(40-1)*7)))</f>
        <v/>
      </c>
      <c r="AP32" s="106">
        <f>IF($A32="","",COUNTIFS('3. Καταγραφή αδειών'!$A$5:$A$200,$A32,'3. Καταγραφή αδειών'!$F$5:$F$200,"Εγκρίθηκε",'3. Καταγραφή αδειών'!$C$5:$C$200,"&lt;="&amp;('1. Ρυθμίσεις'!$C$9+(41-1)*7+6),'3. Καταγραφή αδειών'!$D$5:$D$200,"&gt;="&amp;('1. Ρυθμίσεις'!$C$9+(41-1)*7)))</f>
        <v/>
      </c>
      <c r="AQ32" s="106">
        <f>IF($A32="","",COUNTIFS('3. Καταγραφή αδειών'!$A$5:$A$200,$A32,'3. Καταγραφή αδειών'!$F$5:$F$200,"Εγκρίθηκε",'3. Καταγραφή αδειών'!$C$5:$C$200,"&lt;="&amp;('1. Ρυθμίσεις'!$C$9+(42-1)*7+6),'3. Καταγραφή αδειών'!$D$5:$D$200,"&gt;="&amp;('1. Ρυθμίσεις'!$C$9+(42-1)*7)))</f>
        <v/>
      </c>
      <c r="AR32" s="106">
        <f>IF($A32="","",COUNTIFS('3. Καταγραφή αδειών'!$A$5:$A$200,$A32,'3. Καταγραφή αδειών'!$F$5:$F$200,"Εγκρίθηκε",'3. Καταγραφή αδειών'!$C$5:$C$200,"&lt;="&amp;('1. Ρυθμίσεις'!$C$9+(43-1)*7+6),'3. Καταγραφή αδειών'!$D$5:$D$200,"&gt;="&amp;('1. Ρυθμίσεις'!$C$9+(43-1)*7)))</f>
        <v/>
      </c>
      <c r="AS32" s="106">
        <f>IF($A32="","",COUNTIFS('3. Καταγραφή αδειών'!$A$5:$A$200,$A32,'3. Καταγραφή αδειών'!$F$5:$F$200,"Εγκρίθηκε",'3. Καταγραφή αδειών'!$C$5:$C$200,"&lt;="&amp;('1. Ρυθμίσεις'!$C$9+(44-1)*7+6),'3. Καταγραφή αδειών'!$D$5:$D$200,"&gt;="&amp;('1. Ρυθμίσεις'!$C$9+(44-1)*7)))</f>
        <v/>
      </c>
      <c r="AT32" s="106">
        <f>IF($A32="","",COUNTIFS('3. Καταγραφή αδειών'!$A$5:$A$200,$A32,'3. Καταγραφή αδειών'!$F$5:$F$200,"Εγκρίθηκε",'3. Καταγραφή αδειών'!$C$5:$C$200,"&lt;="&amp;('1. Ρυθμίσεις'!$C$9+(45-1)*7+6),'3. Καταγραφή αδειών'!$D$5:$D$200,"&gt;="&amp;('1. Ρυθμίσεις'!$C$9+(45-1)*7)))</f>
        <v/>
      </c>
      <c r="AU32" s="106">
        <f>IF($A32="","",COUNTIFS('3. Καταγραφή αδειών'!$A$5:$A$200,$A32,'3. Καταγραφή αδειών'!$F$5:$F$200,"Εγκρίθηκε",'3. Καταγραφή αδειών'!$C$5:$C$200,"&lt;="&amp;('1. Ρυθμίσεις'!$C$9+(46-1)*7+6),'3. Καταγραφή αδειών'!$D$5:$D$200,"&gt;="&amp;('1. Ρυθμίσεις'!$C$9+(46-1)*7)))</f>
        <v/>
      </c>
      <c r="AV32" s="106">
        <f>IF($A32="","",COUNTIFS('3. Καταγραφή αδειών'!$A$5:$A$200,$A32,'3. Καταγραφή αδειών'!$F$5:$F$200,"Εγκρίθηκε",'3. Καταγραφή αδειών'!$C$5:$C$200,"&lt;="&amp;('1. Ρυθμίσεις'!$C$9+(47-1)*7+6),'3. Καταγραφή αδειών'!$D$5:$D$200,"&gt;="&amp;('1. Ρυθμίσεις'!$C$9+(47-1)*7)))</f>
        <v/>
      </c>
      <c r="AW32" s="106">
        <f>IF($A32="","",COUNTIFS('3. Καταγραφή αδειών'!$A$5:$A$200,$A32,'3. Καταγραφή αδειών'!$F$5:$F$200,"Εγκρίθηκε",'3. Καταγραφή αδειών'!$C$5:$C$200,"&lt;="&amp;('1. Ρυθμίσεις'!$C$9+(48-1)*7+6),'3. Καταγραφή αδειών'!$D$5:$D$200,"&gt;="&amp;('1. Ρυθμίσεις'!$C$9+(48-1)*7)))</f>
        <v/>
      </c>
      <c r="AX32" s="106">
        <f>IF($A32="","",COUNTIFS('3. Καταγραφή αδειών'!$A$5:$A$200,$A32,'3. Καταγραφή αδειών'!$F$5:$F$200,"Εγκρίθηκε",'3. Καταγραφή αδειών'!$C$5:$C$200,"&lt;="&amp;('1. Ρυθμίσεις'!$C$9+(49-1)*7+6),'3. Καταγραφή αδειών'!$D$5:$D$200,"&gt;="&amp;('1. Ρυθμίσεις'!$C$9+(49-1)*7)))</f>
        <v/>
      </c>
      <c r="AY32" s="106">
        <f>IF($A32="","",COUNTIFS('3. Καταγραφή αδειών'!$A$5:$A$200,$A32,'3. Καταγραφή αδειών'!$F$5:$F$200,"Εγκρίθηκε",'3. Καταγραφή αδειών'!$C$5:$C$200,"&lt;="&amp;('1. Ρυθμίσεις'!$C$9+(50-1)*7+6),'3. Καταγραφή αδειών'!$D$5:$D$200,"&gt;="&amp;('1. Ρυθμίσεις'!$C$9+(50-1)*7)))</f>
        <v/>
      </c>
      <c r="AZ32" s="106">
        <f>IF($A32="","",COUNTIFS('3. Καταγραφή αδειών'!$A$5:$A$200,$A32,'3. Καταγραφή αδειών'!$F$5:$F$200,"Εγκρίθηκε",'3. Καταγραφή αδειών'!$C$5:$C$200,"&lt;="&amp;('1. Ρυθμίσεις'!$C$9+(51-1)*7+6),'3. Καταγραφή αδειών'!$D$5:$D$200,"&gt;="&amp;('1. Ρυθμίσεις'!$C$9+(51-1)*7)))</f>
        <v/>
      </c>
      <c r="BA32" s="106">
        <f>IF($A32="","",COUNTIFS('3. Καταγραφή αδειών'!$A$5:$A$200,$A32,'3. Καταγραφή αδειών'!$F$5:$F$200,"Εγκρίθηκε",'3. Καταγραφή αδειών'!$C$5:$C$200,"&lt;="&amp;('1. Ρυθμίσεις'!$C$9+(52-1)*7+6),'3. Καταγραφή αδειών'!$D$5:$D$200,"&gt;="&amp;('1. Ρυθμίσεις'!$C$9+(52-1)*7)))</f>
        <v/>
      </c>
    </row>
    <row r="33" ht="18" customHeight="1" s="55">
      <c r="A33" s="105">
        <f>IF('2. Εργαζόμενοι'!A33="","",'2. Εργαζόμενοι'!A33)</f>
        <v/>
      </c>
      <c r="B33" s="106">
        <f>IF($A33="","",COUNTIFS('3. Καταγραφή αδειών'!$A$5:$A$200,$A33,'3. Καταγραφή αδειών'!$F$5:$F$200,"Εγκρίθηκε",'3. Καταγραφή αδειών'!$C$5:$C$200,"&lt;="&amp;('1. Ρυθμίσεις'!$C$9+(1-1)*7+6),'3. Καταγραφή αδειών'!$D$5:$D$200,"&gt;="&amp;('1. Ρυθμίσεις'!$C$9+(1-1)*7)))</f>
        <v/>
      </c>
      <c r="C33" s="106">
        <f>IF($A33="","",COUNTIFS('3. Καταγραφή αδειών'!$A$5:$A$200,$A33,'3. Καταγραφή αδειών'!$F$5:$F$200,"Εγκρίθηκε",'3. Καταγραφή αδειών'!$C$5:$C$200,"&lt;="&amp;('1. Ρυθμίσεις'!$C$9+(2-1)*7+6),'3. Καταγραφή αδειών'!$D$5:$D$200,"&gt;="&amp;('1. Ρυθμίσεις'!$C$9+(2-1)*7)))</f>
        <v/>
      </c>
      <c r="D33" s="106">
        <f>IF($A33="","",COUNTIFS('3. Καταγραφή αδειών'!$A$5:$A$200,$A33,'3. Καταγραφή αδειών'!$F$5:$F$200,"Εγκρίθηκε",'3. Καταγραφή αδειών'!$C$5:$C$200,"&lt;="&amp;('1. Ρυθμίσεις'!$C$9+(3-1)*7+6),'3. Καταγραφή αδειών'!$D$5:$D$200,"&gt;="&amp;('1. Ρυθμίσεις'!$C$9+(3-1)*7)))</f>
        <v/>
      </c>
      <c r="E33" s="106">
        <f>IF($A33="","",COUNTIFS('3. Καταγραφή αδειών'!$A$5:$A$200,$A33,'3. Καταγραφή αδειών'!$F$5:$F$200,"Εγκρίθηκε",'3. Καταγραφή αδειών'!$C$5:$C$200,"&lt;="&amp;('1. Ρυθμίσεις'!$C$9+(4-1)*7+6),'3. Καταγραφή αδειών'!$D$5:$D$200,"&gt;="&amp;('1. Ρυθμίσεις'!$C$9+(4-1)*7)))</f>
        <v/>
      </c>
      <c r="F33" s="106">
        <f>IF($A33="","",COUNTIFS('3. Καταγραφή αδειών'!$A$5:$A$200,$A33,'3. Καταγραφή αδειών'!$F$5:$F$200,"Εγκρίθηκε",'3. Καταγραφή αδειών'!$C$5:$C$200,"&lt;="&amp;('1. Ρυθμίσεις'!$C$9+(5-1)*7+6),'3. Καταγραφή αδειών'!$D$5:$D$200,"&gt;="&amp;('1. Ρυθμίσεις'!$C$9+(5-1)*7)))</f>
        <v/>
      </c>
      <c r="G33" s="106">
        <f>IF($A33="","",COUNTIFS('3. Καταγραφή αδειών'!$A$5:$A$200,$A33,'3. Καταγραφή αδειών'!$F$5:$F$200,"Εγκρίθηκε",'3. Καταγραφή αδειών'!$C$5:$C$200,"&lt;="&amp;('1. Ρυθμίσεις'!$C$9+(6-1)*7+6),'3. Καταγραφή αδειών'!$D$5:$D$200,"&gt;="&amp;('1. Ρυθμίσεις'!$C$9+(6-1)*7)))</f>
        <v/>
      </c>
      <c r="H33" s="106">
        <f>IF($A33="","",COUNTIFS('3. Καταγραφή αδειών'!$A$5:$A$200,$A33,'3. Καταγραφή αδειών'!$F$5:$F$200,"Εγκρίθηκε",'3. Καταγραφή αδειών'!$C$5:$C$200,"&lt;="&amp;('1. Ρυθμίσεις'!$C$9+(7-1)*7+6),'3. Καταγραφή αδειών'!$D$5:$D$200,"&gt;="&amp;('1. Ρυθμίσεις'!$C$9+(7-1)*7)))</f>
        <v/>
      </c>
      <c r="I33" s="106">
        <f>IF($A33="","",COUNTIFS('3. Καταγραφή αδειών'!$A$5:$A$200,$A33,'3. Καταγραφή αδειών'!$F$5:$F$200,"Εγκρίθηκε",'3. Καταγραφή αδειών'!$C$5:$C$200,"&lt;="&amp;('1. Ρυθμίσεις'!$C$9+(8-1)*7+6),'3. Καταγραφή αδειών'!$D$5:$D$200,"&gt;="&amp;('1. Ρυθμίσεις'!$C$9+(8-1)*7)))</f>
        <v/>
      </c>
      <c r="J33" s="106">
        <f>IF($A33="","",COUNTIFS('3. Καταγραφή αδειών'!$A$5:$A$200,$A33,'3. Καταγραφή αδειών'!$F$5:$F$200,"Εγκρίθηκε",'3. Καταγραφή αδειών'!$C$5:$C$200,"&lt;="&amp;('1. Ρυθμίσεις'!$C$9+(9-1)*7+6),'3. Καταγραφή αδειών'!$D$5:$D$200,"&gt;="&amp;('1. Ρυθμίσεις'!$C$9+(9-1)*7)))</f>
        <v/>
      </c>
      <c r="K33" s="106">
        <f>IF($A33="","",COUNTIFS('3. Καταγραφή αδειών'!$A$5:$A$200,$A33,'3. Καταγραφή αδειών'!$F$5:$F$200,"Εγκρίθηκε",'3. Καταγραφή αδειών'!$C$5:$C$200,"&lt;="&amp;('1. Ρυθμίσεις'!$C$9+(10-1)*7+6),'3. Καταγραφή αδειών'!$D$5:$D$200,"&gt;="&amp;('1. Ρυθμίσεις'!$C$9+(10-1)*7)))</f>
        <v/>
      </c>
      <c r="L33" s="106">
        <f>IF($A33="","",COUNTIFS('3. Καταγραφή αδειών'!$A$5:$A$200,$A33,'3. Καταγραφή αδειών'!$F$5:$F$200,"Εγκρίθηκε",'3. Καταγραφή αδειών'!$C$5:$C$200,"&lt;="&amp;('1. Ρυθμίσεις'!$C$9+(11-1)*7+6),'3. Καταγραφή αδειών'!$D$5:$D$200,"&gt;="&amp;('1. Ρυθμίσεις'!$C$9+(11-1)*7)))</f>
        <v/>
      </c>
      <c r="M33" s="106">
        <f>IF($A33="","",COUNTIFS('3. Καταγραφή αδειών'!$A$5:$A$200,$A33,'3. Καταγραφή αδειών'!$F$5:$F$200,"Εγκρίθηκε",'3. Καταγραφή αδειών'!$C$5:$C$200,"&lt;="&amp;('1. Ρυθμίσεις'!$C$9+(12-1)*7+6),'3. Καταγραφή αδειών'!$D$5:$D$200,"&gt;="&amp;('1. Ρυθμίσεις'!$C$9+(12-1)*7)))</f>
        <v/>
      </c>
      <c r="N33" s="106">
        <f>IF($A33="","",COUNTIFS('3. Καταγραφή αδειών'!$A$5:$A$200,$A33,'3. Καταγραφή αδειών'!$F$5:$F$200,"Εγκρίθηκε",'3. Καταγραφή αδειών'!$C$5:$C$200,"&lt;="&amp;('1. Ρυθμίσεις'!$C$9+(13-1)*7+6),'3. Καταγραφή αδειών'!$D$5:$D$200,"&gt;="&amp;('1. Ρυθμίσεις'!$C$9+(13-1)*7)))</f>
        <v/>
      </c>
      <c r="O33" s="106">
        <f>IF($A33="","",COUNTIFS('3. Καταγραφή αδειών'!$A$5:$A$200,$A33,'3. Καταγραφή αδειών'!$F$5:$F$200,"Εγκρίθηκε",'3. Καταγραφή αδειών'!$C$5:$C$200,"&lt;="&amp;('1. Ρυθμίσεις'!$C$9+(14-1)*7+6),'3. Καταγραφή αδειών'!$D$5:$D$200,"&gt;="&amp;('1. Ρυθμίσεις'!$C$9+(14-1)*7)))</f>
        <v/>
      </c>
      <c r="P33" s="106">
        <f>IF($A33="","",COUNTIFS('3. Καταγραφή αδειών'!$A$5:$A$200,$A33,'3. Καταγραφή αδειών'!$F$5:$F$200,"Εγκρίθηκε",'3. Καταγραφή αδειών'!$C$5:$C$200,"&lt;="&amp;('1. Ρυθμίσεις'!$C$9+(15-1)*7+6),'3. Καταγραφή αδειών'!$D$5:$D$200,"&gt;="&amp;('1. Ρυθμίσεις'!$C$9+(15-1)*7)))</f>
        <v/>
      </c>
      <c r="Q33" s="106">
        <f>IF($A33="","",COUNTIFS('3. Καταγραφή αδειών'!$A$5:$A$200,$A33,'3. Καταγραφή αδειών'!$F$5:$F$200,"Εγκρίθηκε",'3. Καταγραφή αδειών'!$C$5:$C$200,"&lt;="&amp;('1. Ρυθμίσεις'!$C$9+(16-1)*7+6),'3. Καταγραφή αδειών'!$D$5:$D$200,"&gt;="&amp;('1. Ρυθμίσεις'!$C$9+(16-1)*7)))</f>
        <v/>
      </c>
      <c r="R33" s="106">
        <f>IF($A33="","",COUNTIFS('3. Καταγραφή αδειών'!$A$5:$A$200,$A33,'3. Καταγραφή αδειών'!$F$5:$F$200,"Εγκρίθηκε",'3. Καταγραφή αδειών'!$C$5:$C$200,"&lt;="&amp;('1. Ρυθμίσεις'!$C$9+(17-1)*7+6),'3. Καταγραφή αδειών'!$D$5:$D$200,"&gt;="&amp;('1. Ρυθμίσεις'!$C$9+(17-1)*7)))</f>
        <v/>
      </c>
      <c r="S33" s="106">
        <f>IF($A33="","",COUNTIFS('3. Καταγραφή αδειών'!$A$5:$A$200,$A33,'3. Καταγραφή αδειών'!$F$5:$F$200,"Εγκρίθηκε",'3. Καταγραφή αδειών'!$C$5:$C$200,"&lt;="&amp;('1. Ρυθμίσεις'!$C$9+(18-1)*7+6),'3. Καταγραφή αδειών'!$D$5:$D$200,"&gt;="&amp;('1. Ρυθμίσεις'!$C$9+(18-1)*7)))</f>
        <v/>
      </c>
      <c r="T33" s="106">
        <f>IF($A33="","",COUNTIFS('3. Καταγραφή αδειών'!$A$5:$A$200,$A33,'3. Καταγραφή αδειών'!$F$5:$F$200,"Εγκρίθηκε",'3. Καταγραφή αδειών'!$C$5:$C$200,"&lt;="&amp;('1. Ρυθμίσεις'!$C$9+(19-1)*7+6),'3. Καταγραφή αδειών'!$D$5:$D$200,"&gt;="&amp;('1. Ρυθμίσεις'!$C$9+(19-1)*7)))</f>
        <v/>
      </c>
      <c r="U33" s="106">
        <f>IF($A33="","",COUNTIFS('3. Καταγραφή αδειών'!$A$5:$A$200,$A33,'3. Καταγραφή αδειών'!$F$5:$F$200,"Εγκρίθηκε",'3. Καταγραφή αδειών'!$C$5:$C$200,"&lt;="&amp;('1. Ρυθμίσεις'!$C$9+(20-1)*7+6),'3. Καταγραφή αδειών'!$D$5:$D$200,"&gt;="&amp;('1. Ρυθμίσεις'!$C$9+(20-1)*7)))</f>
        <v/>
      </c>
      <c r="V33" s="106">
        <f>IF($A33="","",COUNTIFS('3. Καταγραφή αδειών'!$A$5:$A$200,$A33,'3. Καταγραφή αδειών'!$F$5:$F$200,"Εγκρίθηκε",'3. Καταγραφή αδειών'!$C$5:$C$200,"&lt;="&amp;('1. Ρυθμίσεις'!$C$9+(21-1)*7+6),'3. Καταγραφή αδειών'!$D$5:$D$200,"&gt;="&amp;('1. Ρυθμίσεις'!$C$9+(21-1)*7)))</f>
        <v/>
      </c>
      <c r="W33" s="106">
        <f>IF($A33="","",COUNTIFS('3. Καταγραφή αδειών'!$A$5:$A$200,$A33,'3. Καταγραφή αδειών'!$F$5:$F$200,"Εγκρίθηκε",'3. Καταγραφή αδειών'!$C$5:$C$200,"&lt;="&amp;('1. Ρυθμίσεις'!$C$9+(22-1)*7+6),'3. Καταγραφή αδειών'!$D$5:$D$200,"&gt;="&amp;('1. Ρυθμίσεις'!$C$9+(22-1)*7)))</f>
        <v/>
      </c>
      <c r="X33" s="106">
        <f>IF($A33="","",COUNTIFS('3. Καταγραφή αδειών'!$A$5:$A$200,$A33,'3. Καταγραφή αδειών'!$F$5:$F$200,"Εγκρίθηκε",'3. Καταγραφή αδειών'!$C$5:$C$200,"&lt;="&amp;('1. Ρυθμίσεις'!$C$9+(23-1)*7+6),'3. Καταγραφή αδειών'!$D$5:$D$200,"&gt;="&amp;('1. Ρυθμίσεις'!$C$9+(23-1)*7)))</f>
        <v/>
      </c>
      <c r="Y33" s="106">
        <f>IF($A33="","",COUNTIFS('3. Καταγραφή αδειών'!$A$5:$A$200,$A33,'3. Καταγραφή αδειών'!$F$5:$F$200,"Εγκρίθηκε",'3. Καταγραφή αδειών'!$C$5:$C$200,"&lt;="&amp;('1. Ρυθμίσεις'!$C$9+(24-1)*7+6),'3. Καταγραφή αδειών'!$D$5:$D$200,"&gt;="&amp;('1. Ρυθμίσεις'!$C$9+(24-1)*7)))</f>
        <v/>
      </c>
      <c r="Z33" s="106">
        <f>IF($A33="","",COUNTIFS('3. Καταγραφή αδειών'!$A$5:$A$200,$A33,'3. Καταγραφή αδειών'!$F$5:$F$200,"Εγκρίθηκε",'3. Καταγραφή αδειών'!$C$5:$C$200,"&lt;="&amp;('1. Ρυθμίσεις'!$C$9+(25-1)*7+6),'3. Καταγραφή αδειών'!$D$5:$D$200,"&gt;="&amp;('1. Ρυθμίσεις'!$C$9+(25-1)*7)))</f>
        <v/>
      </c>
      <c r="AA33" s="106">
        <f>IF($A33="","",COUNTIFS('3. Καταγραφή αδειών'!$A$5:$A$200,$A33,'3. Καταγραφή αδειών'!$F$5:$F$200,"Εγκρίθηκε",'3. Καταγραφή αδειών'!$C$5:$C$200,"&lt;="&amp;('1. Ρυθμίσεις'!$C$9+(26-1)*7+6),'3. Καταγραφή αδειών'!$D$5:$D$200,"&gt;="&amp;('1. Ρυθμίσεις'!$C$9+(26-1)*7)))</f>
        <v/>
      </c>
      <c r="AB33" s="106">
        <f>IF($A33="","",COUNTIFS('3. Καταγραφή αδειών'!$A$5:$A$200,$A33,'3. Καταγραφή αδειών'!$F$5:$F$200,"Εγκρίθηκε",'3. Καταγραφή αδειών'!$C$5:$C$200,"&lt;="&amp;('1. Ρυθμίσεις'!$C$9+(27-1)*7+6),'3. Καταγραφή αδειών'!$D$5:$D$200,"&gt;="&amp;('1. Ρυθμίσεις'!$C$9+(27-1)*7)))</f>
        <v/>
      </c>
      <c r="AC33" s="106">
        <f>IF($A33="","",COUNTIFS('3. Καταγραφή αδειών'!$A$5:$A$200,$A33,'3. Καταγραφή αδειών'!$F$5:$F$200,"Εγκρίθηκε",'3. Καταγραφή αδειών'!$C$5:$C$200,"&lt;="&amp;('1. Ρυθμίσεις'!$C$9+(28-1)*7+6),'3. Καταγραφή αδειών'!$D$5:$D$200,"&gt;="&amp;('1. Ρυθμίσεις'!$C$9+(28-1)*7)))</f>
        <v/>
      </c>
      <c r="AD33" s="106">
        <f>IF($A33="","",COUNTIFS('3. Καταγραφή αδειών'!$A$5:$A$200,$A33,'3. Καταγραφή αδειών'!$F$5:$F$200,"Εγκρίθηκε",'3. Καταγραφή αδειών'!$C$5:$C$200,"&lt;="&amp;('1. Ρυθμίσεις'!$C$9+(29-1)*7+6),'3. Καταγραφή αδειών'!$D$5:$D$200,"&gt;="&amp;('1. Ρυθμίσεις'!$C$9+(29-1)*7)))</f>
        <v/>
      </c>
      <c r="AE33" s="106">
        <f>IF($A33="","",COUNTIFS('3. Καταγραφή αδειών'!$A$5:$A$200,$A33,'3. Καταγραφή αδειών'!$F$5:$F$200,"Εγκρίθηκε",'3. Καταγραφή αδειών'!$C$5:$C$200,"&lt;="&amp;('1. Ρυθμίσεις'!$C$9+(30-1)*7+6),'3. Καταγραφή αδειών'!$D$5:$D$200,"&gt;="&amp;('1. Ρυθμίσεις'!$C$9+(30-1)*7)))</f>
        <v/>
      </c>
      <c r="AF33" s="106">
        <f>IF($A33="","",COUNTIFS('3. Καταγραφή αδειών'!$A$5:$A$200,$A33,'3. Καταγραφή αδειών'!$F$5:$F$200,"Εγκρίθηκε",'3. Καταγραφή αδειών'!$C$5:$C$200,"&lt;="&amp;('1. Ρυθμίσεις'!$C$9+(31-1)*7+6),'3. Καταγραφή αδειών'!$D$5:$D$200,"&gt;="&amp;('1. Ρυθμίσεις'!$C$9+(31-1)*7)))</f>
        <v/>
      </c>
      <c r="AG33" s="106">
        <f>IF($A33="","",COUNTIFS('3. Καταγραφή αδειών'!$A$5:$A$200,$A33,'3. Καταγραφή αδειών'!$F$5:$F$200,"Εγκρίθηκε",'3. Καταγραφή αδειών'!$C$5:$C$200,"&lt;="&amp;('1. Ρυθμίσεις'!$C$9+(32-1)*7+6),'3. Καταγραφή αδειών'!$D$5:$D$200,"&gt;="&amp;('1. Ρυθμίσεις'!$C$9+(32-1)*7)))</f>
        <v/>
      </c>
      <c r="AH33" s="106">
        <f>IF($A33="","",COUNTIFS('3. Καταγραφή αδειών'!$A$5:$A$200,$A33,'3. Καταγραφή αδειών'!$F$5:$F$200,"Εγκρίθηκε",'3. Καταγραφή αδειών'!$C$5:$C$200,"&lt;="&amp;('1. Ρυθμίσεις'!$C$9+(33-1)*7+6),'3. Καταγραφή αδειών'!$D$5:$D$200,"&gt;="&amp;('1. Ρυθμίσεις'!$C$9+(33-1)*7)))</f>
        <v/>
      </c>
      <c r="AI33" s="106">
        <f>IF($A33="","",COUNTIFS('3. Καταγραφή αδειών'!$A$5:$A$200,$A33,'3. Καταγραφή αδειών'!$F$5:$F$200,"Εγκρίθηκε",'3. Καταγραφή αδειών'!$C$5:$C$200,"&lt;="&amp;('1. Ρυθμίσεις'!$C$9+(34-1)*7+6),'3. Καταγραφή αδειών'!$D$5:$D$200,"&gt;="&amp;('1. Ρυθμίσεις'!$C$9+(34-1)*7)))</f>
        <v/>
      </c>
      <c r="AJ33" s="106">
        <f>IF($A33="","",COUNTIFS('3. Καταγραφή αδειών'!$A$5:$A$200,$A33,'3. Καταγραφή αδειών'!$F$5:$F$200,"Εγκρίθηκε",'3. Καταγραφή αδειών'!$C$5:$C$200,"&lt;="&amp;('1. Ρυθμίσεις'!$C$9+(35-1)*7+6),'3. Καταγραφή αδειών'!$D$5:$D$200,"&gt;="&amp;('1. Ρυθμίσεις'!$C$9+(35-1)*7)))</f>
        <v/>
      </c>
      <c r="AK33" s="106">
        <f>IF($A33="","",COUNTIFS('3. Καταγραφή αδειών'!$A$5:$A$200,$A33,'3. Καταγραφή αδειών'!$F$5:$F$200,"Εγκρίθηκε",'3. Καταγραφή αδειών'!$C$5:$C$200,"&lt;="&amp;('1. Ρυθμίσεις'!$C$9+(36-1)*7+6),'3. Καταγραφή αδειών'!$D$5:$D$200,"&gt;="&amp;('1. Ρυθμίσεις'!$C$9+(36-1)*7)))</f>
        <v/>
      </c>
      <c r="AL33" s="106">
        <f>IF($A33="","",COUNTIFS('3. Καταγραφή αδειών'!$A$5:$A$200,$A33,'3. Καταγραφή αδειών'!$F$5:$F$200,"Εγκρίθηκε",'3. Καταγραφή αδειών'!$C$5:$C$200,"&lt;="&amp;('1. Ρυθμίσεις'!$C$9+(37-1)*7+6),'3. Καταγραφή αδειών'!$D$5:$D$200,"&gt;="&amp;('1. Ρυθμίσεις'!$C$9+(37-1)*7)))</f>
        <v/>
      </c>
      <c r="AM33" s="106">
        <f>IF($A33="","",COUNTIFS('3. Καταγραφή αδειών'!$A$5:$A$200,$A33,'3. Καταγραφή αδειών'!$F$5:$F$200,"Εγκρίθηκε",'3. Καταγραφή αδειών'!$C$5:$C$200,"&lt;="&amp;('1. Ρυθμίσεις'!$C$9+(38-1)*7+6),'3. Καταγραφή αδειών'!$D$5:$D$200,"&gt;="&amp;('1. Ρυθμίσεις'!$C$9+(38-1)*7)))</f>
        <v/>
      </c>
      <c r="AN33" s="106">
        <f>IF($A33="","",COUNTIFS('3. Καταγραφή αδειών'!$A$5:$A$200,$A33,'3. Καταγραφή αδειών'!$F$5:$F$200,"Εγκρίθηκε",'3. Καταγραφή αδειών'!$C$5:$C$200,"&lt;="&amp;('1. Ρυθμίσεις'!$C$9+(39-1)*7+6),'3. Καταγραφή αδειών'!$D$5:$D$200,"&gt;="&amp;('1. Ρυθμίσεις'!$C$9+(39-1)*7)))</f>
        <v/>
      </c>
      <c r="AO33" s="106">
        <f>IF($A33="","",COUNTIFS('3. Καταγραφή αδειών'!$A$5:$A$200,$A33,'3. Καταγραφή αδειών'!$F$5:$F$200,"Εγκρίθηκε",'3. Καταγραφή αδειών'!$C$5:$C$200,"&lt;="&amp;('1. Ρυθμίσεις'!$C$9+(40-1)*7+6),'3. Καταγραφή αδειών'!$D$5:$D$200,"&gt;="&amp;('1. Ρυθμίσεις'!$C$9+(40-1)*7)))</f>
        <v/>
      </c>
      <c r="AP33" s="106">
        <f>IF($A33="","",COUNTIFS('3. Καταγραφή αδειών'!$A$5:$A$200,$A33,'3. Καταγραφή αδειών'!$F$5:$F$200,"Εγκρίθηκε",'3. Καταγραφή αδειών'!$C$5:$C$200,"&lt;="&amp;('1. Ρυθμίσεις'!$C$9+(41-1)*7+6),'3. Καταγραφή αδειών'!$D$5:$D$200,"&gt;="&amp;('1. Ρυθμίσεις'!$C$9+(41-1)*7)))</f>
        <v/>
      </c>
      <c r="AQ33" s="106">
        <f>IF($A33="","",COUNTIFS('3. Καταγραφή αδειών'!$A$5:$A$200,$A33,'3. Καταγραφή αδειών'!$F$5:$F$200,"Εγκρίθηκε",'3. Καταγραφή αδειών'!$C$5:$C$200,"&lt;="&amp;('1. Ρυθμίσεις'!$C$9+(42-1)*7+6),'3. Καταγραφή αδειών'!$D$5:$D$200,"&gt;="&amp;('1. Ρυθμίσεις'!$C$9+(42-1)*7)))</f>
        <v/>
      </c>
      <c r="AR33" s="106">
        <f>IF($A33="","",COUNTIFS('3. Καταγραφή αδειών'!$A$5:$A$200,$A33,'3. Καταγραφή αδειών'!$F$5:$F$200,"Εγκρίθηκε",'3. Καταγραφή αδειών'!$C$5:$C$200,"&lt;="&amp;('1. Ρυθμίσεις'!$C$9+(43-1)*7+6),'3. Καταγραφή αδειών'!$D$5:$D$200,"&gt;="&amp;('1. Ρυθμίσεις'!$C$9+(43-1)*7)))</f>
        <v/>
      </c>
      <c r="AS33" s="106">
        <f>IF($A33="","",COUNTIFS('3. Καταγραφή αδειών'!$A$5:$A$200,$A33,'3. Καταγραφή αδειών'!$F$5:$F$200,"Εγκρίθηκε",'3. Καταγραφή αδειών'!$C$5:$C$200,"&lt;="&amp;('1. Ρυθμίσεις'!$C$9+(44-1)*7+6),'3. Καταγραφή αδειών'!$D$5:$D$200,"&gt;="&amp;('1. Ρυθμίσεις'!$C$9+(44-1)*7)))</f>
        <v/>
      </c>
      <c r="AT33" s="106">
        <f>IF($A33="","",COUNTIFS('3. Καταγραφή αδειών'!$A$5:$A$200,$A33,'3. Καταγραφή αδειών'!$F$5:$F$200,"Εγκρίθηκε",'3. Καταγραφή αδειών'!$C$5:$C$200,"&lt;="&amp;('1. Ρυθμίσεις'!$C$9+(45-1)*7+6),'3. Καταγραφή αδειών'!$D$5:$D$200,"&gt;="&amp;('1. Ρυθμίσεις'!$C$9+(45-1)*7)))</f>
        <v/>
      </c>
      <c r="AU33" s="106">
        <f>IF($A33="","",COUNTIFS('3. Καταγραφή αδειών'!$A$5:$A$200,$A33,'3. Καταγραφή αδειών'!$F$5:$F$200,"Εγκρίθηκε",'3. Καταγραφή αδειών'!$C$5:$C$200,"&lt;="&amp;('1. Ρυθμίσεις'!$C$9+(46-1)*7+6),'3. Καταγραφή αδειών'!$D$5:$D$200,"&gt;="&amp;('1. Ρυθμίσεις'!$C$9+(46-1)*7)))</f>
        <v/>
      </c>
      <c r="AV33" s="106">
        <f>IF($A33="","",COUNTIFS('3. Καταγραφή αδειών'!$A$5:$A$200,$A33,'3. Καταγραφή αδειών'!$F$5:$F$200,"Εγκρίθηκε",'3. Καταγραφή αδειών'!$C$5:$C$200,"&lt;="&amp;('1. Ρυθμίσεις'!$C$9+(47-1)*7+6),'3. Καταγραφή αδειών'!$D$5:$D$200,"&gt;="&amp;('1. Ρυθμίσεις'!$C$9+(47-1)*7)))</f>
        <v/>
      </c>
      <c r="AW33" s="106">
        <f>IF($A33="","",COUNTIFS('3. Καταγραφή αδειών'!$A$5:$A$200,$A33,'3. Καταγραφή αδειών'!$F$5:$F$200,"Εγκρίθηκε",'3. Καταγραφή αδειών'!$C$5:$C$200,"&lt;="&amp;('1. Ρυθμίσεις'!$C$9+(48-1)*7+6),'3. Καταγραφή αδειών'!$D$5:$D$200,"&gt;="&amp;('1. Ρυθμίσεις'!$C$9+(48-1)*7)))</f>
        <v/>
      </c>
      <c r="AX33" s="106">
        <f>IF($A33="","",COUNTIFS('3. Καταγραφή αδειών'!$A$5:$A$200,$A33,'3. Καταγραφή αδειών'!$F$5:$F$200,"Εγκρίθηκε",'3. Καταγραφή αδειών'!$C$5:$C$200,"&lt;="&amp;('1. Ρυθμίσεις'!$C$9+(49-1)*7+6),'3. Καταγραφή αδειών'!$D$5:$D$200,"&gt;="&amp;('1. Ρυθμίσεις'!$C$9+(49-1)*7)))</f>
        <v/>
      </c>
      <c r="AY33" s="106">
        <f>IF($A33="","",COUNTIFS('3. Καταγραφή αδειών'!$A$5:$A$200,$A33,'3. Καταγραφή αδειών'!$F$5:$F$200,"Εγκρίθηκε",'3. Καταγραφή αδειών'!$C$5:$C$200,"&lt;="&amp;('1. Ρυθμίσεις'!$C$9+(50-1)*7+6),'3. Καταγραφή αδειών'!$D$5:$D$200,"&gt;="&amp;('1. Ρυθμίσεις'!$C$9+(50-1)*7)))</f>
        <v/>
      </c>
      <c r="AZ33" s="106">
        <f>IF($A33="","",COUNTIFS('3. Καταγραφή αδειών'!$A$5:$A$200,$A33,'3. Καταγραφή αδειών'!$F$5:$F$200,"Εγκρίθηκε",'3. Καταγραφή αδειών'!$C$5:$C$200,"&lt;="&amp;('1. Ρυθμίσεις'!$C$9+(51-1)*7+6),'3. Καταγραφή αδειών'!$D$5:$D$200,"&gt;="&amp;('1. Ρυθμίσεις'!$C$9+(51-1)*7)))</f>
        <v/>
      </c>
      <c r="BA33" s="106">
        <f>IF($A33="","",COUNTIFS('3. Καταγραφή αδειών'!$A$5:$A$200,$A33,'3. Καταγραφή αδειών'!$F$5:$F$200,"Εγκρίθηκε",'3. Καταγραφή αδειών'!$C$5:$C$200,"&lt;="&amp;('1. Ρυθμίσεις'!$C$9+(52-1)*7+6),'3. Καταγραφή αδειών'!$D$5:$D$200,"&gt;="&amp;('1. Ρυθμίσεις'!$C$9+(52-1)*7)))</f>
        <v/>
      </c>
    </row>
    <row r="34" ht="18" customHeight="1" s="55">
      <c r="A34" s="105">
        <f>IF('2. Εργαζόμενοι'!A34="","",'2. Εργαζόμενοι'!A34)</f>
        <v/>
      </c>
      <c r="B34" s="106">
        <f>IF($A34="","",COUNTIFS('3. Καταγραφή αδειών'!$A$5:$A$200,$A34,'3. Καταγραφή αδειών'!$F$5:$F$200,"Εγκρίθηκε",'3. Καταγραφή αδειών'!$C$5:$C$200,"&lt;="&amp;('1. Ρυθμίσεις'!$C$9+(1-1)*7+6),'3. Καταγραφή αδειών'!$D$5:$D$200,"&gt;="&amp;('1. Ρυθμίσεις'!$C$9+(1-1)*7)))</f>
        <v/>
      </c>
      <c r="C34" s="106">
        <f>IF($A34="","",COUNTIFS('3. Καταγραφή αδειών'!$A$5:$A$200,$A34,'3. Καταγραφή αδειών'!$F$5:$F$200,"Εγκρίθηκε",'3. Καταγραφή αδειών'!$C$5:$C$200,"&lt;="&amp;('1. Ρυθμίσεις'!$C$9+(2-1)*7+6),'3. Καταγραφή αδειών'!$D$5:$D$200,"&gt;="&amp;('1. Ρυθμίσεις'!$C$9+(2-1)*7)))</f>
        <v/>
      </c>
      <c r="D34" s="106">
        <f>IF($A34="","",COUNTIFS('3. Καταγραφή αδειών'!$A$5:$A$200,$A34,'3. Καταγραφή αδειών'!$F$5:$F$200,"Εγκρίθηκε",'3. Καταγραφή αδειών'!$C$5:$C$200,"&lt;="&amp;('1. Ρυθμίσεις'!$C$9+(3-1)*7+6),'3. Καταγραφή αδειών'!$D$5:$D$200,"&gt;="&amp;('1. Ρυθμίσεις'!$C$9+(3-1)*7)))</f>
        <v/>
      </c>
      <c r="E34" s="106">
        <f>IF($A34="","",COUNTIFS('3. Καταγραφή αδειών'!$A$5:$A$200,$A34,'3. Καταγραφή αδειών'!$F$5:$F$200,"Εγκρίθηκε",'3. Καταγραφή αδειών'!$C$5:$C$200,"&lt;="&amp;('1. Ρυθμίσεις'!$C$9+(4-1)*7+6),'3. Καταγραφή αδειών'!$D$5:$D$200,"&gt;="&amp;('1. Ρυθμίσεις'!$C$9+(4-1)*7)))</f>
        <v/>
      </c>
      <c r="F34" s="106">
        <f>IF($A34="","",COUNTIFS('3. Καταγραφή αδειών'!$A$5:$A$200,$A34,'3. Καταγραφή αδειών'!$F$5:$F$200,"Εγκρίθηκε",'3. Καταγραφή αδειών'!$C$5:$C$200,"&lt;="&amp;('1. Ρυθμίσεις'!$C$9+(5-1)*7+6),'3. Καταγραφή αδειών'!$D$5:$D$200,"&gt;="&amp;('1. Ρυθμίσεις'!$C$9+(5-1)*7)))</f>
        <v/>
      </c>
      <c r="G34" s="106">
        <f>IF($A34="","",COUNTIFS('3. Καταγραφή αδειών'!$A$5:$A$200,$A34,'3. Καταγραφή αδειών'!$F$5:$F$200,"Εγκρίθηκε",'3. Καταγραφή αδειών'!$C$5:$C$200,"&lt;="&amp;('1. Ρυθμίσεις'!$C$9+(6-1)*7+6),'3. Καταγραφή αδειών'!$D$5:$D$200,"&gt;="&amp;('1. Ρυθμίσεις'!$C$9+(6-1)*7)))</f>
        <v/>
      </c>
      <c r="H34" s="106">
        <f>IF($A34="","",COUNTIFS('3. Καταγραφή αδειών'!$A$5:$A$200,$A34,'3. Καταγραφή αδειών'!$F$5:$F$200,"Εγκρίθηκε",'3. Καταγραφή αδειών'!$C$5:$C$200,"&lt;="&amp;('1. Ρυθμίσεις'!$C$9+(7-1)*7+6),'3. Καταγραφή αδειών'!$D$5:$D$200,"&gt;="&amp;('1. Ρυθμίσεις'!$C$9+(7-1)*7)))</f>
        <v/>
      </c>
      <c r="I34" s="106">
        <f>IF($A34="","",COUNTIFS('3. Καταγραφή αδειών'!$A$5:$A$200,$A34,'3. Καταγραφή αδειών'!$F$5:$F$200,"Εγκρίθηκε",'3. Καταγραφή αδειών'!$C$5:$C$200,"&lt;="&amp;('1. Ρυθμίσεις'!$C$9+(8-1)*7+6),'3. Καταγραφή αδειών'!$D$5:$D$200,"&gt;="&amp;('1. Ρυθμίσεις'!$C$9+(8-1)*7)))</f>
        <v/>
      </c>
      <c r="J34" s="106">
        <f>IF($A34="","",COUNTIFS('3. Καταγραφή αδειών'!$A$5:$A$200,$A34,'3. Καταγραφή αδειών'!$F$5:$F$200,"Εγκρίθηκε",'3. Καταγραφή αδειών'!$C$5:$C$200,"&lt;="&amp;('1. Ρυθμίσεις'!$C$9+(9-1)*7+6),'3. Καταγραφή αδειών'!$D$5:$D$200,"&gt;="&amp;('1. Ρυθμίσεις'!$C$9+(9-1)*7)))</f>
        <v/>
      </c>
      <c r="K34" s="106">
        <f>IF($A34="","",COUNTIFS('3. Καταγραφή αδειών'!$A$5:$A$200,$A34,'3. Καταγραφή αδειών'!$F$5:$F$200,"Εγκρίθηκε",'3. Καταγραφή αδειών'!$C$5:$C$200,"&lt;="&amp;('1. Ρυθμίσεις'!$C$9+(10-1)*7+6),'3. Καταγραφή αδειών'!$D$5:$D$200,"&gt;="&amp;('1. Ρυθμίσεις'!$C$9+(10-1)*7)))</f>
        <v/>
      </c>
      <c r="L34" s="106">
        <f>IF($A34="","",COUNTIFS('3. Καταγραφή αδειών'!$A$5:$A$200,$A34,'3. Καταγραφή αδειών'!$F$5:$F$200,"Εγκρίθηκε",'3. Καταγραφή αδειών'!$C$5:$C$200,"&lt;="&amp;('1. Ρυθμίσεις'!$C$9+(11-1)*7+6),'3. Καταγραφή αδειών'!$D$5:$D$200,"&gt;="&amp;('1. Ρυθμίσεις'!$C$9+(11-1)*7)))</f>
        <v/>
      </c>
      <c r="M34" s="106">
        <f>IF($A34="","",COUNTIFS('3. Καταγραφή αδειών'!$A$5:$A$200,$A34,'3. Καταγραφή αδειών'!$F$5:$F$200,"Εγκρίθηκε",'3. Καταγραφή αδειών'!$C$5:$C$200,"&lt;="&amp;('1. Ρυθμίσεις'!$C$9+(12-1)*7+6),'3. Καταγραφή αδειών'!$D$5:$D$200,"&gt;="&amp;('1. Ρυθμίσεις'!$C$9+(12-1)*7)))</f>
        <v/>
      </c>
      <c r="N34" s="106">
        <f>IF($A34="","",COUNTIFS('3. Καταγραφή αδειών'!$A$5:$A$200,$A34,'3. Καταγραφή αδειών'!$F$5:$F$200,"Εγκρίθηκε",'3. Καταγραφή αδειών'!$C$5:$C$200,"&lt;="&amp;('1. Ρυθμίσεις'!$C$9+(13-1)*7+6),'3. Καταγραφή αδειών'!$D$5:$D$200,"&gt;="&amp;('1. Ρυθμίσεις'!$C$9+(13-1)*7)))</f>
        <v/>
      </c>
      <c r="O34" s="106">
        <f>IF($A34="","",COUNTIFS('3. Καταγραφή αδειών'!$A$5:$A$200,$A34,'3. Καταγραφή αδειών'!$F$5:$F$200,"Εγκρίθηκε",'3. Καταγραφή αδειών'!$C$5:$C$200,"&lt;="&amp;('1. Ρυθμίσεις'!$C$9+(14-1)*7+6),'3. Καταγραφή αδειών'!$D$5:$D$200,"&gt;="&amp;('1. Ρυθμίσεις'!$C$9+(14-1)*7)))</f>
        <v/>
      </c>
      <c r="P34" s="106">
        <f>IF($A34="","",COUNTIFS('3. Καταγραφή αδειών'!$A$5:$A$200,$A34,'3. Καταγραφή αδειών'!$F$5:$F$200,"Εγκρίθηκε",'3. Καταγραφή αδειών'!$C$5:$C$200,"&lt;="&amp;('1. Ρυθμίσεις'!$C$9+(15-1)*7+6),'3. Καταγραφή αδειών'!$D$5:$D$200,"&gt;="&amp;('1. Ρυθμίσεις'!$C$9+(15-1)*7)))</f>
        <v/>
      </c>
      <c r="Q34" s="106">
        <f>IF($A34="","",COUNTIFS('3. Καταγραφή αδειών'!$A$5:$A$200,$A34,'3. Καταγραφή αδειών'!$F$5:$F$200,"Εγκρίθηκε",'3. Καταγραφή αδειών'!$C$5:$C$200,"&lt;="&amp;('1. Ρυθμίσεις'!$C$9+(16-1)*7+6),'3. Καταγραφή αδειών'!$D$5:$D$200,"&gt;="&amp;('1. Ρυθμίσεις'!$C$9+(16-1)*7)))</f>
        <v/>
      </c>
      <c r="R34" s="106">
        <f>IF($A34="","",COUNTIFS('3. Καταγραφή αδειών'!$A$5:$A$200,$A34,'3. Καταγραφή αδειών'!$F$5:$F$200,"Εγκρίθηκε",'3. Καταγραφή αδειών'!$C$5:$C$200,"&lt;="&amp;('1. Ρυθμίσεις'!$C$9+(17-1)*7+6),'3. Καταγραφή αδειών'!$D$5:$D$200,"&gt;="&amp;('1. Ρυθμίσεις'!$C$9+(17-1)*7)))</f>
        <v/>
      </c>
      <c r="S34" s="106">
        <f>IF($A34="","",COUNTIFS('3. Καταγραφή αδειών'!$A$5:$A$200,$A34,'3. Καταγραφή αδειών'!$F$5:$F$200,"Εγκρίθηκε",'3. Καταγραφή αδειών'!$C$5:$C$200,"&lt;="&amp;('1. Ρυθμίσεις'!$C$9+(18-1)*7+6),'3. Καταγραφή αδειών'!$D$5:$D$200,"&gt;="&amp;('1. Ρυθμίσεις'!$C$9+(18-1)*7)))</f>
        <v/>
      </c>
      <c r="T34" s="106">
        <f>IF($A34="","",COUNTIFS('3. Καταγραφή αδειών'!$A$5:$A$200,$A34,'3. Καταγραφή αδειών'!$F$5:$F$200,"Εγκρίθηκε",'3. Καταγραφή αδειών'!$C$5:$C$200,"&lt;="&amp;('1. Ρυθμίσεις'!$C$9+(19-1)*7+6),'3. Καταγραφή αδειών'!$D$5:$D$200,"&gt;="&amp;('1. Ρυθμίσεις'!$C$9+(19-1)*7)))</f>
        <v/>
      </c>
      <c r="U34" s="106">
        <f>IF($A34="","",COUNTIFS('3. Καταγραφή αδειών'!$A$5:$A$200,$A34,'3. Καταγραφή αδειών'!$F$5:$F$200,"Εγκρίθηκε",'3. Καταγραφή αδειών'!$C$5:$C$200,"&lt;="&amp;('1. Ρυθμίσεις'!$C$9+(20-1)*7+6),'3. Καταγραφή αδειών'!$D$5:$D$200,"&gt;="&amp;('1. Ρυθμίσεις'!$C$9+(20-1)*7)))</f>
        <v/>
      </c>
      <c r="V34" s="106">
        <f>IF($A34="","",COUNTIFS('3. Καταγραφή αδειών'!$A$5:$A$200,$A34,'3. Καταγραφή αδειών'!$F$5:$F$200,"Εγκρίθηκε",'3. Καταγραφή αδειών'!$C$5:$C$200,"&lt;="&amp;('1. Ρυθμίσεις'!$C$9+(21-1)*7+6),'3. Καταγραφή αδειών'!$D$5:$D$200,"&gt;="&amp;('1. Ρυθμίσεις'!$C$9+(21-1)*7)))</f>
        <v/>
      </c>
      <c r="W34" s="106">
        <f>IF($A34="","",COUNTIFS('3. Καταγραφή αδειών'!$A$5:$A$200,$A34,'3. Καταγραφή αδειών'!$F$5:$F$200,"Εγκρίθηκε",'3. Καταγραφή αδειών'!$C$5:$C$200,"&lt;="&amp;('1. Ρυθμίσεις'!$C$9+(22-1)*7+6),'3. Καταγραφή αδειών'!$D$5:$D$200,"&gt;="&amp;('1. Ρυθμίσεις'!$C$9+(22-1)*7)))</f>
        <v/>
      </c>
      <c r="X34" s="106">
        <f>IF($A34="","",COUNTIFS('3. Καταγραφή αδειών'!$A$5:$A$200,$A34,'3. Καταγραφή αδειών'!$F$5:$F$200,"Εγκρίθηκε",'3. Καταγραφή αδειών'!$C$5:$C$200,"&lt;="&amp;('1. Ρυθμίσεις'!$C$9+(23-1)*7+6),'3. Καταγραφή αδειών'!$D$5:$D$200,"&gt;="&amp;('1. Ρυθμίσεις'!$C$9+(23-1)*7)))</f>
        <v/>
      </c>
      <c r="Y34" s="106">
        <f>IF($A34="","",COUNTIFS('3. Καταγραφή αδειών'!$A$5:$A$200,$A34,'3. Καταγραφή αδειών'!$F$5:$F$200,"Εγκρίθηκε",'3. Καταγραφή αδειών'!$C$5:$C$200,"&lt;="&amp;('1. Ρυθμίσεις'!$C$9+(24-1)*7+6),'3. Καταγραφή αδειών'!$D$5:$D$200,"&gt;="&amp;('1. Ρυθμίσεις'!$C$9+(24-1)*7)))</f>
        <v/>
      </c>
      <c r="Z34" s="106">
        <f>IF($A34="","",COUNTIFS('3. Καταγραφή αδειών'!$A$5:$A$200,$A34,'3. Καταγραφή αδειών'!$F$5:$F$200,"Εγκρίθηκε",'3. Καταγραφή αδειών'!$C$5:$C$200,"&lt;="&amp;('1. Ρυθμίσεις'!$C$9+(25-1)*7+6),'3. Καταγραφή αδειών'!$D$5:$D$200,"&gt;="&amp;('1. Ρυθμίσεις'!$C$9+(25-1)*7)))</f>
        <v/>
      </c>
      <c r="AA34" s="106">
        <f>IF($A34="","",COUNTIFS('3. Καταγραφή αδειών'!$A$5:$A$200,$A34,'3. Καταγραφή αδειών'!$F$5:$F$200,"Εγκρίθηκε",'3. Καταγραφή αδειών'!$C$5:$C$200,"&lt;="&amp;('1. Ρυθμίσεις'!$C$9+(26-1)*7+6),'3. Καταγραφή αδειών'!$D$5:$D$200,"&gt;="&amp;('1. Ρυθμίσεις'!$C$9+(26-1)*7)))</f>
        <v/>
      </c>
      <c r="AB34" s="106">
        <f>IF($A34="","",COUNTIFS('3. Καταγραφή αδειών'!$A$5:$A$200,$A34,'3. Καταγραφή αδειών'!$F$5:$F$200,"Εγκρίθηκε",'3. Καταγραφή αδειών'!$C$5:$C$200,"&lt;="&amp;('1. Ρυθμίσεις'!$C$9+(27-1)*7+6),'3. Καταγραφή αδειών'!$D$5:$D$200,"&gt;="&amp;('1. Ρυθμίσεις'!$C$9+(27-1)*7)))</f>
        <v/>
      </c>
      <c r="AC34" s="106">
        <f>IF($A34="","",COUNTIFS('3. Καταγραφή αδειών'!$A$5:$A$200,$A34,'3. Καταγραφή αδειών'!$F$5:$F$200,"Εγκρίθηκε",'3. Καταγραφή αδειών'!$C$5:$C$200,"&lt;="&amp;('1. Ρυθμίσεις'!$C$9+(28-1)*7+6),'3. Καταγραφή αδειών'!$D$5:$D$200,"&gt;="&amp;('1. Ρυθμίσεις'!$C$9+(28-1)*7)))</f>
        <v/>
      </c>
      <c r="AD34" s="106">
        <f>IF($A34="","",COUNTIFS('3. Καταγραφή αδειών'!$A$5:$A$200,$A34,'3. Καταγραφή αδειών'!$F$5:$F$200,"Εγκρίθηκε",'3. Καταγραφή αδειών'!$C$5:$C$200,"&lt;="&amp;('1. Ρυθμίσεις'!$C$9+(29-1)*7+6),'3. Καταγραφή αδειών'!$D$5:$D$200,"&gt;="&amp;('1. Ρυθμίσεις'!$C$9+(29-1)*7)))</f>
        <v/>
      </c>
      <c r="AE34" s="106">
        <f>IF($A34="","",COUNTIFS('3. Καταγραφή αδειών'!$A$5:$A$200,$A34,'3. Καταγραφή αδειών'!$F$5:$F$200,"Εγκρίθηκε",'3. Καταγραφή αδειών'!$C$5:$C$200,"&lt;="&amp;('1. Ρυθμίσεις'!$C$9+(30-1)*7+6),'3. Καταγραφή αδειών'!$D$5:$D$200,"&gt;="&amp;('1. Ρυθμίσεις'!$C$9+(30-1)*7)))</f>
        <v/>
      </c>
      <c r="AF34" s="106">
        <f>IF($A34="","",COUNTIFS('3. Καταγραφή αδειών'!$A$5:$A$200,$A34,'3. Καταγραφή αδειών'!$F$5:$F$200,"Εγκρίθηκε",'3. Καταγραφή αδειών'!$C$5:$C$200,"&lt;="&amp;('1. Ρυθμίσεις'!$C$9+(31-1)*7+6),'3. Καταγραφή αδειών'!$D$5:$D$200,"&gt;="&amp;('1. Ρυθμίσεις'!$C$9+(31-1)*7)))</f>
        <v/>
      </c>
      <c r="AG34" s="106">
        <f>IF($A34="","",COUNTIFS('3. Καταγραφή αδειών'!$A$5:$A$200,$A34,'3. Καταγραφή αδειών'!$F$5:$F$200,"Εγκρίθηκε",'3. Καταγραφή αδειών'!$C$5:$C$200,"&lt;="&amp;('1. Ρυθμίσεις'!$C$9+(32-1)*7+6),'3. Καταγραφή αδειών'!$D$5:$D$200,"&gt;="&amp;('1. Ρυθμίσεις'!$C$9+(32-1)*7)))</f>
        <v/>
      </c>
      <c r="AH34" s="106">
        <f>IF($A34="","",COUNTIFS('3. Καταγραφή αδειών'!$A$5:$A$200,$A34,'3. Καταγραφή αδειών'!$F$5:$F$200,"Εγκρίθηκε",'3. Καταγραφή αδειών'!$C$5:$C$200,"&lt;="&amp;('1. Ρυθμίσεις'!$C$9+(33-1)*7+6),'3. Καταγραφή αδειών'!$D$5:$D$200,"&gt;="&amp;('1. Ρυθμίσεις'!$C$9+(33-1)*7)))</f>
        <v/>
      </c>
      <c r="AI34" s="106">
        <f>IF($A34="","",COUNTIFS('3. Καταγραφή αδειών'!$A$5:$A$200,$A34,'3. Καταγραφή αδειών'!$F$5:$F$200,"Εγκρίθηκε",'3. Καταγραφή αδειών'!$C$5:$C$200,"&lt;="&amp;('1. Ρυθμίσεις'!$C$9+(34-1)*7+6),'3. Καταγραφή αδειών'!$D$5:$D$200,"&gt;="&amp;('1. Ρυθμίσεις'!$C$9+(34-1)*7)))</f>
        <v/>
      </c>
      <c r="AJ34" s="106">
        <f>IF($A34="","",COUNTIFS('3. Καταγραφή αδειών'!$A$5:$A$200,$A34,'3. Καταγραφή αδειών'!$F$5:$F$200,"Εγκρίθηκε",'3. Καταγραφή αδειών'!$C$5:$C$200,"&lt;="&amp;('1. Ρυθμίσεις'!$C$9+(35-1)*7+6),'3. Καταγραφή αδειών'!$D$5:$D$200,"&gt;="&amp;('1. Ρυθμίσεις'!$C$9+(35-1)*7)))</f>
        <v/>
      </c>
      <c r="AK34" s="106">
        <f>IF($A34="","",COUNTIFS('3. Καταγραφή αδειών'!$A$5:$A$200,$A34,'3. Καταγραφή αδειών'!$F$5:$F$200,"Εγκρίθηκε",'3. Καταγραφή αδειών'!$C$5:$C$200,"&lt;="&amp;('1. Ρυθμίσεις'!$C$9+(36-1)*7+6),'3. Καταγραφή αδειών'!$D$5:$D$200,"&gt;="&amp;('1. Ρυθμίσεις'!$C$9+(36-1)*7)))</f>
        <v/>
      </c>
      <c r="AL34" s="106">
        <f>IF($A34="","",COUNTIFS('3. Καταγραφή αδειών'!$A$5:$A$200,$A34,'3. Καταγραφή αδειών'!$F$5:$F$200,"Εγκρίθηκε",'3. Καταγραφή αδειών'!$C$5:$C$200,"&lt;="&amp;('1. Ρυθμίσεις'!$C$9+(37-1)*7+6),'3. Καταγραφή αδειών'!$D$5:$D$200,"&gt;="&amp;('1. Ρυθμίσεις'!$C$9+(37-1)*7)))</f>
        <v/>
      </c>
      <c r="AM34" s="106">
        <f>IF($A34="","",COUNTIFS('3. Καταγραφή αδειών'!$A$5:$A$200,$A34,'3. Καταγραφή αδειών'!$F$5:$F$200,"Εγκρίθηκε",'3. Καταγραφή αδειών'!$C$5:$C$200,"&lt;="&amp;('1. Ρυθμίσεις'!$C$9+(38-1)*7+6),'3. Καταγραφή αδειών'!$D$5:$D$200,"&gt;="&amp;('1. Ρυθμίσεις'!$C$9+(38-1)*7)))</f>
        <v/>
      </c>
      <c r="AN34" s="106">
        <f>IF($A34="","",COUNTIFS('3. Καταγραφή αδειών'!$A$5:$A$200,$A34,'3. Καταγραφή αδειών'!$F$5:$F$200,"Εγκρίθηκε",'3. Καταγραφή αδειών'!$C$5:$C$200,"&lt;="&amp;('1. Ρυθμίσεις'!$C$9+(39-1)*7+6),'3. Καταγραφή αδειών'!$D$5:$D$200,"&gt;="&amp;('1. Ρυθμίσεις'!$C$9+(39-1)*7)))</f>
        <v/>
      </c>
      <c r="AO34" s="106">
        <f>IF($A34="","",COUNTIFS('3. Καταγραφή αδειών'!$A$5:$A$200,$A34,'3. Καταγραφή αδειών'!$F$5:$F$200,"Εγκρίθηκε",'3. Καταγραφή αδειών'!$C$5:$C$200,"&lt;="&amp;('1. Ρυθμίσεις'!$C$9+(40-1)*7+6),'3. Καταγραφή αδειών'!$D$5:$D$200,"&gt;="&amp;('1. Ρυθμίσεις'!$C$9+(40-1)*7)))</f>
        <v/>
      </c>
      <c r="AP34" s="106">
        <f>IF($A34="","",COUNTIFS('3. Καταγραφή αδειών'!$A$5:$A$200,$A34,'3. Καταγραφή αδειών'!$F$5:$F$200,"Εγκρίθηκε",'3. Καταγραφή αδειών'!$C$5:$C$200,"&lt;="&amp;('1. Ρυθμίσεις'!$C$9+(41-1)*7+6),'3. Καταγραφή αδειών'!$D$5:$D$200,"&gt;="&amp;('1. Ρυθμίσεις'!$C$9+(41-1)*7)))</f>
        <v/>
      </c>
      <c r="AQ34" s="106">
        <f>IF($A34="","",COUNTIFS('3. Καταγραφή αδειών'!$A$5:$A$200,$A34,'3. Καταγραφή αδειών'!$F$5:$F$200,"Εγκρίθηκε",'3. Καταγραφή αδειών'!$C$5:$C$200,"&lt;="&amp;('1. Ρυθμίσεις'!$C$9+(42-1)*7+6),'3. Καταγραφή αδειών'!$D$5:$D$200,"&gt;="&amp;('1. Ρυθμίσεις'!$C$9+(42-1)*7)))</f>
        <v/>
      </c>
      <c r="AR34" s="106">
        <f>IF($A34="","",COUNTIFS('3. Καταγραφή αδειών'!$A$5:$A$200,$A34,'3. Καταγραφή αδειών'!$F$5:$F$200,"Εγκρίθηκε",'3. Καταγραφή αδειών'!$C$5:$C$200,"&lt;="&amp;('1. Ρυθμίσεις'!$C$9+(43-1)*7+6),'3. Καταγραφή αδειών'!$D$5:$D$200,"&gt;="&amp;('1. Ρυθμίσεις'!$C$9+(43-1)*7)))</f>
        <v/>
      </c>
      <c r="AS34" s="106">
        <f>IF($A34="","",COUNTIFS('3. Καταγραφή αδειών'!$A$5:$A$200,$A34,'3. Καταγραφή αδειών'!$F$5:$F$200,"Εγκρίθηκε",'3. Καταγραφή αδειών'!$C$5:$C$200,"&lt;="&amp;('1. Ρυθμίσεις'!$C$9+(44-1)*7+6),'3. Καταγραφή αδειών'!$D$5:$D$200,"&gt;="&amp;('1. Ρυθμίσεις'!$C$9+(44-1)*7)))</f>
        <v/>
      </c>
      <c r="AT34" s="106">
        <f>IF($A34="","",COUNTIFS('3. Καταγραφή αδειών'!$A$5:$A$200,$A34,'3. Καταγραφή αδειών'!$F$5:$F$200,"Εγκρίθηκε",'3. Καταγραφή αδειών'!$C$5:$C$200,"&lt;="&amp;('1. Ρυθμίσεις'!$C$9+(45-1)*7+6),'3. Καταγραφή αδειών'!$D$5:$D$200,"&gt;="&amp;('1. Ρυθμίσεις'!$C$9+(45-1)*7)))</f>
        <v/>
      </c>
      <c r="AU34" s="106">
        <f>IF($A34="","",COUNTIFS('3. Καταγραφή αδειών'!$A$5:$A$200,$A34,'3. Καταγραφή αδειών'!$F$5:$F$200,"Εγκρίθηκε",'3. Καταγραφή αδειών'!$C$5:$C$200,"&lt;="&amp;('1. Ρυθμίσεις'!$C$9+(46-1)*7+6),'3. Καταγραφή αδειών'!$D$5:$D$200,"&gt;="&amp;('1. Ρυθμίσεις'!$C$9+(46-1)*7)))</f>
        <v/>
      </c>
      <c r="AV34" s="106">
        <f>IF($A34="","",COUNTIFS('3. Καταγραφή αδειών'!$A$5:$A$200,$A34,'3. Καταγραφή αδειών'!$F$5:$F$200,"Εγκρίθηκε",'3. Καταγραφή αδειών'!$C$5:$C$200,"&lt;="&amp;('1. Ρυθμίσεις'!$C$9+(47-1)*7+6),'3. Καταγραφή αδειών'!$D$5:$D$200,"&gt;="&amp;('1. Ρυθμίσεις'!$C$9+(47-1)*7)))</f>
        <v/>
      </c>
      <c r="AW34" s="106">
        <f>IF($A34="","",COUNTIFS('3. Καταγραφή αδειών'!$A$5:$A$200,$A34,'3. Καταγραφή αδειών'!$F$5:$F$200,"Εγκρίθηκε",'3. Καταγραφή αδειών'!$C$5:$C$200,"&lt;="&amp;('1. Ρυθμίσεις'!$C$9+(48-1)*7+6),'3. Καταγραφή αδειών'!$D$5:$D$200,"&gt;="&amp;('1. Ρυθμίσεις'!$C$9+(48-1)*7)))</f>
        <v/>
      </c>
      <c r="AX34" s="106">
        <f>IF($A34="","",COUNTIFS('3. Καταγραφή αδειών'!$A$5:$A$200,$A34,'3. Καταγραφή αδειών'!$F$5:$F$200,"Εγκρίθηκε",'3. Καταγραφή αδειών'!$C$5:$C$200,"&lt;="&amp;('1. Ρυθμίσεις'!$C$9+(49-1)*7+6),'3. Καταγραφή αδειών'!$D$5:$D$200,"&gt;="&amp;('1. Ρυθμίσεις'!$C$9+(49-1)*7)))</f>
        <v/>
      </c>
      <c r="AY34" s="106">
        <f>IF($A34="","",COUNTIFS('3. Καταγραφή αδειών'!$A$5:$A$200,$A34,'3. Καταγραφή αδειών'!$F$5:$F$200,"Εγκρίθηκε",'3. Καταγραφή αδειών'!$C$5:$C$200,"&lt;="&amp;('1. Ρυθμίσεις'!$C$9+(50-1)*7+6),'3. Καταγραφή αδειών'!$D$5:$D$200,"&gt;="&amp;('1. Ρυθμίσεις'!$C$9+(50-1)*7)))</f>
        <v/>
      </c>
      <c r="AZ34" s="106">
        <f>IF($A34="","",COUNTIFS('3. Καταγραφή αδειών'!$A$5:$A$200,$A34,'3. Καταγραφή αδειών'!$F$5:$F$200,"Εγκρίθηκε",'3. Καταγραφή αδειών'!$C$5:$C$200,"&lt;="&amp;('1. Ρυθμίσεις'!$C$9+(51-1)*7+6),'3. Καταγραφή αδειών'!$D$5:$D$200,"&gt;="&amp;('1. Ρυθμίσεις'!$C$9+(51-1)*7)))</f>
        <v/>
      </c>
      <c r="BA34" s="106">
        <f>IF($A34="","",COUNTIFS('3. Καταγραφή αδειών'!$A$5:$A$200,$A34,'3. Καταγραφή αδειών'!$F$5:$F$200,"Εγκρίθηκε",'3. Καταγραφή αδειών'!$C$5:$C$200,"&lt;="&amp;('1. Ρυθμίσεις'!$C$9+(52-1)*7+6),'3. Καταγραφή αδειών'!$D$5:$D$200,"&gt;="&amp;('1. Ρυθμίσεις'!$C$9+(52-1)*7)))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Αργίες</t>
        </is>
      </c>
    </row>
    <row r="2" ht="15" customHeight="1" s="55">
      <c r="A2" s="64" t="inlineStr">
        <is>
          <t>Όλες οι αργίες της Κύπρου για το 2026 και το 2027. Τροφοδοτούν αυτόματα τις καταμετρήσεις άδειας.</t>
        </is>
      </c>
    </row>
    <row r="4" ht="30" customHeight="1" s="55">
      <c r="A4" s="74" t="inlineStr">
        <is>
          <t>Ημερομηνία</t>
        </is>
      </c>
      <c r="B4" s="74" t="inlineStr">
        <is>
          <t>Όνομα</t>
        </is>
      </c>
    </row>
    <row r="5" ht="15" customHeight="1" s="55">
      <c r="A5" s="109" t="n">
        <v>46023</v>
      </c>
      <c r="B5" s="108" t="inlineStr">
        <is>
          <t>Πρωτοχρονιά</t>
        </is>
      </c>
    </row>
    <row r="6" ht="15" customHeight="1" s="55">
      <c r="A6" s="109" t="n">
        <v>46028</v>
      </c>
      <c r="B6" s="108" t="inlineStr">
        <is>
          <t>Θεοφάνεια</t>
        </is>
      </c>
    </row>
    <row r="7" ht="15" customHeight="1" s="55">
      <c r="A7" s="109" t="n">
        <v>46076</v>
      </c>
      <c r="B7" s="108" t="inlineStr">
        <is>
          <t>Καθαρή Δευτέρα</t>
        </is>
      </c>
    </row>
    <row r="8" ht="15" customHeight="1" s="55">
      <c r="A8" s="109" t="n">
        <v>46106</v>
      </c>
      <c r="B8" s="108" t="inlineStr">
        <is>
          <t>Επέτειος Ελληνικής Ανεξαρτησίας (25η Μαρτίου)</t>
        </is>
      </c>
    </row>
    <row r="9" ht="15" customHeight="1" s="55">
      <c r="A9" s="109" t="n">
        <v>46113</v>
      </c>
      <c r="B9" s="108" t="inlineStr">
        <is>
          <t>Κυπριακή Εθνική Επέτειος (1η Απριλίου)</t>
        </is>
      </c>
    </row>
    <row r="10" ht="15" customHeight="1" s="55">
      <c r="A10" s="109" t="n">
        <v>46122</v>
      </c>
      <c r="B10" s="108" t="inlineStr">
        <is>
          <t>Μεγάλη Παρασκευή</t>
        </is>
      </c>
    </row>
    <row r="11" ht="15" customHeight="1" s="55">
      <c r="A11" s="109" t="n">
        <v>46124</v>
      </c>
      <c r="B11" s="108" t="inlineStr">
        <is>
          <t>Κυριακή του Πάσχα</t>
        </is>
      </c>
    </row>
    <row r="12" ht="15" customHeight="1" s="55">
      <c r="A12" s="109" t="n">
        <v>46125</v>
      </c>
      <c r="B12" s="108" t="inlineStr">
        <is>
          <t>Δευτέρα της Διακαινησίμου</t>
        </is>
      </c>
    </row>
    <row r="13" ht="15" customHeight="1" s="55">
      <c r="A13" s="109" t="n">
        <v>46143</v>
      </c>
      <c r="B13" s="108" t="inlineStr">
        <is>
          <t>Πρωτομαγιά</t>
        </is>
      </c>
    </row>
    <row r="14" ht="15" customHeight="1" s="55">
      <c r="A14" s="109" t="n">
        <v>46174</v>
      </c>
      <c r="B14" s="108" t="inlineStr">
        <is>
          <t>Δευτέρα του Αγίου Πνεύματος (Κατακλυσμός)</t>
        </is>
      </c>
    </row>
    <row r="15" ht="15" customHeight="1" s="55">
      <c r="A15" s="109" t="n">
        <v>46249</v>
      </c>
      <c r="B15" s="108" t="inlineStr">
        <is>
          <t>Η Κοίμησις της Θεοτόκου</t>
        </is>
      </c>
    </row>
    <row r="16" ht="15" customHeight="1" s="55">
      <c r="A16" s="109" t="n">
        <v>46296</v>
      </c>
      <c r="B16" s="108" t="inlineStr">
        <is>
          <t>Επέτειος Κυπριακής Ανεξαρτησίας</t>
        </is>
      </c>
    </row>
    <row r="17" ht="15" customHeight="1" s="55">
      <c r="A17" s="109" t="n">
        <v>46323</v>
      </c>
      <c r="B17" s="108" t="inlineStr">
        <is>
          <t>Επέτειος του Όχι (28η Οκτωβρίου)</t>
        </is>
      </c>
    </row>
    <row r="18" ht="15" customHeight="1" s="55">
      <c r="A18" s="109" t="n">
        <v>46380</v>
      </c>
      <c r="B18" s="108" t="inlineStr">
        <is>
          <t>Παραμονή Χριστουγέννων</t>
        </is>
      </c>
    </row>
    <row r="19" ht="15" customHeight="1" s="55">
      <c r="A19" s="109" t="n">
        <v>46381</v>
      </c>
      <c r="B19" s="108" t="inlineStr">
        <is>
          <t>Χριστούγεννα</t>
        </is>
      </c>
    </row>
    <row r="20" ht="15" customHeight="1" s="55">
      <c r="A20" s="109" t="n">
        <v>46382</v>
      </c>
      <c r="B20" s="108" t="inlineStr">
        <is>
          <t>Δεύτερη μέρα των Χριστουγέννων</t>
        </is>
      </c>
    </row>
    <row r="21" ht="15" customHeight="1" s="55">
      <c r="A21" s="109" t="n">
        <v>46388</v>
      </c>
      <c r="B21" s="108" t="inlineStr">
        <is>
          <t>Πρωτοχρονιά</t>
        </is>
      </c>
    </row>
    <row r="22" ht="15" customHeight="1" s="55">
      <c r="A22" s="109" t="n">
        <v>46393</v>
      </c>
      <c r="B22" s="108" t="inlineStr">
        <is>
          <t>Θεοφάνεια</t>
        </is>
      </c>
    </row>
    <row r="23" ht="15" customHeight="1" s="55">
      <c r="A23" s="109" t="n">
        <v>46461</v>
      </c>
      <c r="B23" s="108" t="inlineStr">
        <is>
          <t>Καθαρή Δευτέρα</t>
        </is>
      </c>
    </row>
    <row r="24" ht="15" customHeight="1" s="55">
      <c r="A24" s="109" t="n">
        <v>46471</v>
      </c>
      <c r="B24" s="108" t="inlineStr">
        <is>
          <t>Επέτειος Ελληνικής Ανεξαρτησίας (25η Μαρτίου)</t>
        </is>
      </c>
    </row>
    <row r="25" ht="15" customHeight="1" s="55">
      <c r="A25" s="109" t="n">
        <v>46478</v>
      </c>
      <c r="B25" s="108" t="inlineStr">
        <is>
          <t>Κυπριακή Εθνική Επέτειος (1η Απριλίου)</t>
        </is>
      </c>
    </row>
    <row r="26" ht="15" customHeight="1" s="55">
      <c r="A26" s="109" t="n">
        <v>46507</v>
      </c>
      <c r="B26" s="108" t="inlineStr">
        <is>
          <t>Μεγάλη Παρασκευή</t>
        </is>
      </c>
    </row>
    <row r="27" ht="15" customHeight="1" s="55">
      <c r="A27" s="109" t="n">
        <v>46508</v>
      </c>
      <c r="B27" s="108" t="inlineStr">
        <is>
          <t>Πρωτομαγιά</t>
        </is>
      </c>
    </row>
    <row r="28" ht="15" customHeight="1" s="55">
      <c r="A28" s="109" t="n">
        <v>46509</v>
      </c>
      <c r="B28" s="108" t="inlineStr">
        <is>
          <t>Κυριακή του Πάσχα</t>
        </is>
      </c>
    </row>
    <row r="29" ht="15" customHeight="1" s="55">
      <c r="A29" s="109" t="n">
        <v>46510</v>
      </c>
      <c r="B29" s="108" t="inlineStr">
        <is>
          <t>Δευτέρα της Διακαινησίμου</t>
        </is>
      </c>
    </row>
    <row r="30" ht="15" customHeight="1" s="55">
      <c r="A30" s="109" t="n">
        <v>46559</v>
      </c>
      <c r="B30" s="108" t="inlineStr">
        <is>
          <t>Δευτέρα του Αγίου Πνεύματος (Κατακλυσμός)</t>
        </is>
      </c>
    </row>
    <row r="31" ht="15" customHeight="1" s="55">
      <c r="A31" s="109" t="n">
        <v>46614</v>
      </c>
      <c r="B31" s="108" t="inlineStr">
        <is>
          <t>Η Κοίμησις της Θεοτόκου</t>
        </is>
      </c>
    </row>
    <row r="32">
      <c r="A32" s="109" t="n">
        <v>46661</v>
      </c>
      <c r="B32" s="108" t="inlineStr">
        <is>
          <t>Επέτειος Κυπριακής Ανεξαρτησίας</t>
        </is>
      </c>
    </row>
    <row r="33">
      <c r="A33" s="109" t="n">
        <v>46688</v>
      </c>
      <c r="B33" s="108" t="inlineStr">
        <is>
          <t>Επέτειος του Όχι (28η Οκτωβρίου)</t>
        </is>
      </c>
    </row>
    <row r="34">
      <c r="A34" s="109" t="n">
        <v>46745</v>
      </c>
      <c r="B34" s="108" t="inlineStr">
        <is>
          <t>Παραμονή Χριστουγέννων</t>
        </is>
      </c>
    </row>
    <row r="35">
      <c r="A35" s="109" t="n">
        <v>46746</v>
      </c>
      <c r="B35" s="108" t="inlineStr">
        <is>
          <t>Χριστούγεννα</t>
        </is>
      </c>
    </row>
    <row r="36">
      <c r="A36" s="109" t="n">
        <v>46747</v>
      </c>
      <c r="B36" s="108" t="inlineStr">
        <is>
          <t>Δεύτερη μέρα των Χριστουγέννων</t>
        </is>
      </c>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2026-07-30T13:15:51Z</dcterms:modified>
  <cp:revision>0</cp:revision>
</cp:coreProperties>
</file>