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name="Anleitung" sheetId="1" state="visible" r:id="rId1"/>
    <sheet name="1. Einrichtung" sheetId="2" state="visible" r:id="rId2"/>
    <sheet name="2. Mitarbeiter" sheetId="3" state="visible" r:id="rId3"/>
    <sheet name="3. Abwesenheiten" sheetId="4" state="visible" r:id="rId4"/>
    <sheet name="4. Übersicht" sheetId="5" state="visible" r:id="rId5"/>
    <sheet name="5. Jahreskalender" sheetId="6" state="visible" r:id="rId6"/>
    <sheet name="Feiertage" sheetId="7" state="visible" r:id="rId7"/>
  </sheets>
  <definedNames>
    <definedName name="Feiertage">'Feiertage'!$A$5:$A$30</definedName>
  </definedNames>
  <calcPr calcId="124519" fullCalcOnLoad="1" refMode="A1" iterate="0" iterateCount="100" iterateDelta="0.0001"/>
</workbook>
</file>

<file path=xl/styles.xml><?xml version="1.0" encoding="utf-8"?>
<styleSheet xmlns="http://schemas.openxmlformats.org/spreadsheetml/2006/main">
  <numFmts count="3">
    <numFmt numFmtId="164" formatCode="dd\ mmm\ yyyy"/>
    <numFmt numFmtId="165" formatCode="0.0;\-0.0;\-"/>
    <numFmt numFmtId="166" formatCode="0;0;;"/>
  </numFmts>
  <fonts count="33">
    <font>
      <name val="Calibri"/>
      <charset val="1"/>
      <family val="2"/>
      <color theme="1"/>
      <sz val="11"/>
    </font>
    <font>
      <name val="Arial"/>
      <family val="0"/>
      <sz val="10"/>
    </font>
    <font>
      <name val="Arial"/>
      <family val="0"/>
      <sz val="10"/>
    </font>
    <font>
      <name val="Arial"/>
      <family val="0"/>
      <sz val="10"/>
    </font>
    <font>
      <name val="Arial"/>
      <charset val="1"/>
      <family val="0"/>
      <b val="1"/>
      <color rgb="FF3B5BFF"/>
      <sz val="22"/>
    </font>
    <font>
      <name val="Arial"/>
      <charset val="1"/>
      <family val="0"/>
      <i val="1"/>
      <color rgb="FF64748B"/>
      <sz val="11"/>
    </font>
    <font>
      <name val="Arial"/>
      <charset val="1"/>
      <family val="0"/>
      <b val="1"/>
      <color rgb="FF0F172A"/>
      <sz val="12"/>
    </font>
    <font>
      <name val="Arial"/>
      <charset val="1"/>
      <family val="0"/>
      <color rgb="FF334155"/>
      <sz val="11"/>
    </font>
    <font>
      <name val="Arial"/>
      <charset val="1"/>
      <family val="0"/>
      <b val="1"/>
      <color rgb="FF3B5BFF"/>
      <sz val="11"/>
    </font>
    <font>
      <name val="Arial"/>
      <charset val="1"/>
      <family val="0"/>
      <color rgb="FF334155"/>
      <sz val="10.5"/>
    </font>
    <font>
      <name val="Arial"/>
      <charset val="1"/>
      <family val="0"/>
      <i val="1"/>
      <color rgb="FF0F172A"/>
      <sz val="11"/>
    </font>
    <font>
      <name val="Arial"/>
      <charset val="1"/>
      <family val="0"/>
      <b val="1"/>
      <color rgb="FF3B5BFF"/>
      <sz val="20"/>
    </font>
    <font>
      <name val="Arial"/>
      <charset val="1"/>
      <family val="0"/>
      <i val="1"/>
      <color rgb="FF64748B"/>
      <sz val="10"/>
    </font>
    <font>
      <name val="Arial"/>
      <charset val="1"/>
      <family val="0"/>
      <b val="1"/>
      <color rgb="FFFFFFFF"/>
      <sz val="11"/>
    </font>
    <font>
      <name val="Arial"/>
      <charset val="1"/>
      <family val="0"/>
      <b val="1"/>
      <color rgb="FF0F172A"/>
      <sz val="11"/>
    </font>
    <font>
      <name val="Arial"/>
      <charset val="1"/>
      <family val="0"/>
      <b val="1"/>
      <color rgb="FF10B981"/>
      <sz val="10"/>
    </font>
    <font>
      <name val="Arial"/>
      <charset val="1"/>
      <family val="0"/>
      <color rgb="FF334155"/>
      <sz val="10"/>
    </font>
    <font>
      <name val="Arial"/>
      <charset val="1"/>
      <family val="0"/>
      <b val="1"/>
      <color rgb="FFFFFFFF"/>
      <sz val="10"/>
    </font>
    <font>
      <name val="Arial"/>
      <charset val="1"/>
      <family val="0"/>
      <color rgb="FF0F172A"/>
      <sz val="10.5"/>
    </font>
    <font>
      <name val="Arial"/>
      <charset val="1"/>
      <family val="0"/>
      <b val="1"/>
      <color rgb="FF0F172A"/>
      <sz val="10.5"/>
    </font>
    <font>
      <name val="Arial"/>
      <charset val="1"/>
      <family val="0"/>
      <b val="1"/>
      <color rgb="FF0F172A"/>
      <sz val="10"/>
    </font>
    <font>
      <name val="Arial"/>
      <charset val="1"/>
      <family val="0"/>
      <b val="1"/>
      <color rgb="FF065F46"/>
      <sz val="10"/>
    </font>
    <font>
      <name val="Arial"/>
      <charset val="1"/>
      <family val="0"/>
      <b val="1"/>
      <color rgb="FF92400E"/>
      <sz val="10"/>
    </font>
    <font>
      <name val="Arial"/>
      <charset val="1"/>
      <family val="0"/>
      <b val="1"/>
      <color rgb="FF9D174D"/>
      <sz val="10"/>
    </font>
    <font>
      <name val="Arial"/>
      <charset val="1"/>
      <family val="0"/>
      <b val="1"/>
      <color rgb="FF0F172A"/>
      <sz val="22"/>
    </font>
    <font>
      <name val="Arial"/>
      <charset val="1"/>
      <family val="0"/>
      <b val="1"/>
      <color rgb="FF065F46"/>
      <sz val="22"/>
    </font>
    <font>
      <name val="Arial"/>
      <charset val="1"/>
      <family val="0"/>
      <b val="1"/>
      <color rgb="FF92400E"/>
      <sz val="22"/>
    </font>
    <font>
      <name val="Arial"/>
      <charset val="1"/>
      <family val="0"/>
      <b val="1"/>
      <color rgb="FF9D174D"/>
      <sz val="22"/>
    </font>
    <font>
      <name val="Arial"/>
      <charset val="1"/>
      <family val="0"/>
      <b val="1"/>
      <color rgb="FF64748B"/>
      <sz val="10"/>
    </font>
    <font>
      <name val="Arial"/>
      <charset val="1"/>
      <family val="0"/>
      <b val="1"/>
      <color rgb="FF3B5BFF"/>
      <sz val="10"/>
    </font>
    <font>
      <name val="Arial"/>
      <charset val="1"/>
      <family val="0"/>
      <b val="1"/>
      <color rgb="FF64748B"/>
      <sz val="9"/>
    </font>
    <font>
      <name val="Arial"/>
      <charset val="1"/>
      <family val="0"/>
      <b val="1"/>
      <color rgb="FF334155"/>
      <sz val="10"/>
    </font>
    <font>
      <name val="Arial"/>
      <charset val="1"/>
      <family val="0"/>
      <color rgb="FF0F172A"/>
      <sz val="9"/>
    </font>
  </fonts>
  <fills count="10">
    <fill>
      <patternFill/>
    </fill>
    <fill>
      <patternFill patternType="gray125"/>
    </fill>
    <fill>
      <patternFill patternType="solid">
        <fgColor rgb="FF3B5BFF"/>
        <bgColor rgb="FF1E40AF"/>
      </patternFill>
    </fill>
    <fill>
      <patternFill patternType="solid">
        <fgColor rgb="FFFFF9C4"/>
        <bgColor rgb="FFFEF3C7"/>
      </patternFill>
    </fill>
    <fill>
      <patternFill patternType="solid">
        <fgColor rgb="FFEEF2FF"/>
        <bgColor rgb="FFF1F5F9"/>
      </patternFill>
    </fill>
    <fill>
      <patternFill patternType="solid">
        <fgColor rgb="FFF8FAFC"/>
        <bgColor rgb="FFFFFFFF"/>
      </patternFill>
    </fill>
    <fill>
      <patternFill patternType="solid">
        <fgColor rgb="FFD1FAE5"/>
        <bgColor rgb="FFE2E8F0"/>
      </patternFill>
    </fill>
    <fill>
      <patternFill patternType="solid">
        <fgColor rgb="FFFEF3C7"/>
        <bgColor rgb="FFFFF9C4"/>
      </patternFill>
    </fill>
    <fill>
      <patternFill patternType="solid">
        <fgColor rgb="FFFCE7F3"/>
        <bgColor rgb="FFEEF2FF"/>
      </patternFill>
    </fill>
    <fill>
      <patternFill patternType="solid">
        <fgColor rgb="FFFFFFFF"/>
        <bgColor rgb="FFF8FAFC"/>
      </patternFill>
    </fill>
  </fills>
  <borders count="16">
    <border>
      <left/>
      <right/>
      <top/>
      <bottom/>
      <diagonal/>
    </border>
    <border>
      <left style="thin">
        <color rgb="FF3B5BFF"/>
      </left>
      <right style="thin">
        <color rgb="FF3B5BFF"/>
      </right>
      <top style="thin">
        <color rgb="FF3B5BFF"/>
      </top>
      <bottom style="thin">
        <color rgb="FF3B5BFF"/>
      </bottom>
      <diagonal/>
    </border>
    <border>
      <left style="thin">
        <color rgb="FFE2E8F0"/>
      </left>
      <right style="thin">
        <color rgb="FFE2E8F0"/>
      </right>
      <top style="thin">
        <color rgb="FFE2E8F0"/>
      </top>
      <bottom style="thin">
        <color rgb="FFE2E8F0"/>
      </bottom>
      <diagonal/>
    </border>
    <border>
      <left style="thin">
        <color rgb="FFEEF2FF"/>
      </left>
      <right style="thin">
        <color rgb="FFEEF2FF"/>
      </right>
      <top style="thin">
        <color rgb="FFEEF2FF"/>
      </top>
      <bottom style="thin">
        <color rgb="FFEEF2FF"/>
      </bottom>
      <diagonal/>
    </border>
    <border>
      <left style="thin">
        <color rgb="FFD1FAE5"/>
      </left>
      <right style="thin">
        <color rgb="FFD1FAE5"/>
      </right>
      <top style="thin">
        <color rgb="FFD1FAE5"/>
      </top>
      <bottom style="thin">
        <color rgb="FFD1FAE5"/>
      </bottom>
      <diagonal/>
    </border>
    <border>
      <left style="thin">
        <color rgb="FFFEF3C7"/>
      </left>
      <right style="thin">
        <color rgb="FFFEF3C7"/>
      </right>
      <top style="thin">
        <color rgb="FFFEF3C7"/>
      </top>
      <bottom style="thin">
        <color rgb="FFFEF3C7"/>
      </bottom>
      <diagonal/>
    </border>
    <border>
      <left style="thin">
        <color rgb="FFFCE7F3"/>
      </left>
      <right style="thin">
        <color rgb="FFFCE7F3"/>
      </right>
      <top style="thin">
        <color rgb="FFFCE7F3"/>
      </top>
      <bottom style="thin">
        <color rgb="FFFCE7F3"/>
      </bottom>
      <diagonal/>
    </border>
    <border>
      <left/>
      <right/>
      <top style="thin">
        <color rgb="FFEEF2FF"/>
      </top>
      <bottom/>
      <diagonal/>
    </border>
    <border>
      <left/>
      <right style="thin">
        <color rgb="FFEEF2FF"/>
      </right>
      <top style="thin">
        <color rgb="FFEEF2FF"/>
      </top>
      <bottom/>
      <diagonal/>
    </border>
    <border>
      <left/>
      <right style="thin">
        <color rgb="FFEEF2FF"/>
      </right>
      <top style="thin">
        <color rgb="FFEEF2FF"/>
      </top>
      <bottom style="thin">
        <color rgb="FFEEF2FF"/>
      </bottom>
      <diagonal/>
    </border>
    <border>
      <left/>
      <right/>
      <top style="thin">
        <color rgb="FFD1FAE5"/>
      </top>
      <bottom/>
      <diagonal/>
    </border>
    <border>
      <left/>
      <right style="thin">
        <color rgb="FFD1FAE5"/>
      </right>
      <top style="thin">
        <color rgb="FFD1FAE5"/>
      </top>
      <bottom/>
      <diagonal/>
    </border>
    <border>
      <left/>
      <right style="thin">
        <color rgb="FFD1FAE5"/>
      </right>
      <top style="thin">
        <color rgb="FFD1FAE5"/>
      </top>
      <bottom style="thin">
        <color rgb="FFD1FAE5"/>
      </bottom>
      <diagonal/>
    </border>
    <border>
      <left/>
      <right/>
      <top style="thin">
        <color rgb="FFFEF3C7"/>
      </top>
      <bottom/>
      <diagonal/>
    </border>
    <border>
      <left/>
      <right style="thin">
        <color rgb="FFFEF3C7"/>
      </right>
      <top style="thin">
        <color rgb="FFFEF3C7"/>
      </top>
      <bottom/>
      <diagonal/>
    </border>
    <border>
      <left/>
      <right style="thin">
        <color rgb="FFFEF3C7"/>
      </right>
      <top style="thin">
        <color rgb="FFFEF3C7"/>
      </top>
      <bottom style="thin">
        <color rgb="FFFEF3C7"/>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109">
    <xf numFmtId="0" fontId="0" fillId="0" borderId="0" applyAlignment="1" pivotButton="0" quotePrefix="0" xfId="0">
      <alignment horizontal="general" vertical="bottom"/>
    </xf>
    <xf numFmtId="0" fontId="4" fillId="0" borderId="0" applyAlignment="1" pivotButton="0" quotePrefix="0" xfId="0">
      <alignment horizontal="general" vertical="bottom"/>
    </xf>
    <xf numFmtId="0" fontId="5" fillId="0" borderId="0" applyAlignment="1" pivotButton="0" quotePrefix="0" xfId="0">
      <alignment horizontal="general" vertical="bottom"/>
    </xf>
    <xf numFmtId="0" fontId="6" fillId="0" borderId="0" applyAlignment="1" pivotButton="0" quotePrefix="0" xfId="0">
      <alignment horizontal="general" vertical="bottom"/>
    </xf>
    <xf numFmtId="0" fontId="7" fillId="0" borderId="0" applyAlignment="1" pivotButton="0" quotePrefix="0" xfId="0">
      <alignment horizontal="left" vertical="top" wrapText="1"/>
    </xf>
    <xf numFmtId="0" fontId="8" fillId="0" borderId="0" applyAlignment="1" pivotButton="0" quotePrefix="0" xfId="0">
      <alignment horizontal="general" vertical="bottom"/>
    </xf>
    <xf numFmtId="0" fontId="9" fillId="0" borderId="0" applyAlignment="1" pivotButton="0" quotePrefix="0" xfId="0">
      <alignment horizontal="left" vertical="top" wrapText="1"/>
    </xf>
    <xf numFmtId="0" fontId="10" fillId="0" borderId="0" applyAlignment="1" pivotButton="0" quotePrefix="0" xfId="0">
      <alignment horizontal="general" vertical="bottom"/>
    </xf>
    <xf numFmtId="0" fontId="11" fillId="0" borderId="0" applyAlignment="1" pivotButton="0" quotePrefix="0" xfId="0">
      <alignment horizontal="general" vertical="bottom"/>
    </xf>
    <xf numFmtId="0" fontId="12" fillId="0" borderId="0" applyAlignment="1" pivotButton="0" quotePrefix="0" xfId="0">
      <alignment horizontal="general" vertical="bottom"/>
    </xf>
    <xf numFmtId="0" fontId="13" fillId="2" borderId="1" applyAlignment="1" pivotButton="0" quotePrefix="0" xfId="0">
      <alignment horizontal="left" vertical="center" wrapText="1"/>
    </xf>
    <xf numFmtId="0" fontId="0" fillId="2" borderId="1" applyAlignment="1" pivotButton="0" quotePrefix="0" xfId="0">
      <alignment horizontal="general" vertical="bottom"/>
    </xf>
    <xf numFmtId="0" fontId="7" fillId="0" borderId="2" applyAlignment="1" pivotButton="0" quotePrefix="0" xfId="0">
      <alignment horizontal="left" vertical="center" wrapText="1"/>
    </xf>
    <xf numFmtId="0" fontId="14" fillId="3" borderId="2" applyAlignment="1" pivotButton="0" quotePrefix="0" xfId="0">
      <alignment horizontal="left" vertical="center" wrapText="1"/>
    </xf>
    <xf numFmtId="0" fontId="12" fillId="0" borderId="0" applyAlignment="1" pivotButton="0" quotePrefix="0" xfId="0">
      <alignment horizontal="left" vertical="top" wrapText="1"/>
    </xf>
    <xf numFmtId="164" fontId="14" fillId="3" borderId="2" applyAlignment="1" pivotButton="0" quotePrefix="0" xfId="0">
      <alignment horizontal="left" vertical="center" wrapText="1"/>
    </xf>
    <xf numFmtId="164" fontId="14" fillId="4" borderId="2" applyAlignment="1" pivotButton="0" quotePrefix="0" xfId="0">
      <alignment horizontal="left" vertical="center" wrapText="1"/>
    </xf>
    <xf numFmtId="0" fontId="15" fillId="0" borderId="0" applyAlignment="1" pivotButton="0" quotePrefix="0" xfId="0">
      <alignment horizontal="general" vertical="bottom"/>
    </xf>
    <xf numFmtId="0" fontId="16" fillId="0" borderId="0" applyAlignment="1" pivotButton="0" quotePrefix="0" xfId="0">
      <alignment horizontal="left" vertical="top" wrapText="1"/>
    </xf>
    <xf numFmtId="0" fontId="12" fillId="0" borderId="0" applyAlignment="1" pivotButton="0" quotePrefix="0" xfId="0">
      <alignment horizontal="general" vertical="bottom"/>
    </xf>
    <xf numFmtId="0" fontId="17" fillId="2" borderId="1" applyAlignment="1" pivotButton="0" quotePrefix="0" xfId="0">
      <alignment horizontal="center" vertical="center" wrapText="1"/>
    </xf>
    <xf numFmtId="0" fontId="18" fillId="3" borderId="2" applyAlignment="1" pivotButton="0" quotePrefix="0" xfId="0">
      <alignment horizontal="left" vertical="center" wrapText="1"/>
    </xf>
    <xf numFmtId="164" fontId="18" fillId="3" borderId="2" applyAlignment="1" pivotButton="0" quotePrefix="0" xfId="0">
      <alignment horizontal="center" vertical="center" wrapText="1"/>
    </xf>
    <xf numFmtId="0" fontId="18" fillId="3" borderId="2" applyAlignment="1" pivotButton="0" quotePrefix="0" xfId="0">
      <alignment horizontal="center" vertical="center" wrapText="1"/>
    </xf>
    <xf numFmtId="165" fontId="18" fillId="3" borderId="2" applyAlignment="1" pivotButton="0" quotePrefix="0" xfId="0">
      <alignment horizontal="center" vertical="center" wrapText="1"/>
    </xf>
    <xf numFmtId="165" fontId="19" fillId="4" borderId="2" applyAlignment="1" pivotButton="0" quotePrefix="0" xfId="0">
      <alignment horizontal="center" vertical="center" wrapText="1"/>
    </xf>
    <xf numFmtId="0" fontId="14" fillId="5" borderId="2" applyAlignment="1" pivotButton="0" quotePrefix="0" xfId="0">
      <alignment horizontal="general" vertical="bottom"/>
    </xf>
    <xf numFmtId="165" fontId="14" fillId="5" borderId="2" applyAlignment="1" pivotButton="0" quotePrefix="0" xfId="0">
      <alignment horizontal="center" vertical="center" wrapText="1"/>
    </xf>
    <xf numFmtId="0" fontId="20" fillId="4" borderId="3" applyAlignment="1" pivotButton="0" quotePrefix="0" xfId="0">
      <alignment horizontal="left" vertical="center" wrapText="1"/>
    </xf>
    <xf numFmtId="0" fontId="21" fillId="6" borderId="4" applyAlignment="1" pivotButton="0" quotePrefix="0" xfId="0">
      <alignment horizontal="left" vertical="center" wrapText="1"/>
    </xf>
    <xf numFmtId="0" fontId="22" fillId="7" borderId="5" applyAlignment="1" pivotButton="0" quotePrefix="0" xfId="0">
      <alignment horizontal="left" vertical="center" wrapText="1"/>
    </xf>
    <xf numFmtId="0" fontId="23" fillId="8" borderId="6" applyAlignment="1" pivotButton="0" quotePrefix="0" xfId="0">
      <alignment horizontal="left" vertical="center" wrapText="1"/>
    </xf>
    <xf numFmtId="165" fontId="24" fillId="4" borderId="3" applyAlignment="1" pivotButton="0" quotePrefix="0" xfId="0">
      <alignment horizontal="left" vertical="center" wrapText="1"/>
    </xf>
    <xf numFmtId="165" fontId="25" fillId="6" borderId="4" applyAlignment="1" pivotButton="0" quotePrefix="0" xfId="0">
      <alignment horizontal="left" vertical="center" wrapText="1"/>
    </xf>
    <xf numFmtId="165" fontId="26" fillId="7" borderId="5" applyAlignment="1" pivotButton="0" quotePrefix="0" xfId="0">
      <alignment horizontal="left" vertical="center" wrapText="1"/>
    </xf>
    <xf numFmtId="165" fontId="27" fillId="8" borderId="6" applyAlignment="1" pivotButton="0" quotePrefix="0" xfId="0">
      <alignment horizontal="left" vertical="center" wrapText="1"/>
    </xf>
    <xf numFmtId="0" fontId="9" fillId="5" borderId="2" applyAlignment="1" pivotButton="0" quotePrefix="0" xfId="0">
      <alignment horizontal="left" vertical="center" wrapText="1"/>
    </xf>
    <xf numFmtId="0" fontId="9" fillId="5" borderId="2" applyAlignment="1" pivotButton="0" quotePrefix="0" xfId="0">
      <alignment horizontal="center" vertical="center" wrapText="1"/>
    </xf>
    <xf numFmtId="165" fontId="9" fillId="5" borderId="2" applyAlignment="1" pivotButton="0" quotePrefix="0" xfId="0">
      <alignment horizontal="center" vertical="center" wrapText="1"/>
    </xf>
    <xf numFmtId="9" fontId="9" fillId="5" borderId="2" applyAlignment="1" pivotButton="0" quotePrefix="0" xfId="0">
      <alignment horizontal="center" vertical="center" wrapText="1"/>
    </xf>
    <xf numFmtId="0" fontId="9" fillId="9" borderId="2" applyAlignment="1" pivotButton="0" quotePrefix="0" xfId="0">
      <alignment horizontal="left" vertical="center" wrapText="1"/>
    </xf>
    <xf numFmtId="0" fontId="9" fillId="9" borderId="2" applyAlignment="1" pivotButton="0" quotePrefix="0" xfId="0">
      <alignment horizontal="center" vertical="center" wrapText="1"/>
    </xf>
    <xf numFmtId="165" fontId="9" fillId="9" borderId="2" applyAlignment="1" pivotButton="0" quotePrefix="0" xfId="0">
      <alignment horizontal="center" vertical="center" wrapText="1"/>
    </xf>
    <xf numFmtId="9" fontId="9" fillId="9" borderId="2" applyAlignment="1" pivotButton="0" quotePrefix="0" xfId="0">
      <alignment horizontal="center" vertical="center" wrapText="1"/>
    </xf>
    <xf numFmtId="0" fontId="28" fillId="0" borderId="0" applyAlignment="1" pivotButton="0" quotePrefix="0" xfId="0">
      <alignment horizontal="general" vertical="bottom"/>
    </xf>
    <xf numFmtId="0" fontId="29" fillId="0" borderId="0" applyAlignment="1" pivotButton="0" quotePrefix="0" xfId="0">
      <alignment horizontal="left" vertical="center" wrapText="1"/>
    </xf>
    <xf numFmtId="0" fontId="28" fillId="0" borderId="0" applyAlignment="1" pivotButton="0" quotePrefix="0" xfId="0">
      <alignment horizontal="left" vertical="center" wrapText="1"/>
    </xf>
    <xf numFmtId="0" fontId="30" fillId="0" borderId="2" applyAlignment="1" pivotButton="0" quotePrefix="0" xfId="0">
      <alignment horizontal="center" vertical="center" wrapText="1"/>
    </xf>
    <xf numFmtId="0" fontId="31" fillId="0" borderId="2" applyAlignment="1" pivotButton="0" quotePrefix="0" xfId="0">
      <alignment horizontal="left" vertical="center" wrapText="1"/>
    </xf>
    <xf numFmtId="166" fontId="32" fillId="0" borderId="2" applyAlignment="1" pivotButton="0" quotePrefix="0" xfId="0">
      <alignment horizontal="center" vertical="center" wrapText="1"/>
    </xf>
    <xf numFmtId="164" fontId="20" fillId="4" borderId="2" applyAlignment="1" pivotButton="0" quotePrefix="0" xfId="0">
      <alignment horizontal="center" vertical="center" wrapText="1"/>
    </xf>
    <xf numFmtId="164" fontId="16" fillId="0" borderId="2" applyAlignment="1" pivotButton="0" quotePrefix="0" xfId="0">
      <alignment horizontal="center" vertical="center" wrapText="1"/>
    </xf>
    <xf numFmtId="0" fontId="16" fillId="0" borderId="2" applyAlignment="1" pivotButton="0" quotePrefix="0" xfId="0">
      <alignment horizontal="left" vertical="center" wrapText="1"/>
    </xf>
    <xf numFmtId="0" fontId="16" fillId="0" borderId="2" applyAlignment="1" pivotButton="0" quotePrefix="0" xfId="0">
      <alignment horizontal="center" vertical="center" wrapText="1"/>
    </xf>
    <xf numFmtId="0" fontId="0" fillId="0" borderId="0" applyAlignment="1" pivotButton="0" quotePrefix="0" xfId="0">
      <alignment horizontal="general" vertical="bottom"/>
    </xf>
    <xf numFmtId="0" fontId="0" fillId="0" borderId="0" pivotButton="0" quotePrefix="0" xfId="0"/>
    <xf numFmtId="0" fontId="4" fillId="0" borderId="0" applyAlignment="1" pivotButton="0" quotePrefix="0" xfId="0">
      <alignment horizontal="general" vertical="bottom"/>
    </xf>
    <xf numFmtId="0" fontId="5" fillId="0" borderId="0" applyAlignment="1" pivotButton="0" quotePrefix="0" xfId="0">
      <alignment horizontal="general" vertical="bottom"/>
    </xf>
    <xf numFmtId="0" fontId="6" fillId="0" borderId="0" applyAlignment="1" pivotButton="0" quotePrefix="0" xfId="0">
      <alignment horizontal="general" vertical="bottom"/>
    </xf>
    <xf numFmtId="0" fontId="7" fillId="0" borderId="0" applyAlignment="1" pivotButton="0" quotePrefix="0" xfId="0">
      <alignment horizontal="left" vertical="top" wrapText="1"/>
    </xf>
    <xf numFmtId="0" fontId="8" fillId="0" borderId="0" applyAlignment="1" pivotButton="0" quotePrefix="0" xfId="0">
      <alignment horizontal="general" vertical="bottom"/>
    </xf>
    <xf numFmtId="0" fontId="9" fillId="0" borderId="0" applyAlignment="1" pivotButton="0" quotePrefix="0" xfId="0">
      <alignment horizontal="left" vertical="top" wrapText="1"/>
    </xf>
    <xf numFmtId="0" fontId="10" fillId="0" borderId="0" applyAlignment="1" pivotButton="0" quotePrefix="0" xfId="0">
      <alignment horizontal="general" vertical="bottom"/>
    </xf>
    <xf numFmtId="0" fontId="11" fillId="0" borderId="0" applyAlignment="1" pivotButton="0" quotePrefix="0" xfId="0">
      <alignment horizontal="general" vertical="bottom"/>
    </xf>
    <xf numFmtId="0" fontId="12" fillId="0" borderId="0" applyAlignment="1" pivotButton="0" quotePrefix="0" xfId="0">
      <alignment horizontal="general" vertical="bottom"/>
    </xf>
    <xf numFmtId="0" fontId="13" fillId="2" borderId="1" applyAlignment="1" pivotButton="0" quotePrefix="0" xfId="0">
      <alignment horizontal="left" vertical="center" wrapText="1"/>
    </xf>
    <xf numFmtId="0" fontId="0" fillId="2" borderId="1" applyAlignment="1" pivotButton="0" quotePrefix="0" xfId="0">
      <alignment horizontal="general" vertical="bottom"/>
    </xf>
    <xf numFmtId="0" fontId="7" fillId="0" borderId="2" applyAlignment="1" pivotButton="0" quotePrefix="0" xfId="0">
      <alignment horizontal="left" vertical="center" wrapText="1"/>
    </xf>
    <xf numFmtId="0" fontId="14" fillId="3" borderId="2" applyAlignment="1" pivotButton="0" quotePrefix="0" xfId="0">
      <alignment horizontal="left" vertical="center" wrapText="1"/>
    </xf>
    <xf numFmtId="0" fontId="12" fillId="0" borderId="0" applyAlignment="1" pivotButton="0" quotePrefix="0" xfId="0">
      <alignment horizontal="left" vertical="top" wrapText="1"/>
    </xf>
    <xf numFmtId="164" fontId="14" fillId="3" borderId="2" applyAlignment="1" pivotButton="0" quotePrefix="0" xfId="0">
      <alignment horizontal="left" vertical="center" wrapText="1"/>
    </xf>
    <xf numFmtId="164" fontId="14" fillId="4" borderId="2" applyAlignment="1" pivotButton="0" quotePrefix="0" xfId="0">
      <alignment horizontal="left" vertical="center" wrapText="1"/>
    </xf>
    <xf numFmtId="0" fontId="15" fillId="0" borderId="0" applyAlignment="1" pivotButton="0" quotePrefix="0" xfId="0">
      <alignment horizontal="general" vertical="bottom"/>
    </xf>
    <xf numFmtId="0" fontId="16" fillId="0" borderId="0" applyAlignment="1" pivotButton="0" quotePrefix="0" xfId="0">
      <alignment horizontal="left" vertical="top" wrapText="1"/>
    </xf>
    <xf numFmtId="0" fontId="17" fillId="2" borderId="1" applyAlignment="1" pivotButton="0" quotePrefix="0" xfId="0">
      <alignment horizontal="center" vertical="center" wrapText="1"/>
    </xf>
    <xf numFmtId="0" fontId="18" fillId="3" borderId="2" applyAlignment="1" pivotButton="0" quotePrefix="0" xfId="0">
      <alignment horizontal="left" vertical="center" wrapText="1"/>
    </xf>
    <xf numFmtId="164" fontId="18" fillId="3" borderId="2" applyAlignment="1" pivotButton="0" quotePrefix="0" xfId="0">
      <alignment horizontal="center" vertical="center" wrapText="1"/>
    </xf>
    <xf numFmtId="0" fontId="18" fillId="3" borderId="2" applyAlignment="1" pivotButton="0" quotePrefix="0" xfId="0">
      <alignment horizontal="center" vertical="center" wrapText="1"/>
    </xf>
    <xf numFmtId="165" fontId="18" fillId="3" borderId="2" applyAlignment="1" pivotButton="0" quotePrefix="0" xfId="0">
      <alignment horizontal="center" vertical="center" wrapText="1"/>
    </xf>
    <xf numFmtId="165" fontId="19" fillId="4" borderId="2" applyAlignment="1" pivotButton="0" quotePrefix="0" xfId="0">
      <alignment horizontal="center" vertical="center" wrapText="1"/>
    </xf>
    <xf numFmtId="0" fontId="14" fillId="5" borderId="2" applyAlignment="1" pivotButton="0" quotePrefix="0" xfId="0">
      <alignment horizontal="general" vertical="bottom"/>
    </xf>
    <xf numFmtId="165" fontId="14" fillId="5" borderId="2" applyAlignment="1" pivotButton="0" quotePrefix="0" xfId="0">
      <alignment horizontal="center" vertical="center" wrapText="1"/>
    </xf>
    <xf numFmtId="0" fontId="20" fillId="4" borderId="3" applyAlignment="1" pivotButton="0" quotePrefix="0" xfId="0">
      <alignment horizontal="left" vertical="center" wrapText="1"/>
    </xf>
    <xf numFmtId="0" fontId="0" fillId="0" borderId="9" pivotButton="0" quotePrefix="0" xfId="0"/>
    <xf numFmtId="0" fontId="21" fillId="6" borderId="4" applyAlignment="1" pivotButton="0" quotePrefix="0" xfId="0">
      <alignment horizontal="left" vertical="center" wrapText="1"/>
    </xf>
    <xf numFmtId="0" fontId="0" fillId="0" borderId="12" pivotButton="0" quotePrefix="0" xfId="0"/>
    <xf numFmtId="0" fontId="22" fillId="7" borderId="5" applyAlignment="1" pivotButton="0" quotePrefix="0" xfId="0">
      <alignment horizontal="left" vertical="center" wrapText="1"/>
    </xf>
    <xf numFmtId="0" fontId="0" fillId="0" borderId="15" pivotButton="0" quotePrefix="0" xfId="0"/>
    <xf numFmtId="0" fontId="23" fillId="8" borderId="6" applyAlignment="1" pivotButton="0" quotePrefix="0" xfId="0">
      <alignment horizontal="left" vertical="center" wrapText="1"/>
    </xf>
    <xf numFmtId="165" fontId="24" fillId="4" borderId="3" applyAlignment="1" pivotButton="0" quotePrefix="0" xfId="0">
      <alignment horizontal="left" vertical="center" wrapText="1"/>
    </xf>
    <xf numFmtId="165" fontId="25" fillId="6" borderId="4" applyAlignment="1" pivotButton="0" quotePrefix="0" xfId="0">
      <alignment horizontal="left" vertical="center" wrapText="1"/>
    </xf>
    <xf numFmtId="165" fontId="26" fillId="7" borderId="5" applyAlignment="1" pivotButton="0" quotePrefix="0" xfId="0">
      <alignment horizontal="left" vertical="center" wrapText="1"/>
    </xf>
    <xf numFmtId="165" fontId="27" fillId="8" borderId="6" applyAlignment="1" pivotButton="0" quotePrefix="0" xfId="0">
      <alignment horizontal="left" vertical="center" wrapText="1"/>
    </xf>
    <xf numFmtId="0" fontId="9" fillId="5" borderId="2" applyAlignment="1" pivotButton="0" quotePrefix="0" xfId="0">
      <alignment horizontal="left" vertical="center" wrapText="1"/>
    </xf>
    <xf numFmtId="0" fontId="9" fillId="5" borderId="2" applyAlignment="1" pivotButton="0" quotePrefix="0" xfId="0">
      <alignment horizontal="center" vertical="center" wrapText="1"/>
    </xf>
    <xf numFmtId="165" fontId="9" fillId="5" borderId="2" applyAlignment="1" pivotButton="0" quotePrefix="0" xfId="0">
      <alignment horizontal="center" vertical="center" wrapText="1"/>
    </xf>
    <xf numFmtId="9" fontId="9" fillId="5" borderId="2" applyAlignment="1" pivotButton="0" quotePrefix="0" xfId="0">
      <alignment horizontal="center" vertical="center" wrapText="1"/>
    </xf>
    <xf numFmtId="0" fontId="9" fillId="9" borderId="2" applyAlignment="1" pivotButton="0" quotePrefix="0" xfId="0">
      <alignment horizontal="left" vertical="center" wrapText="1"/>
    </xf>
    <xf numFmtId="0" fontId="9" fillId="9" borderId="2" applyAlignment="1" pivotButton="0" quotePrefix="0" xfId="0">
      <alignment horizontal="center" vertical="center" wrapText="1"/>
    </xf>
    <xf numFmtId="165" fontId="9" fillId="9" borderId="2" applyAlignment="1" pivotButton="0" quotePrefix="0" xfId="0">
      <alignment horizontal="center" vertical="center" wrapText="1"/>
    </xf>
    <xf numFmtId="9" fontId="9" fillId="9" borderId="2" applyAlignment="1" pivotButton="0" quotePrefix="0" xfId="0">
      <alignment horizontal="center" vertical="center" wrapText="1"/>
    </xf>
    <xf numFmtId="0" fontId="28" fillId="0" borderId="0" applyAlignment="1" pivotButton="0" quotePrefix="0" xfId="0">
      <alignment horizontal="general" vertical="bottom"/>
    </xf>
    <xf numFmtId="0" fontId="29" fillId="0" borderId="0" applyAlignment="1" pivotButton="0" quotePrefix="0" xfId="0">
      <alignment horizontal="left" vertical="center" wrapText="1"/>
    </xf>
    <xf numFmtId="0" fontId="28" fillId="0" borderId="0" applyAlignment="1" pivotButton="0" quotePrefix="0" xfId="0">
      <alignment horizontal="left" vertical="center" wrapText="1"/>
    </xf>
    <xf numFmtId="0" fontId="30" fillId="0" borderId="2" applyAlignment="1" pivotButton="0" quotePrefix="0" xfId="0">
      <alignment horizontal="center" vertical="center" wrapText="1"/>
    </xf>
    <xf numFmtId="0" fontId="31" fillId="0" borderId="2" applyAlignment="1" pivotButton="0" quotePrefix="0" xfId="0">
      <alignment horizontal="left" vertical="center" wrapText="1"/>
    </xf>
    <xf numFmtId="166" fontId="32" fillId="0" borderId="2" applyAlignment="1" pivotButton="0" quotePrefix="0" xfId="0">
      <alignment horizontal="center" vertical="center" wrapText="1"/>
    </xf>
    <xf numFmtId="164" fontId="16" fillId="0" borderId="2" applyAlignment="1" pivotButton="0" quotePrefix="0" xfId="0">
      <alignment horizontal="center" vertical="center" wrapText="1"/>
    </xf>
    <xf numFmtId="0" fontId="16" fillId="0" borderId="2" applyAlignment="1" pivotButton="0" quotePrefix="0" xfId="0">
      <alignment horizontal="left" vertical="center" wrapText="1"/>
    </xf>
  </cellXfs>
  <cellStyles count="6">
    <cellStyle name="Normal" xfId="0" builtinId="0"/>
    <cellStyle name="Comma" xfId="1" builtinId="3"/>
    <cellStyle name="Comma [0]" xfId="2" builtinId="6"/>
    <cellStyle name="Currency" xfId="3" builtinId="4"/>
    <cellStyle name="Currency [0]" xfId="4" builtinId="7"/>
    <cellStyle name="Percent" xfId="5" builtinId="5"/>
  </cellStyles>
  <dxfs count="9">
    <dxf>
      <font>
        <name val="Arial"/>
        <charset val="1"/>
        <family val="0"/>
        <b val="1"/>
        <color rgb="FF991B1B"/>
        <sz val="10"/>
      </font>
      <fill>
        <patternFill>
          <bgColor rgb="FFFECACA"/>
        </patternFill>
      </fill>
    </dxf>
    <dxf>
      <font>
        <name val="Arial"/>
        <charset val="1"/>
        <family val="0"/>
        <b val="1"/>
        <color rgb="FF0F172A"/>
        <sz val="10"/>
      </font>
      <fill>
        <patternFill>
          <bgColor rgb="FFEEF2FF"/>
        </patternFill>
      </fill>
    </dxf>
    <dxf>
      <font>
        <name val="Arial"/>
        <charset val="1"/>
        <family val="0"/>
        <b val="1"/>
        <color rgb="FF9D174D"/>
        <sz val="10"/>
      </font>
      <fill>
        <patternFill>
          <bgColor rgb="FFFCE7F3"/>
        </patternFill>
      </fill>
    </dxf>
    <dxf>
      <font>
        <name val="Arial"/>
        <charset val="1"/>
        <family val="0"/>
        <b val="1"/>
        <color rgb="FF92400E"/>
        <sz val="10"/>
      </font>
      <fill>
        <patternFill>
          <bgColor rgb="FFFEF3C7"/>
        </patternFill>
      </fill>
    </dxf>
    <dxf>
      <font>
        <name val="Arial"/>
        <charset val="1"/>
        <family val="0"/>
        <b val="1"/>
        <color rgb="FF065F46"/>
        <sz val="10"/>
      </font>
      <fill>
        <patternFill>
          <bgColor rgb="FFD1FAE5"/>
        </patternFill>
      </fill>
    </dxf>
    <dxf>
      <font>
        <name val="Arial"/>
        <charset val="1"/>
        <family val="0"/>
        <i val="1"/>
        <color rgb="FF64748B"/>
        <sz val="10"/>
      </font>
      <fill>
        <patternFill>
          <bgColor rgb="FFF1F5F9"/>
        </patternFill>
      </fill>
    </dxf>
    <dxf>
      <font>
        <name val="Arial"/>
        <charset val="1"/>
        <family val="0"/>
        <b val="1"/>
        <color rgb="FF0F172A"/>
        <sz val="9"/>
      </font>
      <fill>
        <patternFill>
          <bgColor rgb="FFEEF2FF"/>
        </patternFill>
      </fill>
    </dxf>
    <dxf>
      <font>
        <name val="Arial"/>
        <charset val="1"/>
        <family val="0"/>
        <b val="1"/>
        <color rgb="FFFFFFFF"/>
        <sz val="9"/>
      </font>
      <fill>
        <patternFill>
          <bgColor rgb="FF3B5BFF"/>
        </patternFill>
      </fill>
    </dxf>
    <dxf>
      <font>
        <name val="Arial"/>
        <charset val="1"/>
        <family val="0"/>
        <b val="1"/>
        <color rgb="FFFFFFFF"/>
        <sz val="9"/>
      </font>
      <fill>
        <patternFill>
          <bgColor rgb="FF1E40AF"/>
        </patternFill>
      </fill>
    </dxf>
  </dxfs>
  <colors>
    <indexedColors>
      <rgbColor rgb="FF000000"/>
      <rgbColor rgb="FFFFFFFF"/>
      <rgbColor rgb="FFFF0000"/>
      <rgbColor rgb="FF00FF00"/>
      <rgbColor rgb="FF0000FF"/>
      <rgbColor rgb="FFFFFF00"/>
      <rgbColor rgb="FFFF00FF"/>
      <rgbColor rgb="FF00FFFF"/>
      <rgbColor rgb="FF991B1B"/>
      <rgbColor rgb="FF008000"/>
      <rgbColor rgb="FF000080"/>
      <rgbColor rgb="FF808000"/>
      <rgbColor rgb="FF800080"/>
      <rgbColor rgb="FF065F46"/>
      <rgbColor rgb="FFFCE7F3"/>
      <rgbColor rgb="FF808080"/>
      <rgbColor rgb="FF9999FF"/>
      <rgbColor rgb="FF9D174D"/>
      <rgbColor rgb="FFFFF9C4"/>
      <rgbColor rgb="FFEEF2FF"/>
      <rgbColor rgb="FF660066"/>
      <rgbColor rgb="FFFF8080"/>
      <rgbColor rgb="FF0066CC"/>
      <rgbColor rgb="FFE2E8F0"/>
      <rgbColor rgb="FF000080"/>
      <rgbColor rgb="FFFF00FF"/>
      <rgbColor rgb="FFFFFF00"/>
      <rgbColor rgb="FF00FFFF"/>
      <rgbColor rgb="FF800080"/>
      <rgbColor rgb="FF800000"/>
      <rgbColor rgb="FF008080"/>
      <rgbColor rgb="FF0000FF"/>
      <rgbColor rgb="FF00CCFF"/>
      <rgbColor rgb="FFF1F5F9"/>
      <rgbColor rgb="FFD1FAE5"/>
      <rgbColor rgb="FFFEF3C7"/>
      <rgbColor rgb="FFF8FAFC"/>
      <rgbColor rgb="FFFF99CC"/>
      <rgbColor rgb="FFCC99FF"/>
      <rgbColor rgb="FFFECACA"/>
      <rgbColor rgb="FF3B5BFF"/>
      <rgbColor rgb="FF33CCCC"/>
      <rgbColor rgb="FF99CC00"/>
      <rgbColor rgb="FFFFCC00"/>
      <rgbColor rgb="FFFF9900"/>
      <rgbColor rgb="FFFF6600"/>
      <rgbColor rgb="FF64748B"/>
      <rgbColor rgb="FF969696"/>
      <rgbColor rgb="FF003366"/>
      <rgbColor rgb="FF10B981"/>
      <rgbColor rgb="FF0F172A"/>
      <rgbColor rgb="FF333300"/>
      <rgbColor rgb="FF92400E"/>
      <rgbColor rgb="FF993366"/>
      <rgbColor rgb="FF1E40AF"/>
      <rgbColor rgb="FF334155"/>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sheetPr filterMode="0">
    <outlinePr summaryBelow="1" summaryRight="1"/>
    <pageSetUpPr fitToPage="0"/>
  </sheetPr>
  <dimension ref="A1:B38"/>
  <sheetViews>
    <sheetView showFormulas="0" showGridLines="0" showRowColHeaders="1" showZeros="1" rightToLeft="0" tabSelected="1"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110" customWidth="1" style="54" min="2" max="2"/>
  </cols>
  <sheetData>
    <row r="1"/>
    <row r="2" ht="31.5" customHeight="1" s="55">
      <c r="B2" s="56" t="inlineStr">
        <is>
          <t>Book Time Off · Urlaubsplaner</t>
        </is>
      </c>
    </row>
    <row r="3" ht="15" customHeight="1" s="55">
      <c r="B3" s="57" t="inlineStr">
        <is>
          <t>Kostenlose Vorlage • Urlaubsplanung für Österreich • Funktioniert in Excel und Google Sheets</t>
        </is>
      </c>
    </row>
    <row r="4"/>
    <row r="5" ht="15" customHeight="1" s="55">
      <c r="B5" s="58" t="inlineStr">
        <is>
          <t>WAS DIESE VORLAGE IST</t>
        </is>
      </c>
    </row>
    <row r="6" ht="45" customHeight="1" s="55">
      <c r="B6" s="59" t="inlineStr">
        <is>
          <t>Ein einfacher, komplett auf Formeln aufgebauter Urlaubsplaner für kleine Teams in Österreich. Er zählt freie Arbeitstage (ohne Wochenenden und gesetzliche Feiertage), verfolgt Urlaubsanspruch, genommene und verbleibende Tage pro Person und zeigt das ganze Jahr in einem Kalender.</t>
        </is>
      </c>
    </row>
    <row r="7"/>
    <row r="8" ht="15" customHeight="1" s="55">
      <c r="B8" s="58" t="inlineStr">
        <is>
          <t>SO GEHEN SIE VOR · DER REIHE NACH</t>
        </is>
      </c>
    </row>
    <row r="9" ht="15" customHeight="1" s="55">
      <c r="B9" s="60" t="inlineStr">
        <is>
          <t>1. Einrichtung</t>
        </is>
      </c>
    </row>
    <row r="10" ht="36" customHeight="1" s="55">
      <c r="B10" s="61" t="inlineStr">
        <is>
          <t>Tragen Sie Firmennamen, Beginn des Urlaubsjahres und den Standard-Jahresurlaub ein. Gelbe Zellen sind Eingaben, die dürfen Sie ändern. Weiße Zellen sind Formeln, lassen Sie sie in Ruhe.</t>
        </is>
      </c>
    </row>
    <row r="11"/>
    <row r="12" ht="15" customHeight="1" s="55">
      <c r="B12" s="60" t="inlineStr">
        <is>
          <t>2. Mitarbeiter</t>
        </is>
      </c>
    </row>
    <row r="13" ht="36" customHeight="1" s="55">
      <c r="B13" s="61" t="inlineStr">
        <is>
          <t>Fügen Sie jede Person hinzu: Name, Eintrittsdatum, Arbeitstage pro Woche, Jahresurlaub (Tage) und ein eventueller Übertrag aus dem Vorjahr. Die Spalte „Anspruch dieses Jahr“ kürzt bei unterjährigen Ein- und Austritten automatisch anteilig.</t>
        </is>
      </c>
    </row>
    <row r="14"/>
    <row r="15" ht="15" customHeight="1" s="55">
      <c r="B15" s="60" t="inlineStr">
        <is>
          <t>3. Abwesenheiten</t>
        </is>
      </c>
    </row>
    <row r="16" ht="36" customHeight="1" s="55">
      <c r="B16" s="61" t="inlineStr">
        <is>
          <t>Erfassen Sie jede Abwesenheit: Person auswählen, Art wählen, Start- und Enddatum eintragen. Die Spalte „Tage“ zählt automatisch die Arbeitstage Mo bis Fr ohne gesetzliche Feiertage.</t>
        </is>
      </c>
    </row>
    <row r="17"/>
    <row r="18" ht="15" customHeight="1" s="55">
      <c r="B18" s="60" t="inlineStr">
        <is>
          <t>4. Übersicht</t>
        </is>
      </c>
    </row>
    <row r="19" ht="36" customHeight="1" s="55">
      <c r="B19" s="61" t="inlineStr">
        <is>
          <t>Die Zusammenfassung pro Person: Anspruch, genommen (genehmigt), gebucht (ausstehend), Rest. Zellen werden rot, wenn der Rest unter null fällt.</t>
        </is>
      </c>
    </row>
    <row r="20"/>
    <row r="21" ht="15" customHeight="1" s="55">
      <c r="B21" s="60" t="inlineStr">
        <is>
          <t>5. Jahreskalender</t>
        </is>
      </c>
    </row>
    <row r="22" ht="36" customHeight="1" s="55">
      <c r="B22" s="61" t="inlineStr">
        <is>
          <t>Das ganze Jahr auf einen Blick. Zeilen = Mitarbeiter, Spalten = Kalenderwochen. Zellen färben sich blau, sobald in der Woche Urlaub gebucht ist, samt Anzahl der Tage.</t>
        </is>
      </c>
    </row>
    <row r="23"/>
    <row r="24" ht="15" customHeight="1" s="55">
      <c r="B24" s="60" t="inlineStr">
        <is>
          <t>Feiertage</t>
        </is>
      </c>
    </row>
    <row r="25" ht="36" customHeight="1" s="55">
      <c r="B25" s="61" t="inlineStr">
        <is>
          <t>Referenzdaten. Alle 13 gesetzlichen Feiertage Österreichs für 2026 und 2027 sind vorausgefüllt (bundeseinheitlich) und werden aus den Tageszählungen herausgerechnet.</t>
        </is>
      </c>
    </row>
    <row r="26"/>
    <row r="27" ht="15" customHeight="1" s="55">
      <c r="B27" s="58" t="inlineStr">
        <is>
          <t>SO NUTZEN SIE DIE DATEI IN GOOGLE SHEETS</t>
        </is>
      </c>
    </row>
    <row r="28" ht="36" customHeight="1" s="55">
      <c r="B28" s="61" t="inlineStr">
        <is>
          <t>1. Speichern Sie die Datei auf Ihrem Computer.  2. Gehen Sie auf drive.google.com und laden Sie sie hoch.  3. Rechtsklick auf die hochgeladene Datei &gt; Öffnen mit &gt; Google Tabellen.  Google Sheets wandelt die Datei um. Alle Formeln und Dropdowns funktionieren auch dort.</t>
        </is>
      </c>
    </row>
    <row r="29"/>
    <row r="30" ht="15" customHeight="1" s="55">
      <c r="B30" s="58" t="inlineStr">
        <is>
          <t>WICHTIGE HINWEISE</t>
        </is>
      </c>
    </row>
    <row r="31" ht="21.75" customHeight="1" s="55">
      <c r="B31" s="61" t="inlineStr">
        <is>
          <t>• Löschen Sie keine Spalten und fügen Sie keine ein, die Formeln verweisen auf feste Spalten.</t>
        </is>
      </c>
    </row>
    <row r="32" ht="21.75" customHeight="1" s="55">
      <c r="B32" s="61" t="inlineStr">
        <is>
          <t>• Neue Mitarbeiterzeilen legen Sie an, indem Sie eine bestehende Zeile kopieren (das erhält die Formeln).</t>
        </is>
      </c>
    </row>
    <row r="33" ht="21.75" customHeight="1" s="55">
      <c r="B33" s="61" t="inlineStr">
        <is>
          <t>• Neue Abwesenheiten tragen Sie einfach in die nächste leere Zeile des Blatts Abwesenheiten ein.</t>
        </is>
      </c>
    </row>
    <row r="34" ht="21.75" customHeight="1" s="55">
      <c r="B34" s="61" t="inlineStr">
        <is>
          <t>• Zum Jahresende: Kopie der Datei anlegen, nach dem neuen Jahr benennen, auf dem Blatt Einrichtung die Daten des Urlaubsjahres anpassen und die Abwesenheiten leeren.</t>
        </is>
      </c>
    </row>
    <row r="35" ht="21.75" customHeight="1" s="55">
      <c r="B35" s="61" t="inlineStr">
        <is>
          <t>• Diese Vorlage dient nur der Übersicht. Sie ersetzt keine Personal- oder Rechtsberatung. Der gesetzliche Mindesturlaub in Österreich beträgt 30 Werktage bei der 6-Tage-Woche, also 25 Arbeitstage bei der 5-Tage-Woche, in beiden Fällen 5 Wochen (Urlaubsgesetz, ris.bka.gv.at); nach 25 Dienstjahren sind es 36 Werktage.</t>
        </is>
      </c>
    </row>
    <row r="36"/>
    <row r="37" ht="15" customHeight="1" s="55">
      <c r="B37" s="62" t="inlineStr">
        <is>
          <t>Sie möchten Genehmigungen, mobilen Zugriff, automatische Benachrichtigungen und eine saubere Historie?</t>
        </is>
      </c>
    </row>
    <row r="38" ht="15" customHeight="1" s="55">
      <c r="B38" s="60" t="inlineStr">
        <is>
          <t>Testen Sie Book Time Off · Urlaubsverwaltung für Teams in Österreich für 1 € pro Nutzer und Monat. book-time-off.com</t>
        </is>
      </c>
    </row>
  </sheetData>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2.xml><?xml version="1.0" encoding="utf-8"?>
<worksheet xmlns="http://schemas.openxmlformats.org/spreadsheetml/2006/main">
  <sheetPr filterMode="0">
    <outlinePr summaryBelow="1" summaryRight="1"/>
    <pageSetUpPr fitToPage="0"/>
  </sheetPr>
  <dimension ref="A1:D20"/>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38" customWidth="1" style="54" min="2" max="2"/>
    <col width="26" customWidth="1" style="54" min="3" max="3"/>
    <col width="70" customWidth="1" style="54" min="4" max="4"/>
  </cols>
  <sheetData>
    <row r="1"/>
    <row r="2" ht="27.75" customHeight="1" s="55">
      <c r="B2" s="63" t="inlineStr">
        <is>
          <t>Einrichtung</t>
        </is>
      </c>
    </row>
    <row r="3" ht="15" customHeight="1" s="55">
      <c r="B3" s="64" t="inlineStr">
        <is>
          <t>Gelbe Zellen = Eingaben (ändern erlaubt). Blaue Zellen = berechnet.</t>
        </is>
      </c>
    </row>
    <row r="4"/>
    <row r="5" ht="21.75" customHeight="1" s="55">
      <c r="B5" s="65" t="inlineStr">
        <is>
          <t>Firma</t>
        </is>
      </c>
      <c r="C5" s="66" t="n"/>
    </row>
    <row r="6" ht="27.75" customHeight="1" s="55">
      <c r="B6" s="67" t="inlineStr">
        <is>
          <t>Firmenname</t>
        </is>
      </c>
      <c r="C6" s="68" t="inlineStr">
        <is>
          <t>Acme GmbH</t>
        </is>
      </c>
      <c r="D6" s="69" t="inlineStr">
        <is>
          <t>Ersetzen Sie das durch Ihren Firmennamen.</t>
        </is>
      </c>
    </row>
    <row r="7"/>
    <row r="8" ht="21.75" customHeight="1" s="55">
      <c r="B8" s="65" t="inlineStr">
        <is>
          <t>Urlaubsjahr</t>
        </is>
      </c>
      <c r="C8" s="66" t="n"/>
    </row>
    <row r="9" ht="27.75" customHeight="1" s="55">
      <c r="B9" s="67" t="inlineStr">
        <is>
          <t>Beginn des Urlaubsjahres</t>
        </is>
      </c>
      <c r="C9" s="70" t="n">
        <v>46023</v>
      </c>
      <c r="D9" s="69" t="inlineStr">
        <is>
          <t>Gesetzliches Urlaubsjahr ist in Österreich das Arbeitsjahr ab Eintritt; viele Betriebe rechnen per Vereinbarung im Kalenderjahr. Diese Vorlage rechnet im Kalenderjahr, den 1. Jänner stehen lassen.</t>
        </is>
      </c>
    </row>
    <row r="10" ht="27.75" customHeight="1" s="55">
      <c r="B10" s="67" t="inlineStr">
        <is>
          <t>Ende des Urlaubsjahres</t>
        </is>
      </c>
      <c r="C10" s="71">
        <f>EDATE(C9,12)-1</f>
        <v/>
      </c>
      <c r="D10" s="69" t="inlineStr">
        <is>
          <t>Wird automatisch berechnet: 12 Monate nach dem Beginn, minus ein Tag.</t>
        </is>
      </c>
    </row>
    <row r="11"/>
    <row r="12" ht="21.75" customHeight="1" s="55">
      <c r="B12" s="65" t="inlineStr">
        <is>
          <t>Gesetzliche Feiertage</t>
        </is>
      </c>
      <c r="C12" s="66" t="n"/>
    </row>
    <row r="13" ht="27.75" customHeight="1" s="55">
      <c r="B13" s="67" t="inlineStr">
        <is>
          <t>Feiertagsliste</t>
        </is>
      </c>
      <c r="C13" s="68" t="inlineStr">
        <is>
          <t>Österreich (bundeseinheitliche Liste)</t>
        </is>
      </c>
      <c r="D13" s="69" t="inlineStr">
        <is>
          <t>Alle 13 gesetzlichen Feiertage für 2026-27 sind auf dem Blatt Feiertage vorausgefüllt, bundeseinheitlich, nichts nachzutragen.</t>
        </is>
      </c>
    </row>
    <row r="14"/>
    <row r="15" ht="21.75" customHeight="1" s="55">
      <c r="B15" s="65" t="inlineStr">
        <is>
          <t>Standard-Urlaubsanspruch</t>
        </is>
      </c>
      <c r="C15" s="66" t="n"/>
    </row>
    <row r="16" ht="27.75" customHeight="1" s="55">
      <c r="B16" s="67" t="inlineStr">
        <is>
          <t>Standard-Jahresurlaub (Tage)</t>
        </is>
      </c>
      <c r="C16" s="68" t="n">
        <v>25</v>
      </c>
      <c r="D16" s="69" t="inlineStr">
        <is>
          <t>Arbeitstage pro Jahr für Vollzeit (5-Tage-Woche), ohne gesetzliche Feiertage. 25 Arbeitstage entsprechen den gesetzlichen 30 Werktagen, also 5 Wochen (Urlaubsgesetz); nach 25 Dienstjahren 36 Werktage = 30 Arbeitstage.</t>
        </is>
      </c>
    </row>
    <row r="17" ht="27.75" customHeight="1" s="55">
      <c r="B17" s="67" t="inlineStr">
        <is>
          <t>Übliche Arbeitswoche (Tage)</t>
        </is>
      </c>
      <c r="C17" s="68" t="n">
        <v>5</v>
      </c>
      <c r="D17" s="69" t="inlineStr">
        <is>
          <t>Wird für die anteilige Berechnung genutzt. Fast immer 5.</t>
        </is>
      </c>
    </row>
    <row r="18" ht="27.75" customHeight="1" s="55">
      <c r="B18" s="67" t="inlineStr">
        <is>
          <t>Zählen Feiertage als freie Arbeitstage?</t>
        </is>
      </c>
      <c r="C18" s="68" t="inlineStr">
        <is>
          <t>Nein</t>
        </is>
      </c>
      <c r="D18" s="69" t="inlineStr">
        <is>
          <t>Bei „Nein“ werden Feiertage automatisch aus den Tageszählungen herausgerechnet (der Normalfall). Bei „Ja“ arbeitet das Team an Feiertagen durch.</t>
        </is>
      </c>
    </row>
    <row r="19"/>
    <row r="20" ht="36" customHeight="1" s="55">
      <c r="B20" s="72" t="inlineStr">
        <is>
          <t>Tipp:</t>
        </is>
      </c>
      <c r="C20" s="73" t="inlineStr">
        <is>
          <t>Das Blatt Feiertage fließt automatisch in alle Tageszählungen ein.</t>
        </is>
      </c>
    </row>
  </sheetData>
  <mergeCells count="1">
    <mergeCell ref="C20:D20"/>
  </mergeCells>
  <dataValidations count="1">
    <dataValidation sqref="C18" showDropDown="0" showInputMessage="0" showErrorMessage="0" allowBlank="0" type="list" errorStyle="stop" operator="between">
      <formula1>"Ja,Nein"</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3.xml><?xml version="1.0" encoding="utf-8"?>
<worksheet xmlns="http://schemas.openxmlformats.org/spreadsheetml/2006/main">
  <sheetPr filterMode="0">
    <outlinePr summaryBelow="1" summaryRight="1"/>
    <pageSetUpPr fitToPage="0"/>
  </sheetPr>
  <dimension ref="A1:J36"/>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22" customWidth="1" style="54" min="1" max="1"/>
    <col width="14" customWidth="1" style="54" min="2" max="4"/>
    <col width="16" customWidth="1" style="54" min="5" max="6"/>
    <col width="18" customWidth="1" style="54" min="7" max="7"/>
    <col width="12" customWidth="1" style="54" min="8" max="9"/>
    <col width="14" customWidth="1" style="54" min="10" max="10"/>
  </cols>
  <sheetData>
    <row r="1" ht="27.75" customHeight="1" s="55">
      <c r="A1" s="63" t="inlineStr">
        <is>
          <t>Mitarbeiter</t>
        </is>
      </c>
    </row>
    <row r="2" ht="15" customHeight="1" s="55">
      <c r="A2" s="64" t="inlineStr">
        <is>
          <t>Eine Zeile pro Person. Gelbe Zellen sind Eingaben. Blaue Zellen werden automatisch berechnet. Löschen Sie keine Formeln.</t>
        </is>
      </c>
    </row>
    <row r="3"/>
    <row r="4" ht="36" customHeight="1" s="55">
      <c r="A4" s="74" t="inlineStr">
        <is>
          <t>Name</t>
        </is>
      </c>
      <c r="B4" s="74" t="inlineStr">
        <is>
          <t>Eintrittsdatum</t>
        </is>
      </c>
      <c r="C4" s="74" t="inlineStr">
        <is>
          <t>Austrittsdatum</t>
        </is>
      </c>
      <c r="D4" s="74" t="inlineStr">
        <is>
          <t>Arbeitstage/Woche</t>
        </is>
      </c>
      <c r="E4" s="74" t="inlineStr">
        <is>
          <t>Jahresurlaub (Tage)</t>
        </is>
      </c>
      <c r="F4" s="74" t="inlineStr">
        <is>
          <t>Übertrag aus dem Vorjahr</t>
        </is>
      </c>
      <c r="G4" s="74" t="inlineStr">
        <is>
          <t>Anspruch dieses Jahr</t>
        </is>
      </c>
      <c r="H4" s="74" t="inlineStr">
        <is>
          <t>Genommen</t>
        </is>
      </c>
      <c r="I4" s="74" t="inlineStr">
        <is>
          <t>Gebucht</t>
        </is>
      </c>
      <c r="J4" s="74" t="inlineStr">
        <is>
          <t>Rest</t>
        </is>
      </c>
    </row>
    <row r="5" ht="21.75" customHeight="1" s="55">
      <c r="A5" s="75" t="inlineStr">
        <is>
          <t>Anna Gruber</t>
        </is>
      </c>
      <c r="B5" s="76" t="n">
        <v>44634</v>
      </c>
      <c r="C5" s="77" t="n"/>
      <c r="D5" s="78" t="n">
        <v>5</v>
      </c>
      <c r="E5" s="78" t="n">
        <v>25</v>
      </c>
      <c r="F5" s="78" t="n">
        <v>2</v>
      </c>
      <c r="G5" s="79">
        <f>IF($A5="","",ROUND($E5*MAX(0,MIN('1. Einrichtung'!$C$10,IF($C5="",'1. Einrichtung'!$C$10,$C5))-MAX('1. Einrichtung'!$C$9,$B5)+1)/('1. Einrichtung'!$C$10-'1. Einrichtung'!$C$9+1),1)+IF(AND($A5&lt;&gt;"",$B5&lt;='1. Einrichtung'!$C$9),$F5,0))</f>
        <v/>
      </c>
      <c r="H5" s="79">
        <f>IF($A5="","",SUMIFS('3. Abwesenheiten'!$E:$E,'3. Abwesenheiten'!$A:$A,$A5,'3. Abwesenheiten'!$B:$B,"Urlaub",'3. Abwesenheiten'!$F:$F,"Genehmigt",'3. Abwesenheiten'!$C:$C,"&gt;="&amp;'1. Einrichtung'!$C$9,'3. Abwesenheiten'!$C:$C,"&lt;="&amp;'1. Einrichtung'!$C$10))</f>
        <v/>
      </c>
      <c r="I5" s="79">
        <f>IF($A5="","",SUMIFS('3. Abwesenheiten'!$E:$E,'3. Abwesenheiten'!$A:$A,$A5,'3. Abwesenheiten'!$B:$B,"Urlaub",'3. Abwesenheiten'!$F:$F,"Ausstehend",'3. Abwesenheiten'!$C:$C,"&gt;="&amp;'1. Einrichtung'!$C$9,'3. Abwesenheiten'!$C:$C,"&lt;="&amp;'1. Einrichtung'!$C$10))</f>
        <v/>
      </c>
      <c r="J5" s="79">
        <f>IF($A5="","",$G5-$H5-$I5)</f>
        <v/>
      </c>
    </row>
    <row r="6" ht="21.75" customHeight="1" s="55">
      <c r="A6" s="75" t="inlineStr">
        <is>
          <t>Lukas Steiner</t>
        </is>
      </c>
      <c r="B6" s="76" t="n">
        <v>45444</v>
      </c>
      <c r="C6" s="77" t="n"/>
      <c r="D6" s="78" t="n">
        <v>5</v>
      </c>
      <c r="E6" s="78" t="n">
        <v>25</v>
      </c>
      <c r="F6" s="78" t="n">
        <v>0</v>
      </c>
      <c r="G6" s="79">
        <f>IF($A6="","",ROUND($E6*MAX(0,MIN('1. Einrichtung'!$C$10,IF($C6="",'1. Einrichtung'!$C$10,$C6))-MAX('1. Einrichtung'!$C$9,$B6)+1)/('1. Einrichtung'!$C$10-'1. Einrichtung'!$C$9+1),1)+IF(AND($A6&lt;&gt;"",$B6&lt;='1. Einrichtung'!$C$9),$F6,0))</f>
        <v/>
      </c>
      <c r="H6" s="79">
        <f>IF($A6="","",SUMIFS('3. Abwesenheiten'!$E:$E,'3. Abwesenheiten'!$A:$A,$A6,'3. Abwesenheiten'!$B:$B,"Urlaub",'3. Abwesenheiten'!$F:$F,"Genehmigt",'3. Abwesenheiten'!$C:$C,"&gt;="&amp;'1. Einrichtung'!$C$9,'3. Abwesenheiten'!$C:$C,"&lt;="&amp;'1. Einrichtung'!$C$10))</f>
        <v/>
      </c>
      <c r="I6" s="79">
        <f>IF($A6="","",SUMIFS('3. Abwesenheiten'!$E:$E,'3. Abwesenheiten'!$A:$A,$A6,'3. Abwesenheiten'!$B:$B,"Urlaub",'3. Abwesenheiten'!$F:$F,"Ausstehend",'3. Abwesenheiten'!$C:$C,"&gt;="&amp;'1. Einrichtung'!$C$9,'3. Abwesenheiten'!$C:$C,"&lt;="&amp;'1. Einrichtung'!$C$10))</f>
        <v/>
      </c>
      <c r="J6" s="79">
        <f>IF($A6="","",$G6-$H6-$I6)</f>
        <v/>
      </c>
    </row>
    <row r="7" ht="21.75" customHeight="1" s="55">
      <c r="A7" s="75" t="inlineStr">
        <is>
          <t>Elena Wagner</t>
        </is>
      </c>
      <c r="B7" s="76" t="n">
        <v>46068</v>
      </c>
      <c r="C7" s="77" t="n"/>
      <c r="D7" s="78" t="n">
        <v>5</v>
      </c>
      <c r="E7" s="78" t="n">
        <v>25</v>
      </c>
      <c r="F7" s="78" t="n">
        <v>0</v>
      </c>
      <c r="G7" s="79">
        <f>IF($A7="","",ROUND($E7*MAX(0,MIN('1. Einrichtung'!$C$10,IF($C7="",'1. Einrichtung'!$C$10,$C7))-MAX('1. Einrichtung'!$C$9,$B7)+1)/('1. Einrichtung'!$C$10-'1. Einrichtung'!$C$9+1),1)+IF(AND($A7&lt;&gt;"",$B7&lt;='1. Einrichtung'!$C$9),$F7,0))</f>
        <v/>
      </c>
      <c r="H7" s="79">
        <f>IF($A7="","",SUMIFS('3. Abwesenheiten'!$E:$E,'3. Abwesenheiten'!$A:$A,$A7,'3. Abwesenheiten'!$B:$B,"Urlaub",'3. Abwesenheiten'!$F:$F,"Genehmigt",'3. Abwesenheiten'!$C:$C,"&gt;="&amp;'1. Einrichtung'!$C$9,'3. Abwesenheiten'!$C:$C,"&lt;="&amp;'1. Einrichtung'!$C$10))</f>
        <v/>
      </c>
      <c r="I7" s="79">
        <f>IF($A7="","",SUMIFS('3. Abwesenheiten'!$E:$E,'3. Abwesenheiten'!$A:$A,$A7,'3. Abwesenheiten'!$B:$B,"Urlaub",'3. Abwesenheiten'!$F:$F,"Ausstehend",'3. Abwesenheiten'!$C:$C,"&gt;="&amp;'1. Einrichtung'!$C$9,'3. Abwesenheiten'!$C:$C,"&lt;="&amp;'1. Einrichtung'!$C$10))</f>
        <v/>
      </c>
      <c r="J7" s="79">
        <f>IF($A7="","",$G7-$H7-$I7)</f>
        <v/>
      </c>
    </row>
    <row r="8" ht="21.75" customHeight="1" s="55">
      <c r="A8" s="75" t="inlineStr">
        <is>
          <t>Tobias Maier</t>
        </is>
      </c>
      <c r="B8" s="76" t="n">
        <v>44417</v>
      </c>
      <c r="C8" s="77" t="n"/>
      <c r="D8" s="78" t="n">
        <v>3</v>
      </c>
      <c r="E8" s="78" t="n">
        <v>15</v>
      </c>
      <c r="F8" s="78" t="n">
        <v>1</v>
      </c>
      <c r="G8" s="79">
        <f>IF($A8="","",ROUND($E8*MAX(0,MIN('1. Einrichtung'!$C$10,IF($C8="",'1. Einrichtung'!$C$10,$C8))-MAX('1. Einrichtung'!$C$9,$B8)+1)/('1. Einrichtung'!$C$10-'1. Einrichtung'!$C$9+1),1)+IF(AND($A8&lt;&gt;"",$B8&lt;='1. Einrichtung'!$C$9),$F8,0))</f>
        <v/>
      </c>
      <c r="H8" s="79">
        <f>IF($A8="","",SUMIFS('3. Abwesenheiten'!$E:$E,'3. Abwesenheiten'!$A:$A,$A8,'3. Abwesenheiten'!$B:$B,"Urlaub",'3. Abwesenheiten'!$F:$F,"Genehmigt",'3. Abwesenheiten'!$C:$C,"&gt;="&amp;'1. Einrichtung'!$C$9,'3. Abwesenheiten'!$C:$C,"&lt;="&amp;'1. Einrichtung'!$C$10))</f>
        <v/>
      </c>
      <c r="I8" s="79">
        <f>IF($A8="","",SUMIFS('3. Abwesenheiten'!$E:$E,'3. Abwesenheiten'!$A:$A,$A8,'3. Abwesenheiten'!$B:$B,"Urlaub",'3. Abwesenheiten'!$F:$F,"Ausstehend",'3. Abwesenheiten'!$C:$C,"&gt;="&amp;'1. Einrichtung'!$C$9,'3. Abwesenheiten'!$C:$C,"&lt;="&amp;'1. Einrichtung'!$C$10))</f>
        <v/>
      </c>
      <c r="J8" s="79">
        <f>IF($A8="","",$G8-$H8-$I8)</f>
        <v/>
      </c>
    </row>
    <row r="9" ht="21.75" customHeight="1" s="55">
      <c r="A9" s="75" t="inlineStr">
        <is>
          <t>Emma Hofer</t>
        </is>
      </c>
      <c r="B9" s="76" t="n">
        <v>43836</v>
      </c>
      <c r="C9" s="76" t="n">
        <v>46295</v>
      </c>
      <c r="D9" s="78" t="n">
        <v>5</v>
      </c>
      <c r="E9" s="78" t="n">
        <v>25</v>
      </c>
      <c r="F9" s="78" t="n">
        <v>0</v>
      </c>
      <c r="G9" s="79">
        <f>IF($A9="","",ROUND($E9*MAX(0,MIN('1. Einrichtung'!$C$10,IF($C9="",'1. Einrichtung'!$C$10,$C9))-MAX('1. Einrichtung'!$C$9,$B9)+1)/('1. Einrichtung'!$C$10-'1. Einrichtung'!$C$9+1),1)+IF(AND($A9&lt;&gt;"",$B9&lt;='1. Einrichtung'!$C$9),$F9,0))</f>
        <v/>
      </c>
      <c r="H9" s="79">
        <f>IF($A9="","",SUMIFS('3. Abwesenheiten'!$E:$E,'3. Abwesenheiten'!$A:$A,$A9,'3. Abwesenheiten'!$B:$B,"Urlaub",'3. Abwesenheiten'!$F:$F,"Genehmigt",'3. Abwesenheiten'!$C:$C,"&gt;="&amp;'1. Einrichtung'!$C$9,'3. Abwesenheiten'!$C:$C,"&lt;="&amp;'1. Einrichtung'!$C$10))</f>
        <v/>
      </c>
      <c r="I9" s="79">
        <f>IF($A9="","",SUMIFS('3. Abwesenheiten'!$E:$E,'3. Abwesenheiten'!$A:$A,$A9,'3. Abwesenheiten'!$B:$B,"Urlaub",'3. Abwesenheiten'!$F:$F,"Ausstehend",'3. Abwesenheiten'!$C:$C,"&gt;="&amp;'1. Einrichtung'!$C$9,'3. Abwesenheiten'!$C:$C,"&lt;="&amp;'1. Einrichtung'!$C$10))</f>
        <v/>
      </c>
      <c r="J9" s="79">
        <f>IF($A9="","",$G9-$H9-$I9)</f>
        <v/>
      </c>
    </row>
    <row r="10" ht="21.75" customHeight="1" s="55">
      <c r="A10" s="75" t="n"/>
      <c r="B10" s="77" t="n"/>
      <c r="C10" s="77" t="n"/>
      <c r="D10" s="78" t="n"/>
      <c r="E10" s="78" t="n"/>
      <c r="F10" s="78" t="n"/>
      <c r="G10" s="79">
        <f>IF($A10="","",ROUND($E10*MAX(0,MIN('1. Einrichtung'!$C$10,IF($C10="",'1. Einrichtung'!$C$10,$C10))-MAX('1. Einrichtung'!$C$9,$B10)+1)/('1. Einrichtung'!$C$10-'1. Einrichtung'!$C$9+1),1)+IF(AND($A10&lt;&gt;"",$B10&lt;='1. Einrichtung'!$C$9),$F10,0))</f>
        <v/>
      </c>
      <c r="H10" s="79">
        <f>IF($A10="","",SUMIFS('3. Abwesenheiten'!$E:$E,'3. Abwesenheiten'!$A:$A,$A10,'3. Abwesenheiten'!$B:$B,"Urlaub",'3. Abwesenheiten'!$F:$F,"Genehmigt",'3. Abwesenheiten'!$C:$C,"&gt;="&amp;'1. Einrichtung'!$C$9,'3. Abwesenheiten'!$C:$C,"&lt;="&amp;'1. Einrichtung'!$C$10))</f>
        <v/>
      </c>
      <c r="I10" s="79">
        <f>IF($A10="","",SUMIFS('3. Abwesenheiten'!$E:$E,'3. Abwesenheiten'!$A:$A,$A10,'3. Abwesenheiten'!$B:$B,"Urlaub",'3. Abwesenheiten'!$F:$F,"Ausstehend",'3. Abwesenheiten'!$C:$C,"&gt;="&amp;'1. Einrichtung'!$C$9,'3. Abwesenheiten'!$C:$C,"&lt;="&amp;'1. Einrichtung'!$C$10))</f>
        <v/>
      </c>
      <c r="J10" s="79">
        <f>IF($A10="","",$G10-$H10-$I10)</f>
        <v/>
      </c>
    </row>
    <row r="11" ht="21.75" customHeight="1" s="55">
      <c r="A11" s="75" t="n"/>
      <c r="B11" s="77" t="n"/>
      <c r="C11" s="77" t="n"/>
      <c r="D11" s="78" t="n"/>
      <c r="E11" s="78" t="n"/>
      <c r="F11" s="78" t="n"/>
      <c r="G11" s="79">
        <f>IF($A11="","",ROUND($E11*MAX(0,MIN('1. Einrichtung'!$C$10,IF($C11="",'1. Einrichtung'!$C$10,$C11))-MAX('1. Einrichtung'!$C$9,$B11)+1)/('1. Einrichtung'!$C$10-'1. Einrichtung'!$C$9+1),1)+IF(AND($A11&lt;&gt;"",$B11&lt;='1. Einrichtung'!$C$9),$F11,0))</f>
        <v/>
      </c>
      <c r="H11" s="79">
        <f>IF($A11="","",SUMIFS('3. Abwesenheiten'!$E:$E,'3. Abwesenheiten'!$A:$A,$A11,'3. Abwesenheiten'!$B:$B,"Urlaub",'3. Abwesenheiten'!$F:$F,"Genehmigt",'3. Abwesenheiten'!$C:$C,"&gt;="&amp;'1. Einrichtung'!$C$9,'3. Abwesenheiten'!$C:$C,"&lt;="&amp;'1. Einrichtung'!$C$10))</f>
        <v/>
      </c>
      <c r="I11" s="79">
        <f>IF($A11="","",SUMIFS('3. Abwesenheiten'!$E:$E,'3. Abwesenheiten'!$A:$A,$A11,'3. Abwesenheiten'!$B:$B,"Urlaub",'3. Abwesenheiten'!$F:$F,"Ausstehend",'3. Abwesenheiten'!$C:$C,"&gt;="&amp;'1. Einrichtung'!$C$9,'3. Abwesenheiten'!$C:$C,"&lt;="&amp;'1. Einrichtung'!$C$10))</f>
        <v/>
      </c>
      <c r="J11" s="79">
        <f>IF($A11="","",$G11-$H11-$I11)</f>
        <v/>
      </c>
    </row>
    <row r="12" ht="21.75" customHeight="1" s="55">
      <c r="A12" s="75" t="n"/>
      <c r="B12" s="77" t="n"/>
      <c r="C12" s="77" t="n"/>
      <c r="D12" s="78" t="n"/>
      <c r="E12" s="78" t="n"/>
      <c r="F12" s="78" t="n"/>
      <c r="G12" s="79">
        <f>IF($A12="","",ROUND($E12*MAX(0,MIN('1. Einrichtung'!$C$10,IF($C12="",'1. Einrichtung'!$C$10,$C12))-MAX('1. Einrichtung'!$C$9,$B12)+1)/('1. Einrichtung'!$C$10-'1. Einrichtung'!$C$9+1),1)+IF(AND($A12&lt;&gt;"",$B12&lt;='1. Einrichtung'!$C$9),$F12,0))</f>
        <v/>
      </c>
      <c r="H12" s="79">
        <f>IF($A12="","",SUMIFS('3. Abwesenheiten'!$E:$E,'3. Abwesenheiten'!$A:$A,$A12,'3. Abwesenheiten'!$B:$B,"Urlaub",'3. Abwesenheiten'!$F:$F,"Genehmigt",'3. Abwesenheiten'!$C:$C,"&gt;="&amp;'1. Einrichtung'!$C$9,'3. Abwesenheiten'!$C:$C,"&lt;="&amp;'1. Einrichtung'!$C$10))</f>
        <v/>
      </c>
      <c r="I12" s="79">
        <f>IF($A12="","",SUMIFS('3. Abwesenheiten'!$E:$E,'3. Abwesenheiten'!$A:$A,$A12,'3. Abwesenheiten'!$B:$B,"Urlaub",'3. Abwesenheiten'!$F:$F,"Ausstehend",'3. Abwesenheiten'!$C:$C,"&gt;="&amp;'1. Einrichtung'!$C$9,'3. Abwesenheiten'!$C:$C,"&lt;="&amp;'1. Einrichtung'!$C$10))</f>
        <v/>
      </c>
      <c r="J12" s="79">
        <f>IF($A12="","",$G12-$H12-$I12)</f>
        <v/>
      </c>
    </row>
    <row r="13" ht="21.75" customHeight="1" s="55">
      <c r="A13" s="75" t="n"/>
      <c r="B13" s="77" t="n"/>
      <c r="C13" s="77" t="n"/>
      <c r="D13" s="78" t="n"/>
      <c r="E13" s="78" t="n"/>
      <c r="F13" s="78" t="n"/>
      <c r="G13" s="79">
        <f>IF($A13="","",ROUND($E13*MAX(0,MIN('1. Einrichtung'!$C$10,IF($C13="",'1. Einrichtung'!$C$10,$C13))-MAX('1. Einrichtung'!$C$9,$B13)+1)/('1. Einrichtung'!$C$10-'1. Einrichtung'!$C$9+1),1)+IF(AND($A13&lt;&gt;"",$B13&lt;='1. Einrichtung'!$C$9),$F13,0))</f>
        <v/>
      </c>
      <c r="H13" s="79">
        <f>IF($A13="","",SUMIFS('3. Abwesenheiten'!$E:$E,'3. Abwesenheiten'!$A:$A,$A13,'3. Abwesenheiten'!$B:$B,"Urlaub",'3. Abwesenheiten'!$F:$F,"Genehmigt",'3. Abwesenheiten'!$C:$C,"&gt;="&amp;'1. Einrichtung'!$C$9,'3. Abwesenheiten'!$C:$C,"&lt;="&amp;'1. Einrichtung'!$C$10))</f>
        <v/>
      </c>
      <c r="I13" s="79">
        <f>IF($A13="","",SUMIFS('3. Abwesenheiten'!$E:$E,'3. Abwesenheiten'!$A:$A,$A13,'3. Abwesenheiten'!$B:$B,"Urlaub",'3. Abwesenheiten'!$F:$F,"Ausstehend",'3. Abwesenheiten'!$C:$C,"&gt;="&amp;'1. Einrichtung'!$C$9,'3. Abwesenheiten'!$C:$C,"&lt;="&amp;'1. Einrichtung'!$C$10))</f>
        <v/>
      </c>
      <c r="J13" s="79">
        <f>IF($A13="","",$G13-$H13-$I13)</f>
        <v/>
      </c>
    </row>
    <row r="14" ht="21.75" customHeight="1" s="55">
      <c r="A14" s="75" t="n"/>
      <c r="B14" s="77" t="n"/>
      <c r="C14" s="77" t="n"/>
      <c r="D14" s="78" t="n"/>
      <c r="E14" s="78" t="n"/>
      <c r="F14" s="78" t="n"/>
      <c r="G14" s="79">
        <f>IF($A14="","",ROUND($E14*MAX(0,MIN('1. Einrichtung'!$C$10,IF($C14="",'1. Einrichtung'!$C$10,$C14))-MAX('1. Einrichtung'!$C$9,$B14)+1)/('1. Einrichtung'!$C$10-'1. Einrichtung'!$C$9+1),1)+IF(AND($A14&lt;&gt;"",$B14&lt;='1. Einrichtung'!$C$9),$F14,0))</f>
        <v/>
      </c>
      <c r="H14" s="79">
        <f>IF($A14="","",SUMIFS('3. Abwesenheiten'!$E:$E,'3. Abwesenheiten'!$A:$A,$A14,'3. Abwesenheiten'!$B:$B,"Urlaub",'3. Abwesenheiten'!$F:$F,"Genehmigt",'3. Abwesenheiten'!$C:$C,"&gt;="&amp;'1. Einrichtung'!$C$9,'3. Abwesenheiten'!$C:$C,"&lt;="&amp;'1. Einrichtung'!$C$10))</f>
        <v/>
      </c>
      <c r="I14" s="79">
        <f>IF($A14="","",SUMIFS('3. Abwesenheiten'!$E:$E,'3. Abwesenheiten'!$A:$A,$A14,'3. Abwesenheiten'!$B:$B,"Urlaub",'3. Abwesenheiten'!$F:$F,"Ausstehend",'3. Abwesenheiten'!$C:$C,"&gt;="&amp;'1. Einrichtung'!$C$9,'3. Abwesenheiten'!$C:$C,"&lt;="&amp;'1. Einrichtung'!$C$10))</f>
        <v/>
      </c>
      <c r="J14" s="79">
        <f>IF($A14="","",$G14-$H14-$I14)</f>
        <v/>
      </c>
    </row>
    <row r="15" ht="21.75" customHeight="1" s="55">
      <c r="A15" s="75" t="n"/>
      <c r="B15" s="77" t="n"/>
      <c r="C15" s="77" t="n"/>
      <c r="D15" s="78" t="n"/>
      <c r="E15" s="78" t="n"/>
      <c r="F15" s="78" t="n"/>
      <c r="G15" s="79">
        <f>IF($A15="","",ROUND($E15*MAX(0,MIN('1. Einrichtung'!$C$10,IF($C15="",'1. Einrichtung'!$C$10,$C15))-MAX('1. Einrichtung'!$C$9,$B15)+1)/('1. Einrichtung'!$C$10-'1. Einrichtung'!$C$9+1),1)+IF(AND($A15&lt;&gt;"",$B15&lt;='1. Einrichtung'!$C$9),$F15,0))</f>
        <v/>
      </c>
      <c r="H15" s="79">
        <f>IF($A15="","",SUMIFS('3. Abwesenheiten'!$E:$E,'3. Abwesenheiten'!$A:$A,$A15,'3. Abwesenheiten'!$B:$B,"Urlaub",'3. Abwesenheiten'!$F:$F,"Genehmigt",'3. Abwesenheiten'!$C:$C,"&gt;="&amp;'1. Einrichtung'!$C$9,'3. Abwesenheiten'!$C:$C,"&lt;="&amp;'1. Einrichtung'!$C$10))</f>
        <v/>
      </c>
      <c r="I15" s="79">
        <f>IF($A15="","",SUMIFS('3. Abwesenheiten'!$E:$E,'3. Abwesenheiten'!$A:$A,$A15,'3. Abwesenheiten'!$B:$B,"Urlaub",'3. Abwesenheiten'!$F:$F,"Ausstehend",'3. Abwesenheiten'!$C:$C,"&gt;="&amp;'1. Einrichtung'!$C$9,'3. Abwesenheiten'!$C:$C,"&lt;="&amp;'1. Einrichtung'!$C$10))</f>
        <v/>
      </c>
      <c r="J15" s="79">
        <f>IF($A15="","",$G15-$H15-$I15)</f>
        <v/>
      </c>
    </row>
    <row r="16" ht="21.75" customHeight="1" s="55">
      <c r="A16" s="75" t="n"/>
      <c r="B16" s="77" t="n"/>
      <c r="C16" s="77" t="n"/>
      <c r="D16" s="78" t="n"/>
      <c r="E16" s="78" t="n"/>
      <c r="F16" s="78" t="n"/>
      <c r="G16" s="79">
        <f>IF($A16="","",ROUND($E16*MAX(0,MIN('1. Einrichtung'!$C$10,IF($C16="",'1. Einrichtung'!$C$10,$C16))-MAX('1. Einrichtung'!$C$9,$B16)+1)/('1. Einrichtung'!$C$10-'1. Einrichtung'!$C$9+1),1)+IF(AND($A16&lt;&gt;"",$B16&lt;='1. Einrichtung'!$C$9),$F16,0))</f>
        <v/>
      </c>
      <c r="H16" s="79">
        <f>IF($A16="","",SUMIFS('3. Abwesenheiten'!$E:$E,'3. Abwesenheiten'!$A:$A,$A16,'3. Abwesenheiten'!$B:$B,"Urlaub",'3. Abwesenheiten'!$F:$F,"Genehmigt",'3. Abwesenheiten'!$C:$C,"&gt;="&amp;'1. Einrichtung'!$C$9,'3. Abwesenheiten'!$C:$C,"&lt;="&amp;'1. Einrichtung'!$C$10))</f>
        <v/>
      </c>
      <c r="I16" s="79">
        <f>IF($A16="","",SUMIFS('3. Abwesenheiten'!$E:$E,'3. Abwesenheiten'!$A:$A,$A16,'3. Abwesenheiten'!$B:$B,"Urlaub",'3. Abwesenheiten'!$F:$F,"Ausstehend",'3. Abwesenheiten'!$C:$C,"&gt;="&amp;'1. Einrichtung'!$C$9,'3. Abwesenheiten'!$C:$C,"&lt;="&amp;'1. Einrichtung'!$C$10))</f>
        <v/>
      </c>
      <c r="J16" s="79">
        <f>IF($A16="","",$G16-$H16-$I16)</f>
        <v/>
      </c>
    </row>
    <row r="17" ht="21.75" customHeight="1" s="55">
      <c r="A17" s="75" t="n"/>
      <c r="B17" s="77" t="n"/>
      <c r="C17" s="77" t="n"/>
      <c r="D17" s="78" t="n"/>
      <c r="E17" s="78" t="n"/>
      <c r="F17" s="78" t="n"/>
      <c r="G17" s="79">
        <f>IF($A17="","",ROUND($E17*MAX(0,MIN('1. Einrichtung'!$C$10,IF($C17="",'1. Einrichtung'!$C$10,$C17))-MAX('1. Einrichtung'!$C$9,$B17)+1)/('1. Einrichtung'!$C$10-'1. Einrichtung'!$C$9+1),1)+IF(AND($A17&lt;&gt;"",$B17&lt;='1. Einrichtung'!$C$9),$F17,0))</f>
        <v/>
      </c>
      <c r="H17" s="79">
        <f>IF($A17="","",SUMIFS('3. Abwesenheiten'!$E:$E,'3. Abwesenheiten'!$A:$A,$A17,'3. Abwesenheiten'!$B:$B,"Urlaub",'3. Abwesenheiten'!$F:$F,"Genehmigt",'3. Abwesenheiten'!$C:$C,"&gt;="&amp;'1. Einrichtung'!$C$9,'3. Abwesenheiten'!$C:$C,"&lt;="&amp;'1. Einrichtung'!$C$10))</f>
        <v/>
      </c>
      <c r="I17" s="79">
        <f>IF($A17="","",SUMIFS('3. Abwesenheiten'!$E:$E,'3. Abwesenheiten'!$A:$A,$A17,'3. Abwesenheiten'!$B:$B,"Urlaub",'3. Abwesenheiten'!$F:$F,"Ausstehend",'3. Abwesenheiten'!$C:$C,"&gt;="&amp;'1. Einrichtung'!$C$9,'3. Abwesenheiten'!$C:$C,"&lt;="&amp;'1. Einrichtung'!$C$10))</f>
        <v/>
      </c>
      <c r="J17" s="79">
        <f>IF($A17="","",$G17-$H17-$I17)</f>
        <v/>
      </c>
    </row>
    <row r="18" ht="21.75" customHeight="1" s="55">
      <c r="A18" s="75" t="n"/>
      <c r="B18" s="77" t="n"/>
      <c r="C18" s="77" t="n"/>
      <c r="D18" s="78" t="n"/>
      <c r="E18" s="78" t="n"/>
      <c r="F18" s="78" t="n"/>
      <c r="G18" s="79">
        <f>IF($A18="","",ROUND($E18*MAX(0,MIN('1. Einrichtung'!$C$10,IF($C18="",'1. Einrichtung'!$C$10,$C18))-MAX('1. Einrichtung'!$C$9,$B18)+1)/('1. Einrichtung'!$C$10-'1. Einrichtung'!$C$9+1),1)+IF(AND($A18&lt;&gt;"",$B18&lt;='1. Einrichtung'!$C$9),$F18,0))</f>
        <v/>
      </c>
      <c r="H18" s="79">
        <f>IF($A18="","",SUMIFS('3. Abwesenheiten'!$E:$E,'3. Abwesenheiten'!$A:$A,$A18,'3. Abwesenheiten'!$B:$B,"Urlaub",'3. Abwesenheiten'!$F:$F,"Genehmigt",'3. Abwesenheiten'!$C:$C,"&gt;="&amp;'1. Einrichtung'!$C$9,'3. Abwesenheiten'!$C:$C,"&lt;="&amp;'1. Einrichtung'!$C$10))</f>
        <v/>
      </c>
      <c r="I18" s="79">
        <f>IF($A18="","",SUMIFS('3. Abwesenheiten'!$E:$E,'3. Abwesenheiten'!$A:$A,$A18,'3. Abwesenheiten'!$B:$B,"Urlaub",'3. Abwesenheiten'!$F:$F,"Ausstehend",'3. Abwesenheiten'!$C:$C,"&gt;="&amp;'1. Einrichtung'!$C$9,'3. Abwesenheiten'!$C:$C,"&lt;="&amp;'1. Einrichtung'!$C$10))</f>
        <v/>
      </c>
      <c r="J18" s="79">
        <f>IF($A18="","",$G18-$H18-$I18)</f>
        <v/>
      </c>
    </row>
    <row r="19" ht="21.75" customHeight="1" s="55">
      <c r="A19" s="75" t="n"/>
      <c r="B19" s="77" t="n"/>
      <c r="C19" s="77" t="n"/>
      <c r="D19" s="78" t="n"/>
      <c r="E19" s="78" t="n"/>
      <c r="F19" s="78" t="n"/>
      <c r="G19" s="79">
        <f>IF($A19="","",ROUND($E19*MAX(0,MIN('1. Einrichtung'!$C$10,IF($C19="",'1. Einrichtung'!$C$10,$C19))-MAX('1. Einrichtung'!$C$9,$B19)+1)/('1. Einrichtung'!$C$10-'1. Einrichtung'!$C$9+1),1)+IF(AND($A19&lt;&gt;"",$B19&lt;='1. Einrichtung'!$C$9),$F19,0))</f>
        <v/>
      </c>
      <c r="H19" s="79">
        <f>IF($A19="","",SUMIFS('3. Abwesenheiten'!$E:$E,'3. Abwesenheiten'!$A:$A,$A19,'3. Abwesenheiten'!$B:$B,"Urlaub",'3. Abwesenheiten'!$F:$F,"Genehmigt",'3. Abwesenheiten'!$C:$C,"&gt;="&amp;'1. Einrichtung'!$C$9,'3. Abwesenheiten'!$C:$C,"&lt;="&amp;'1. Einrichtung'!$C$10))</f>
        <v/>
      </c>
      <c r="I19" s="79">
        <f>IF($A19="","",SUMIFS('3. Abwesenheiten'!$E:$E,'3. Abwesenheiten'!$A:$A,$A19,'3. Abwesenheiten'!$B:$B,"Urlaub",'3. Abwesenheiten'!$F:$F,"Ausstehend",'3. Abwesenheiten'!$C:$C,"&gt;="&amp;'1. Einrichtung'!$C$9,'3. Abwesenheiten'!$C:$C,"&lt;="&amp;'1. Einrichtung'!$C$10))</f>
        <v/>
      </c>
      <c r="J19" s="79">
        <f>IF($A19="","",$G19-$H19-$I19)</f>
        <v/>
      </c>
    </row>
    <row r="20" ht="21.75" customHeight="1" s="55">
      <c r="A20" s="75" t="n"/>
      <c r="B20" s="77" t="n"/>
      <c r="C20" s="77" t="n"/>
      <c r="D20" s="78" t="n"/>
      <c r="E20" s="78" t="n"/>
      <c r="F20" s="78" t="n"/>
      <c r="G20" s="79">
        <f>IF($A20="","",ROUND($E20*MAX(0,MIN('1. Einrichtung'!$C$10,IF($C20="",'1. Einrichtung'!$C$10,$C20))-MAX('1. Einrichtung'!$C$9,$B20)+1)/('1. Einrichtung'!$C$10-'1. Einrichtung'!$C$9+1),1)+IF(AND($A20&lt;&gt;"",$B20&lt;='1. Einrichtung'!$C$9),$F20,0))</f>
        <v/>
      </c>
      <c r="H20" s="79">
        <f>IF($A20="","",SUMIFS('3. Abwesenheiten'!$E:$E,'3. Abwesenheiten'!$A:$A,$A20,'3. Abwesenheiten'!$B:$B,"Urlaub",'3. Abwesenheiten'!$F:$F,"Genehmigt",'3. Abwesenheiten'!$C:$C,"&gt;="&amp;'1. Einrichtung'!$C$9,'3. Abwesenheiten'!$C:$C,"&lt;="&amp;'1. Einrichtung'!$C$10))</f>
        <v/>
      </c>
      <c r="I20" s="79">
        <f>IF($A20="","",SUMIFS('3. Abwesenheiten'!$E:$E,'3. Abwesenheiten'!$A:$A,$A20,'3. Abwesenheiten'!$B:$B,"Urlaub",'3. Abwesenheiten'!$F:$F,"Ausstehend",'3. Abwesenheiten'!$C:$C,"&gt;="&amp;'1. Einrichtung'!$C$9,'3. Abwesenheiten'!$C:$C,"&lt;="&amp;'1. Einrichtung'!$C$10))</f>
        <v/>
      </c>
      <c r="J20" s="79">
        <f>IF($A20="","",$G20-$H20-$I20)</f>
        <v/>
      </c>
    </row>
    <row r="21" ht="21.75" customHeight="1" s="55">
      <c r="A21" s="75" t="n"/>
      <c r="B21" s="77" t="n"/>
      <c r="C21" s="77" t="n"/>
      <c r="D21" s="78" t="n"/>
      <c r="E21" s="78" t="n"/>
      <c r="F21" s="78" t="n"/>
      <c r="G21" s="79">
        <f>IF($A21="","",ROUND($E21*MAX(0,MIN('1. Einrichtung'!$C$10,IF($C21="",'1. Einrichtung'!$C$10,$C21))-MAX('1. Einrichtung'!$C$9,$B21)+1)/('1. Einrichtung'!$C$10-'1. Einrichtung'!$C$9+1),1)+IF(AND($A21&lt;&gt;"",$B21&lt;='1. Einrichtung'!$C$9),$F21,0))</f>
        <v/>
      </c>
      <c r="H21" s="79">
        <f>IF($A21="","",SUMIFS('3. Abwesenheiten'!$E:$E,'3. Abwesenheiten'!$A:$A,$A21,'3. Abwesenheiten'!$B:$B,"Urlaub",'3. Abwesenheiten'!$F:$F,"Genehmigt",'3. Abwesenheiten'!$C:$C,"&gt;="&amp;'1. Einrichtung'!$C$9,'3. Abwesenheiten'!$C:$C,"&lt;="&amp;'1. Einrichtung'!$C$10))</f>
        <v/>
      </c>
      <c r="I21" s="79">
        <f>IF($A21="","",SUMIFS('3. Abwesenheiten'!$E:$E,'3. Abwesenheiten'!$A:$A,$A21,'3. Abwesenheiten'!$B:$B,"Urlaub",'3. Abwesenheiten'!$F:$F,"Ausstehend",'3. Abwesenheiten'!$C:$C,"&gt;="&amp;'1. Einrichtung'!$C$9,'3. Abwesenheiten'!$C:$C,"&lt;="&amp;'1. Einrichtung'!$C$10))</f>
        <v/>
      </c>
      <c r="J21" s="79">
        <f>IF($A21="","",$G21-$H21-$I21)</f>
        <v/>
      </c>
    </row>
    <row r="22" ht="21.75" customHeight="1" s="55">
      <c r="A22" s="75" t="n"/>
      <c r="B22" s="77" t="n"/>
      <c r="C22" s="77" t="n"/>
      <c r="D22" s="78" t="n"/>
      <c r="E22" s="78" t="n"/>
      <c r="F22" s="78" t="n"/>
      <c r="G22" s="79">
        <f>IF($A22="","",ROUND($E22*MAX(0,MIN('1. Einrichtung'!$C$10,IF($C22="",'1. Einrichtung'!$C$10,$C22))-MAX('1. Einrichtung'!$C$9,$B22)+1)/('1. Einrichtung'!$C$10-'1. Einrichtung'!$C$9+1),1)+IF(AND($A22&lt;&gt;"",$B22&lt;='1. Einrichtung'!$C$9),$F22,0))</f>
        <v/>
      </c>
      <c r="H22" s="79">
        <f>IF($A22="","",SUMIFS('3. Abwesenheiten'!$E:$E,'3. Abwesenheiten'!$A:$A,$A22,'3. Abwesenheiten'!$B:$B,"Urlaub",'3. Abwesenheiten'!$F:$F,"Genehmigt",'3. Abwesenheiten'!$C:$C,"&gt;="&amp;'1. Einrichtung'!$C$9,'3. Abwesenheiten'!$C:$C,"&lt;="&amp;'1. Einrichtung'!$C$10))</f>
        <v/>
      </c>
      <c r="I22" s="79">
        <f>IF($A22="","",SUMIFS('3. Abwesenheiten'!$E:$E,'3. Abwesenheiten'!$A:$A,$A22,'3. Abwesenheiten'!$B:$B,"Urlaub",'3. Abwesenheiten'!$F:$F,"Ausstehend",'3. Abwesenheiten'!$C:$C,"&gt;="&amp;'1. Einrichtung'!$C$9,'3. Abwesenheiten'!$C:$C,"&lt;="&amp;'1. Einrichtung'!$C$10))</f>
        <v/>
      </c>
      <c r="J22" s="79">
        <f>IF($A22="","",$G22-$H22-$I22)</f>
        <v/>
      </c>
    </row>
    <row r="23" ht="21.75" customHeight="1" s="55">
      <c r="A23" s="75" t="n"/>
      <c r="B23" s="77" t="n"/>
      <c r="C23" s="77" t="n"/>
      <c r="D23" s="78" t="n"/>
      <c r="E23" s="78" t="n"/>
      <c r="F23" s="78" t="n"/>
      <c r="G23" s="79">
        <f>IF($A23="","",ROUND($E23*MAX(0,MIN('1. Einrichtung'!$C$10,IF($C23="",'1. Einrichtung'!$C$10,$C23))-MAX('1. Einrichtung'!$C$9,$B23)+1)/('1. Einrichtung'!$C$10-'1. Einrichtung'!$C$9+1),1)+IF(AND($A23&lt;&gt;"",$B23&lt;='1. Einrichtung'!$C$9),$F23,0))</f>
        <v/>
      </c>
      <c r="H23" s="79">
        <f>IF($A23="","",SUMIFS('3. Abwesenheiten'!$E:$E,'3. Abwesenheiten'!$A:$A,$A23,'3. Abwesenheiten'!$B:$B,"Urlaub",'3. Abwesenheiten'!$F:$F,"Genehmigt",'3. Abwesenheiten'!$C:$C,"&gt;="&amp;'1. Einrichtung'!$C$9,'3. Abwesenheiten'!$C:$C,"&lt;="&amp;'1. Einrichtung'!$C$10))</f>
        <v/>
      </c>
      <c r="I23" s="79">
        <f>IF($A23="","",SUMIFS('3. Abwesenheiten'!$E:$E,'3. Abwesenheiten'!$A:$A,$A23,'3. Abwesenheiten'!$B:$B,"Urlaub",'3. Abwesenheiten'!$F:$F,"Ausstehend",'3. Abwesenheiten'!$C:$C,"&gt;="&amp;'1. Einrichtung'!$C$9,'3. Abwesenheiten'!$C:$C,"&lt;="&amp;'1. Einrichtung'!$C$10))</f>
        <v/>
      </c>
      <c r="J23" s="79">
        <f>IF($A23="","",$G23-$H23-$I23)</f>
        <v/>
      </c>
    </row>
    <row r="24" ht="21.75" customHeight="1" s="55">
      <c r="A24" s="75" t="n"/>
      <c r="B24" s="77" t="n"/>
      <c r="C24" s="77" t="n"/>
      <c r="D24" s="78" t="n"/>
      <c r="E24" s="78" t="n"/>
      <c r="F24" s="78" t="n"/>
      <c r="G24" s="79">
        <f>IF($A24="","",ROUND($E24*MAX(0,MIN('1. Einrichtung'!$C$10,IF($C24="",'1. Einrichtung'!$C$10,$C24))-MAX('1. Einrichtung'!$C$9,$B24)+1)/('1. Einrichtung'!$C$10-'1. Einrichtung'!$C$9+1),1)+IF(AND($A24&lt;&gt;"",$B24&lt;='1. Einrichtung'!$C$9),$F24,0))</f>
        <v/>
      </c>
      <c r="H24" s="79">
        <f>IF($A24="","",SUMIFS('3. Abwesenheiten'!$E:$E,'3. Abwesenheiten'!$A:$A,$A24,'3. Abwesenheiten'!$B:$B,"Urlaub",'3. Abwesenheiten'!$F:$F,"Genehmigt",'3. Abwesenheiten'!$C:$C,"&gt;="&amp;'1. Einrichtung'!$C$9,'3. Abwesenheiten'!$C:$C,"&lt;="&amp;'1. Einrichtung'!$C$10))</f>
        <v/>
      </c>
      <c r="I24" s="79">
        <f>IF($A24="","",SUMIFS('3. Abwesenheiten'!$E:$E,'3. Abwesenheiten'!$A:$A,$A24,'3. Abwesenheiten'!$B:$B,"Urlaub",'3. Abwesenheiten'!$F:$F,"Ausstehend",'3. Abwesenheiten'!$C:$C,"&gt;="&amp;'1. Einrichtung'!$C$9,'3. Abwesenheiten'!$C:$C,"&lt;="&amp;'1. Einrichtung'!$C$10))</f>
        <v/>
      </c>
      <c r="J24" s="79">
        <f>IF($A24="","",$G24-$H24-$I24)</f>
        <v/>
      </c>
    </row>
    <row r="25" ht="21.75" customHeight="1" s="55">
      <c r="A25" s="75" t="n"/>
      <c r="B25" s="77" t="n"/>
      <c r="C25" s="77" t="n"/>
      <c r="D25" s="78" t="n"/>
      <c r="E25" s="78" t="n"/>
      <c r="F25" s="78" t="n"/>
      <c r="G25" s="79">
        <f>IF($A25="","",ROUND($E25*MAX(0,MIN('1. Einrichtung'!$C$10,IF($C25="",'1. Einrichtung'!$C$10,$C25))-MAX('1. Einrichtung'!$C$9,$B25)+1)/('1. Einrichtung'!$C$10-'1. Einrichtung'!$C$9+1),1)+IF(AND($A25&lt;&gt;"",$B25&lt;='1. Einrichtung'!$C$9),$F25,0))</f>
        <v/>
      </c>
      <c r="H25" s="79">
        <f>IF($A25="","",SUMIFS('3. Abwesenheiten'!$E:$E,'3. Abwesenheiten'!$A:$A,$A25,'3. Abwesenheiten'!$B:$B,"Urlaub",'3. Abwesenheiten'!$F:$F,"Genehmigt",'3. Abwesenheiten'!$C:$C,"&gt;="&amp;'1. Einrichtung'!$C$9,'3. Abwesenheiten'!$C:$C,"&lt;="&amp;'1. Einrichtung'!$C$10))</f>
        <v/>
      </c>
      <c r="I25" s="79">
        <f>IF($A25="","",SUMIFS('3. Abwesenheiten'!$E:$E,'3. Abwesenheiten'!$A:$A,$A25,'3. Abwesenheiten'!$B:$B,"Urlaub",'3. Abwesenheiten'!$F:$F,"Ausstehend",'3. Abwesenheiten'!$C:$C,"&gt;="&amp;'1. Einrichtung'!$C$9,'3. Abwesenheiten'!$C:$C,"&lt;="&amp;'1. Einrichtung'!$C$10))</f>
        <v/>
      </c>
      <c r="J25" s="79">
        <f>IF($A25="","",$G25-$H25-$I25)</f>
        <v/>
      </c>
    </row>
    <row r="26" ht="21.75" customHeight="1" s="55">
      <c r="A26" s="75" t="n"/>
      <c r="B26" s="77" t="n"/>
      <c r="C26" s="77" t="n"/>
      <c r="D26" s="78" t="n"/>
      <c r="E26" s="78" t="n"/>
      <c r="F26" s="78" t="n"/>
      <c r="G26" s="79">
        <f>IF($A26="","",ROUND($E26*MAX(0,MIN('1. Einrichtung'!$C$10,IF($C26="",'1. Einrichtung'!$C$10,$C26))-MAX('1. Einrichtung'!$C$9,$B26)+1)/('1. Einrichtung'!$C$10-'1. Einrichtung'!$C$9+1),1)+IF(AND($A26&lt;&gt;"",$B26&lt;='1. Einrichtung'!$C$9),$F26,0))</f>
        <v/>
      </c>
      <c r="H26" s="79">
        <f>IF($A26="","",SUMIFS('3. Abwesenheiten'!$E:$E,'3. Abwesenheiten'!$A:$A,$A26,'3. Abwesenheiten'!$B:$B,"Urlaub",'3. Abwesenheiten'!$F:$F,"Genehmigt",'3. Abwesenheiten'!$C:$C,"&gt;="&amp;'1. Einrichtung'!$C$9,'3. Abwesenheiten'!$C:$C,"&lt;="&amp;'1. Einrichtung'!$C$10))</f>
        <v/>
      </c>
      <c r="I26" s="79">
        <f>IF($A26="","",SUMIFS('3. Abwesenheiten'!$E:$E,'3. Abwesenheiten'!$A:$A,$A26,'3. Abwesenheiten'!$B:$B,"Urlaub",'3. Abwesenheiten'!$F:$F,"Ausstehend",'3. Abwesenheiten'!$C:$C,"&gt;="&amp;'1. Einrichtung'!$C$9,'3. Abwesenheiten'!$C:$C,"&lt;="&amp;'1. Einrichtung'!$C$10))</f>
        <v/>
      </c>
      <c r="J26" s="79">
        <f>IF($A26="","",$G26-$H26-$I26)</f>
        <v/>
      </c>
    </row>
    <row r="27" ht="21.75" customHeight="1" s="55">
      <c r="A27" s="75" t="n"/>
      <c r="B27" s="77" t="n"/>
      <c r="C27" s="77" t="n"/>
      <c r="D27" s="78" t="n"/>
      <c r="E27" s="78" t="n"/>
      <c r="F27" s="78" t="n"/>
      <c r="G27" s="79">
        <f>IF($A27="","",ROUND($E27*MAX(0,MIN('1. Einrichtung'!$C$10,IF($C27="",'1. Einrichtung'!$C$10,$C27))-MAX('1. Einrichtung'!$C$9,$B27)+1)/('1. Einrichtung'!$C$10-'1. Einrichtung'!$C$9+1),1)+IF(AND($A27&lt;&gt;"",$B27&lt;='1. Einrichtung'!$C$9),$F27,0))</f>
        <v/>
      </c>
      <c r="H27" s="79">
        <f>IF($A27="","",SUMIFS('3. Abwesenheiten'!$E:$E,'3. Abwesenheiten'!$A:$A,$A27,'3. Abwesenheiten'!$B:$B,"Urlaub",'3. Abwesenheiten'!$F:$F,"Genehmigt",'3. Abwesenheiten'!$C:$C,"&gt;="&amp;'1. Einrichtung'!$C$9,'3. Abwesenheiten'!$C:$C,"&lt;="&amp;'1. Einrichtung'!$C$10))</f>
        <v/>
      </c>
      <c r="I27" s="79">
        <f>IF($A27="","",SUMIFS('3. Abwesenheiten'!$E:$E,'3. Abwesenheiten'!$A:$A,$A27,'3. Abwesenheiten'!$B:$B,"Urlaub",'3. Abwesenheiten'!$F:$F,"Ausstehend",'3. Abwesenheiten'!$C:$C,"&gt;="&amp;'1. Einrichtung'!$C$9,'3. Abwesenheiten'!$C:$C,"&lt;="&amp;'1. Einrichtung'!$C$10))</f>
        <v/>
      </c>
      <c r="J27" s="79">
        <f>IF($A27="","",$G27-$H27-$I27)</f>
        <v/>
      </c>
    </row>
    <row r="28" ht="21.75" customHeight="1" s="55">
      <c r="A28" s="75" t="n"/>
      <c r="B28" s="77" t="n"/>
      <c r="C28" s="77" t="n"/>
      <c r="D28" s="78" t="n"/>
      <c r="E28" s="78" t="n"/>
      <c r="F28" s="78" t="n"/>
      <c r="G28" s="79">
        <f>IF($A28="","",ROUND($E28*MAX(0,MIN('1. Einrichtung'!$C$10,IF($C28="",'1. Einrichtung'!$C$10,$C28))-MAX('1. Einrichtung'!$C$9,$B28)+1)/('1. Einrichtung'!$C$10-'1. Einrichtung'!$C$9+1),1)+IF(AND($A28&lt;&gt;"",$B28&lt;='1. Einrichtung'!$C$9),$F28,0))</f>
        <v/>
      </c>
      <c r="H28" s="79">
        <f>IF($A28="","",SUMIFS('3. Abwesenheiten'!$E:$E,'3. Abwesenheiten'!$A:$A,$A28,'3. Abwesenheiten'!$B:$B,"Urlaub",'3. Abwesenheiten'!$F:$F,"Genehmigt",'3. Abwesenheiten'!$C:$C,"&gt;="&amp;'1. Einrichtung'!$C$9,'3. Abwesenheiten'!$C:$C,"&lt;="&amp;'1. Einrichtung'!$C$10))</f>
        <v/>
      </c>
      <c r="I28" s="79">
        <f>IF($A28="","",SUMIFS('3. Abwesenheiten'!$E:$E,'3. Abwesenheiten'!$A:$A,$A28,'3. Abwesenheiten'!$B:$B,"Urlaub",'3. Abwesenheiten'!$F:$F,"Ausstehend",'3. Abwesenheiten'!$C:$C,"&gt;="&amp;'1. Einrichtung'!$C$9,'3. Abwesenheiten'!$C:$C,"&lt;="&amp;'1. Einrichtung'!$C$10))</f>
        <v/>
      </c>
      <c r="J28" s="79">
        <f>IF($A28="","",$G28-$H28-$I28)</f>
        <v/>
      </c>
    </row>
    <row r="29" ht="21.75" customHeight="1" s="55">
      <c r="A29" s="75" t="n"/>
      <c r="B29" s="77" t="n"/>
      <c r="C29" s="77" t="n"/>
      <c r="D29" s="78" t="n"/>
      <c r="E29" s="78" t="n"/>
      <c r="F29" s="78" t="n"/>
      <c r="G29" s="79">
        <f>IF($A29="","",ROUND($E29*MAX(0,MIN('1. Einrichtung'!$C$10,IF($C29="",'1. Einrichtung'!$C$10,$C29))-MAX('1. Einrichtung'!$C$9,$B29)+1)/('1. Einrichtung'!$C$10-'1. Einrichtung'!$C$9+1),1)+IF(AND($A29&lt;&gt;"",$B29&lt;='1. Einrichtung'!$C$9),$F29,0))</f>
        <v/>
      </c>
      <c r="H29" s="79">
        <f>IF($A29="","",SUMIFS('3. Abwesenheiten'!$E:$E,'3. Abwesenheiten'!$A:$A,$A29,'3. Abwesenheiten'!$B:$B,"Urlaub",'3. Abwesenheiten'!$F:$F,"Genehmigt",'3. Abwesenheiten'!$C:$C,"&gt;="&amp;'1. Einrichtung'!$C$9,'3. Abwesenheiten'!$C:$C,"&lt;="&amp;'1. Einrichtung'!$C$10))</f>
        <v/>
      </c>
      <c r="I29" s="79">
        <f>IF($A29="","",SUMIFS('3. Abwesenheiten'!$E:$E,'3. Abwesenheiten'!$A:$A,$A29,'3. Abwesenheiten'!$B:$B,"Urlaub",'3. Abwesenheiten'!$F:$F,"Ausstehend",'3. Abwesenheiten'!$C:$C,"&gt;="&amp;'1. Einrichtung'!$C$9,'3. Abwesenheiten'!$C:$C,"&lt;="&amp;'1. Einrichtung'!$C$10))</f>
        <v/>
      </c>
      <c r="J29" s="79">
        <f>IF($A29="","",$G29-$H29-$I29)</f>
        <v/>
      </c>
    </row>
    <row r="30" ht="21.75" customHeight="1" s="55">
      <c r="A30" s="75" t="n"/>
      <c r="B30" s="77" t="n"/>
      <c r="C30" s="77" t="n"/>
      <c r="D30" s="78" t="n"/>
      <c r="E30" s="78" t="n"/>
      <c r="F30" s="78" t="n"/>
      <c r="G30" s="79">
        <f>IF($A30="","",ROUND($E30*MAX(0,MIN('1. Einrichtung'!$C$10,IF($C30="",'1. Einrichtung'!$C$10,$C30))-MAX('1. Einrichtung'!$C$9,$B30)+1)/('1. Einrichtung'!$C$10-'1. Einrichtung'!$C$9+1),1)+IF(AND($A30&lt;&gt;"",$B30&lt;='1. Einrichtung'!$C$9),$F30,0))</f>
        <v/>
      </c>
      <c r="H30" s="79">
        <f>IF($A30="","",SUMIFS('3. Abwesenheiten'!$E:$E,'3. Abwesenheiten'!$A:$A,$A30,'3. Abwesenheiten'!$B:$B,"Urlaub",'3. Abwesenheiten'!$F:$F,"Genehmigt",'3. Abwesenheiten'!$C:$C,"&gt;="&amp;'1. Einrichtung'!$C$9,'3. Abwesenheiten'!$C:$C,"&lt;="&amp;'1. Einrichtung'!$C$10))</f>
        <v/>
      </c>
      <c r="I30" s="79">
        <f>IF($A30="","",SUMIFS('3. Abwesenheiten'!$E:$E,'3. Abwesenheiten'!$A:$A,$A30,'3. Abwesenheiten'!$B:$B,"Urlaub",'3. Abwesenheiten'!$F:$F,"Ausstehend",'3. Abwesenheiten'!$C:$C,"&gt;="&amp;'1. Einrichtung'!$C$9,'3. Abwesenheiten'!$C:$C,"&lt;="&amp;'1. Einrichtung'!$C$10))</f>
        <v/>
      </c>
      <c r="J30" s="79">
        <f>IF($A30="","",$G30-$H30-$I30)</f>
        <v/>
      </c>
    </row>
    <row r="31" ht="21.75" customHeight="1" s="55">
      <c r="A31" s="75" t="n"/>
      <c r="B31" s="77" t="n"/>
      <c r="C31" s="77" t="n"/>
      <c r="D31" s="78" t="n"/>
      <c r="E31" s="78" t="n"/>
      <c r="F31" s="78" t="n"/>
      <c r="G31" s="79">
        <f>IF($A31="","",ROUND($E31*MAX(0,MIN('1. Einrichtung'!$C$10,IF($C31="",'1. Einrichtung'!$C$10,$C31))-MAX('1. Einrichtung'!$C$9,$B31)+1)/('1. Einrichtung'!$C$10-'1. Einrichtung'!$C$9+1),1)+IF(AND($A31&lt;&gt;"",$B31&lt;='1. Einrichtung'!$C$9),$F31,0))</f>
        <v/>
      </c>
      <c r="H31" s="79">
        <f>IF($A31="","",SUMIFS('3. Abwesenheiten'!$E:$E,'3. Abwesenheiten'!$A:$A,$A31,'3. Abwesenheiten'!$B:$B,"Urlaub",'3. Abwesenheiten'!$F:$F,"Genehmigt",'3. Abwesenheiten'!$C:$C,"&gt;="&amp;'1. Einrichtung'!$C$9,'3. Abwesenheiten'!$C:$C,"&lt;="&amp;'1. Einrichtung'!$C$10))</f>
        <v/>
      </c>
      <c r="I31" s="79">
        <f>IF($A31="","",SUMIFS('3. Abwesenheiten'!$E:$E,'3. Abwesenheiten'!$A:$A,$A31,'3. Abwesenheiten'!$B:$B,"Urlaub",'3. Abwesenheiten'!$F:$F,"Ausstehend",'3. Abwesenheiten'!$C:$C,"&gt;="&amp;'1. Einrichtung'!$C$9,'3. Abwesenheiten'!$C:$C,"&lt;="&amp;'1. Einrichtung'!$C$10))</f>
        <v/>
      </c>
      <c r="J31" s="79">
        <f>IF($A31="","",$G31-$H31-$I31)</f>
        <v/>
      </c>
    </row>
    <row r="32" ht="21.75" customHeight="1" s="55">
      <c r="A32" s="75" t="n"/>
      <c r="B32" s="77" t="n"/>
      <c r="C32" s="77" t="n"/>
      <c r="D32" s="78" t="n"/>
      <c r="E32" s="78" t="n"/>
      <c r="F32" s="78" t="n"/>
      <c r="G32" s="79">
        <f>IF($A32="","",ROUND($E32*MAX(0,MIN('1. Einrichtung'!$C$10,IF($C32="",'1. Einrichtung'!$C$10,$C32))-MAX('1. Einrichtung'!$C$9,$B32)+1)/('1. Einrichtung'!$C$10-'1. Einrichtung'!$C$9+1),1)+IF(AND($A32&lt;&gt;"",$B32&lt;='1. Einrichtung'!$C$9),$F32,0))</f>
        <v/>
      </c>
      <c r="H32" s="79">
        <f>IF($A32="","",SUMIFS('3. Abwesenheiten'!$E:$E,'3. Abwesenheiten'!$A:$A,$A32,'3. Abwesenheiten'!$B:$B,"Urlaub",'3. Abwesenheiten'!$F:$F,"Genehmigt",'3. Abwesenheiten'!$C:$C,"&gt;="&amp;'1. Einrichtung'!$C$9,'3. Abwesenheiten'!$C:$C,"&lt;="&amp;'1. Einrichtung'!$C$10))</f>
        <v/>
      </c>
      <c r="I32" s="79">
        <f>IF($A32="","",SUMIFS('3. Abwesenheiten'!$E:$E,'3. Abwesenheiten'!$A:$A,$A32,'3. Abwesenheiten'!$B:$B,"Urlaub",'3. Abwesenheiten'!$F:$F,"Ausstehend",'3. Abwesenheiten'!$C:$C,"&gt;="&amp;'1. Einrichtung'!$C$9,'3. Abwesenheiten'!$C:$C,"&lt;="&amp;'1. Einrichtung'!$C$10))</f>
        <v/>
      </c>
      <c r="J32" s="79">
        <f>IF($A32="","",$G32-$H32-$I32)</f>
        <v/>
      </c>
    </row>
    <row r="33" ht="21.75" customHeight="1" s="55">
      <c r="A33" s="75" t="n"/>
      <c r="B33" s="77" t="n"/>
      <c r="C33" s="77" t="n"/>
      <c r="D33" s="78" t="n"/>
      <c r="E33" s="78" t="n"/>
      <c r="F33" s="78" t="n"/>
      <c r="G33" s="79">
        <f>IF($A33="","",ROUND($E33*MAX(0,MIN('1. Einrichtung'!$C$10,IF($C33="",'1. Einrichtung'!$C$10,$C33))-MAX('1. Einrichtung'!$C$9,$B33)+1)/('1. Einrichtung'!$C$10-'1. Einrichtung'!$C$9+1),1)+IF(AND($A33&lt;&gt;"",$B33&lt;='1. Einrichtung'!$C$9),$F33,0))</f>
        <v/>
      </c>
      <c r="H33" s="79">
        <f>IF($A33="","",SUMIFS('3. Abwesenheiten'!$E:$E,'3. Abwesenheiten'!$A:$A,$A33,'3. Abwesenheiten'!$B:$B,"Urlaub",'3. Abwesenheiten'!$F:$F,"Genehmigt",'3. Abwesenheiten'!$C:$C,"&gt;="&amp;'1. Einrichtung'!$C$9,'3. Abwesenheiten'!$C:$C,"&lt;="&amp;'1. Einrichtung'!$C$10))</f>
        <v/>
      </c>
      <c r="I33" s="79">
        <f>IF($A33="","",SUMIFS('3. Abwesenheiten'!$E:$E,'3. Abwesenheiten'!$A:$A,$A33,'3. Abwesenheiten'!$B:$B,"Urlaub",'3. Abwesenheiten'!$F:$F,"Ausstehend",'3. Abwesenheiten'!$C:$C,"&gt;="&amp;'1. Einrichtung'!$C$9,'3. Abwesenheiten'!$C:$C,"&lt;="&amp;'1. Einrichtung'!$C$10))</f>
        <v/>
      </c>
      <c r="J33" s="79">
        <f>IF($A33="","",$G33-$H33-$I33)</f>
        <v/>
      </c>
    </row>
    <row r="34" ht="21.75" customHeight="1" s="55">
      <c r="A34" s="75" t="n"/>
      <c r="B34" s="77" t="n"/>
      <c r="C34" s="77" t="n"/>
      <c r="D34" s="78" t="n"/>
      <c r="E34" s="78" t="n"/>
      <c r="F34" s="78" t="n"/>
      <c r="G34" s="79">
        <f>IF($A34="","",ROUND($E34*MAX(0,MIN('1. Einrichtung'!$C$10,IF($C34="",'1. Einrichtung'!$C$10,$C34))-MAX('1. Einrichtung'!$C$9,$B34)+1)/('1. Einrichtung'!$C$10-'1. Einrichtung'!$C$9+1),1)+IF(AND($A34&lt;&gt;"",$B34&lt;='1. Einrichtung'!$C$9),$F34,0))</f>
        <v/>
      </c>
      <c r="H34" s="79">
        <f>IF($A34="","",SUMIFS('3. Abwesenheiten'!$E:$E,'3. Abwesenheiten'!$A:$A,$A34,'3. Abwesenheiten'!$B:$B,"Urlaub",'3. Abwesenheiten'!$F:$F,"Genehmigt",'3. Abwesenheiten'!$C:$C,"&gt;="&amp;'1. Einrichtung'!$C$9,'3. Abwesenheiten'!$C:$C,"&lt;="&amp;'1. Einrichtung'!$C$10))</f>
        <v/>
      </c>
      <c r="I34" s="79">
        <f>IF($A34="","",SUMIFS('3. Abwesenheiten'!$E:$E,'3. Abwesenheiten'!$A:$A,$A34,'3. Abwesenheiten'!$B:$B,"Urlaub",'3. Abwesenheiten'!$F:$F,"Ausstehend",'3. Abwesenheiten'!$C:$C,"&gt;="&amp;'1. Einrichtung'!$C$9,'3. Abwesenheiten'!$C:$C,"&lt;="&amp;'1. Einrichtung'!$C$10))</f>
        <v/>
      </c>
      <c r="J34" s="79">
        <f>IF($A34="","",$G34-$H34-$I34)</f>
        <v/>
      </c>
    </row>
    <row r="35"/>
    <row r="36" ht="15" customHeight="1" s="55">
      <c r="A36" s="80" t="inlineStr">
        <is>
          <t>Team gesamt</t>
        </is>
      </c>
      <c r="G36" s="81">
        <f>SUM(G5:G34)</f>
        <v/>
      </c>
      <c r="H36" s="81">
        <f>SUM(H5:H34)</f>
        <v/>
      </c>
      <c r="I36" s="81">
        <f>SUM(I5:I34)</f>
        <v/>
      </c>
      <c r="J36" s="81">
        <f>SUM(J5:J34)</f>
        <v/>
      </c>
    </row>
  </sheetData>
  <mergeCells count="1">
    <mergeCell ref="A2:J2"/>
  </mergeCells>
  <conditionalFormatting sqref="J5:J34">
    <cfRule type="cellIs" rank="0" priority="2" equalAverage="0" operator="lessThan" aboveAverage="0" dxfId="0" text="" percent="0" bottom="0">
      <formula>0</formula>
    </cfRule>
  </conditionalFormatting>
  <dataValidations count="1">
    <dataValidation sqref="D5:D34" showDropDown="0" showInputMessage="0" showErrorMessage="0" allowBlank="1" type="list" errorStyle="stop" operator="between">
      <formula1>"1,2,3,4,5,6,7"</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4.xml><?xml version="1.0" encoding="utf-8"?>
<worksheet xmlns="http://schemas.openxmlformats.org/spreadsheetml/2006/main">
  <sheetPr filterMode="0">
    <outlinePr summaryBelow="1" summaryRight="1"/>
    <pageSetUpPr fitToPage="0"/>
  </sheetPr>
  <dimension ref="A1:G104"/>
  <sheetViews>
    <sheetView showFormulas="0" showGridLines="0" showRowColHeaders="1" showZeros="1" rightToLeft="0" tabSelected="0" showOutlineSymbols="1" defaultGridColor="1"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baseColWidth="8" defaultColWidth="8.6796875" defaultRowHeight="15" zeroHeight="0" outlineLevelRow="0"/>
  <cols>
    <col width="22" customWidth="1" style="54" min="1" max="1"/>
    <col width="14" customWidth="1" style="54" min="2" max="4"/>
    <col width="12" customWidth="1" style="54" min="5" max="5"/>
    <col width="14" customWidth="1" style="54" min="6" max="6"/>
    <col width="36" customWidth="1" style="54" min="7" max="7"/>
  </cols>
  <sheetData>
    <row r="1" ht="27.75" customHeight="1" s="55">
      <c r="A1" s="63" t="inlineStr">
        <is>
          <t>Abwesenheiten</t>
        </is>
      </c>
    </row>
    <row r="2" ht="15" customHeight="1" s="55">
      <c r="A2" s="64" t="inlineStr">
        <is>
          <t>Eine Zeile pro Abwesenheit. Die Spalte „Tage“ zählt automatisch die Arbeitstage Mo bis Fr ohne gesetzliche Feiertage.</t>
        </is>
      </c>
    </row>
    <row r="3"/>
    <row r="4" ht="27.75" customHeight="1" s="55">
      <c r="A4" s="74" t="inlineStr">
        <is>
          <t>Mitarbeiter</t>
        </is>
      </c>
      <c r="B4" s="74" t="inlineStr">
        <is>
          <t>Art</t>
        </is>
      </c>
      <c r="C4" s="74" t="inlineStr">
        <is>
          <t>Startdatum</t>
        </is>
      </c>
      <c r="D4" s="74" t="inlineStr">
        <is>
          <t>Enddatum</t>
        </is>
      </c>
      <c r="E4" s="74" t="inlineStr">
        <is>
          <t>Tage</t>
        </is>
      </c>
      <c r="F4" s="74" t="inlineStr">
        <is>
          <t>Status</t>
        </is>
      </c>
      <c r="G4" s="74" t="inlineStr">
        <is>
          <t>Notiz</t>
        </is>
      </c>
    </row>
    <row r="5" ht="19.5" customHeight="1" s="55">
      <c r="A5" s="75" t="inlineStr">
        <is>
          <t>Anna Gruber</t>
        </is>
      </c>
      <c r="B5" s="77" t="inlineStr">
        <is>
          <t>Urlaub</t>
        </is>
      </c>
      <c r="C5" s="76" t="n">
        <v>46119</v>
      </c>
      <c r="D5" s="76" t="n">
        <v>46122</v>
      </c>
      <c r="E5" s="79">
        <f>IF(OR($A5="",$C5="",$D5=""),"",IF('1. Einrichtung'!$C$18="Ja",NETWORKDAYS($C5,$D5),NETWORKDAYS($C5,$D5,Feiertage)))</f>
        <v/>
      </c>
      <c r="F5" s="77" t="inlineStr">
        <is>
          <t>Genehmigt</t>
        </is>
      </c>
      <c r="G5" s="75" t="inlineStr">
        <is>
          <t>Osterurlaub</t>
        </is>
      </c>
    </row>
    <row r="6" ht="19.5" customHeight="1" s="55">
      <c r="A6" s="75" t="inlineStr">
        <is>
          <t>Anna Gruber</t>
        </is>
      </c>
      <c r="B6" s="77" t="inlineStr">
        <is>
          <t>Urlaub</t>
        </is>
      </c>
      <c r="C6" s="76" t="n">
        <v>46216</v>
      </c>
      <c r="D6" s="76" t="n">
        <v>46227</v>
      </c>
      <c r="E6" s="79">
        <f>IF(OR($A6="",$C6="",$D6=""),"",IF('1. Einrichtung'!$C$18="Ja",NETWORKDAYS($C6,$D6),NETWORKDAYS($C6,$D6,Feiertage)))</f>
        <v/>
      </c>
      <c r="F6" s="77" t="inlineStr">
        <is>
          <t>Genehmigt</t>
        </is>
      </c>
      <c r="G6" s="75" t="inlineStr">
        <is>
          <t>Sommerurlaub, 2 Wochen</t>
        </is>
      </c>
    </row>
    <row r="7" ht="19.5" customHeight="1" s="55">
      <c r="A7" s="75" t="inlineStr">
        <is>
          <t>Lukas Steiner</t>
        </is>
      </c>
      <c r="B7" s="77" t="inlineStr">
        <is>
          <t>Urlaub</t>
        </is>
      </c>
      <c r="C7" s="76" t="n">
        <v>46245</v>
      </c>
      <c r="D7" s="76" t="n">
        <v>46248</v>
      </c>
      <c r="E7" s="79">
        <f>IF(OR($A7="",$C7="",$D7=""),"",IF('1. Einrichtung'!$C$18="Ja",NETWORKDAYS($C7,$D7),NETWORKDAYS($C7,$D7,Feiertage)))</f>
        <v/>
      </c>
      <c r="F7" s="77" t="inlineStr">
        <is>
          <t>Genehmigt</t>
        </is>
      </c>
      <c r="G7" s="75" t="inlineStr">
        <is>
          <t>Kurzurlaub im August</t>
        </is>
      </c>
    </row>
    <row r="8" ht="19.5" customHeight="1" s="55">
      <c r="A8" s="75" t="inlineStr">
        <is>
          <t>Lukas Steiner</t>
        </is>
      </c>
      <c r="B8" s="77" t="inlineStr">
        <is>
          <t>Krankenstand</t>
        </is>
      </c>
      <c r="C8" s="76" t="n">
        <v>46090</v>
      </c>
      <c r="D8" s="76" t="n">
        <v>46092</v>
      </c>
      <c r="E8" s="79">
        <f>IF(OR($A8="",$C8="",$D8=""),"",IF('1. Einrichtung'!$C$18="Ja",NETWORKDAYS($C8,$D8),NETWORKDAYS($C8,$D8,Feiertage)))</f>
        <v/>
      </c>
      <c r="F8" s="77" t="inlineStr">
        <is>
          <t>Genehmigt</t>
        </is>
      </c>
      <c r="G8" s="75" t="inlineStr">
        <is>
          <t>Grippe</t>
        </is>
      </c>
    </row>
    <row r="9" ht="19.5" customHeight="1" s="55">
      <c r="A9" s="75" t="inlineStr">
        <is>
          <t>Tobias Maier</t>
        </is>
      </c>
      <c r="B9" s="77" t="inlineStr">
        <is>
          <t>Urlaub</t>
        </is>
      </c>
      <c r="C9" s="76" t="n">
        <v>46188</v>
      </c>
      <c r="D9" s="76" t="n">
        <v>46192</v>
      </c>
      <c r="E9" s="79">
        <f>IF(OR($A9="",$C9="",$D9=""),"",IF('1. Einrichtung'!$C$18="Ja",NETWORKDAYS($C9,$D9),NETWORKDAYS($C9,$D9,Feiertage)))</f>
        <v/>
      </c>
      <c r="F9" s="77" t="inlineStr">
        <is>
          <t>Genehmigt</t>
        </is>
      </c>
      <c r="G9" s="75" t="inlineStr">
        <is>
          <t>Familienwoche</t>
        </is>
      </c>
    </row>
    <row r="10" ht="19.5" customHeight="1" s="55">
      <c r="A10" s="75" t="inlineStr">
        <is>
          <t>Anna Gruber</t>
        </is>
      </c>
      <c r="B10" s="77" t="inlineStr">
        <is>
          <t>Urlaub</t>
        </is>
      </c>
      <c r="C10" s="76" t="n">
        <v>46377</v>
      </c>
      <c r="D10" s="76" t="n">
        <v>46380</v>
      </c>
      <c r="E10" s="79">
        <f>IF(OR($A10="",$C10="",$D10=""),"",IF('1. Einrichtung'!$C$18="Ja",NETWORKDAYS($C10,$D10),NETWORKDAYS($C10,$D10,Feiertage)))</f>
        <v/>
      </c>
      <c r="F10" s="77" t="inlineStr">
        <is>
          <t>Ausstehend</t>
        </is>
      </c>
      <c r="G10" s="75" t="inlineStr">
        <is>
          <t>Antrag für Weihnachten</t>
        </is>
      </c>
    </row>
    <row r="11" ht="19.5" customHeight="1" s="55">
      <c r="A11" s="75" t="inlineStr">
        <is>
          <t>Elena Wagner</t>
        </is>
      </c>
      <c r="B11" s="77" t="inlineStr">
        <is>
          <t>Urlaub</t>
        </is>
      </c>
      <c r="C11" s="76" t="n">
        <v>46251</v>
      </c>
      <c r="D11" s="76" t="n">
        <v>46255</v>
      </c>
      <c r="E11" s="79">
        <f>IF(OR($A11="",$C11="",$D11=""),"",IF('1. Einrichtung'!$C$18="Ja",NETWORKDAYS($C11,$D11),NETWORKDAYS($C11,$D11,Feiertage)))</f>
        <v/>
      </c>
      <c r="F11" s="77" t="inlineStr">
        <is>
          <t>Genehmigt</t>
        </is>
      </c>
      <c r="G11" s="75" t="inlineStr">
        <is>
          <t>Erster Urlaub nach dem Start</t>
        </is>
      </c>
    </row>
    <row r="12" ht="19.5" customHeight="1" s="55">
      <c r="A12" s="75" t="inlineStr">
        <is>
          <t>Emma Hofer</t>
        </is>
      </c>
      <c r="B12" s="77" t="inlineStr">
        <is>
          <t>Urlaub</t>
        </is>
      </c>
      <c r="C12" s="76" t="n">
        <v>46216</v>
      </c>
      <c r="D12" s="76" t="n">
        <v>46227</v>
      </c>
      <c r="E12" s="79">
        <f>IF(OR($A12="",$C12="",$D12=""),"",IF('1. Einrichtung'!$C$18="Ja",NETWORKDAYS($C12,$D12),NETWORKDAYS($C12,$D12,Feiertage)))</f>
        <v/>
      </c>
      <c r="F12" s="77" t="inlineStr">
        <is>
          <t>Genehmigt</t>
        </is>
      </c>
      <c r="G12" s="75" t="inlineStr">
        <is>
          <t>Sommer, das letzte Mal bei uns</t>
        </is>
      </c>
    </row>
    <row r="13" ht="19.5" customHeight="1" s="55">
      <c r="A13" s="75" t="inlineStr">
        <is>
          <t>Lukas Steiner</t>
        </is>
      </c>
      <c r="B13" s="77" t="inlineStr">
        <is>
          <t>Unbezahlt</t>
        </is>
      </c>
      <c r="C13" s="76" t="n">
        <v>46300</v>
      </c>
      <c r="D13" s="76" t="n">
        <v>46304</v>
      </c>
      <c r="E13" s="79">
        <f>IF(OR($A13="",$C13="",$D13=""),"",IF('1. Einrichtung'!$C$18="Ja",NETWORKDAYS($C13,$D13),NETWORKDAYS($C13,$D13,Feiertage)))</f>
        <v/>
      </c>
      <c r="F13" s="77" t="inlineStr">
        <is>
          <t>Genehmigt</t>
        </is>
      </c>
      <c r="G13" s="75" t="inlineStr">
        <is>
          <t>Eine Woche unbezahlte Auszeit</t>
        </is>
      </c>
    </row>
    <row r="14" ht="19.5" customHeight="1" s="55">
      <c r="A14" s="75" t="n"/>
      <c r="B14" s="77" t="n"/>
      <c r="C14" s="77" t="n"/>
      <c r="D14" s="77" t="n"/>
      <c r="E14" s="79">
        <f>IF(OR($A14="",$C14="",$D14=""),"",IF('1. Einrichtung'!$C$18="Ja",NETWORKDAYS($C14,$D14),NETWORKDAYS($C14,$D14,Feiertage)))</f>
        <v/>
      </c>
      <c r="F14" s="77" t="n"/>
      <c r="G14" s="75" t="n"/>
    </row>
    <row r="15" ht="19.5" customHeight="1" s="55">
      <c r="A15" s="75" t="n"/>
      <c r="B15" s="77" t="n"/>
      <c r="C15" s="77" t="n"/>
      <c r="D15" s="77" t="n"/>
      <c r="E15" s="79">
        <f>IF(OR($A15="",$C15="",$D15=""),"",IF('1. Einrichtung'!$C$18="Ja",NETWORKDAYS($C15,$D15),NETWORKDAYS($C15,$D15,Feiertage)))</f>
        <v/>
      </c>
      <c r="F15" s="77" t="n"/>
      <c r="G15" s="75" t="n"/>
    </row>
    <row r="16" ht="19.5" customHeight="1" s="55">
      <c r="A16" s="75" t="n"/>
      <c r="B16" s="77" t="n"/>
      <c r="C16" s="77" t="n"/>
      <c r="D16" s="77" t="n"/>
      <c r="E16" s="79">
        <f>IF(OR($A16="",$C16="",$D16=""),"",IF('1. Einrichtung'!$C$18="Ja",NETWORKDAYS($C16,$D16),NETWORKDAYS($C16,$D16,Feiertage)))</f>
        <v/>
      </c>
      <c r="F16" s="77" t="n"/>
      <c r="G16" s="75" t="n"/>
    </row>
    <row r="17" ht="19.5" customHeight="1" s="55">
      <c r="A17" s="75" t="n"/>
      <c r="B17" s="77" t="n"/>
      <c r="C17" s="77" t="n"/>
      <c r="D17" s="77" t="n"/>
      <c r="E17" s="79">
        <f>IF(OR($A17="",$C17="",$D17=""),"",IF('1. Einrichtung'!$C$18="Ja",NETWORKDAYS($C17,$D17),NETWORKDAYS($C17,$D17,Feiertage)))</f>
        <v/>
      </c>
      <c r="F17" s="77" t="n"/>
      <c r="G17" s="75" t="n"/>
    </row>
    <row r="18" ht="19.5" customHeight="1" s="55">
      <c r="A18" s="75" t="n"/>
      <c r="B18" s="77" t="n"/>
      <c r="C18" s="77" t="n"/>
      <c r="D18" s="77" t="n"/>
      <c r="E18" s="79">
        <f>IF(OR($A18="",$C18="",$D18=""),"",IF('1. Einrichtung'!$C$18="Ja",NETWORKDAYS($C18,$D18),NETWORKDAYS($C18,$D18,Feiertage)))</f>
        <v/>
      </c>
      <c r="F18" s="77" t="n"/>
      <c r="G18" s="75" t="n"/>
    </row>
    <row r="19" ht="19.5" customHeight="1" s="55">
      <c r="A19" s="75" t="n"/>
      <c r="B19" s="77" t="n"/>
      <c r="C19" s="77" t="n"/>
      <c r="D19" s="77" t="n"/>
      <c r="E19" s="79">
        <f>IF(OR($A19="",$C19="",$D19=""),"",IF('1. Einrichtung'!$C$18="Ja",NETWORKDAYS($C19,$D19),NETWORKDAYS($C19,$D19,Feiertage)))</f>
        <v/>
      </c>
      <c r="F19" s="77" t="n"/>
      <c r="G19" s="75" t="n"/>
    </row>
    <row r="20" ht="19.5" customHeight="1" s="55">
      <c r="A20" s="75" t="n"/>
      <c r="B20" s="77" t="n"/>
      <c r="C20" s="77" t="n"/>
      <c r="D20" s="77" t="n"/>
      <c r="E20" s="79">
        <f>IF(OR($A20="",$C20="",$D20=""),"",IF('1. Einrichtung'!$C$18="Ja",NETWORKDAYS($C20,$D20),NETWORKDAYS($C20,$D20,Feiertage)))</f>
        <v/>
      </c>
      <c r="F20" s="77" t="n"/>
      <c r="G20" s="75" t="n"/>
    </row>
    <row r="21" ht="19.5" customHeight="1" s="55">
      <c r="A21" s="75" t="n"/>
      <c r="B21" s="77" t="n"/>
      <c r="C21" s="77" t="n"/>
      <c r="D21" s="77" t="n"/>
      <c r="E21" s="79">
        <f>IF(OR($A21="",$C21="",$D21=""),"",IF('1. Einrichtung'!$C$18="Ja",NETWORKDAYS($C21,$D21),NETWORKDAYS($C21,$D21,Feiertage)))</f>
        <v/>
      </c>
      <c r="F21" s="77" t="n"/>
      <c r="G21" s="75" t="n"/>
    </row>
    <row r="22" ht="19.5" customHeight="1" s="55">
      <c r="A22" s="75" t="n"/>
      <c r="B22" s="77" t="n"/>
      <c r="C22" s="77" t="n"/>
      <c r="D22" s="77" t="n"/>
      <c r="E22" s="79">
        <f>IF(OR($A22="",$C22="",$D22=""),"",IF('1. Einrichtung'!$C$18="Ja",NETWORKDAYS($C22,$D22),NETWORKDAYS($C22,$D22,Feiertage)))</f>
        <v/>
      </c>
      <c r="F22" s="77" t="n"/>
      <c r="G22" s="75" t="n"/>
    </row>
    <row r="23" ht="19.5" customHeight="1" s="55">
      <c r="A23" s="75" t="n"/>
      <c r="B23" s="77" t="n"/>
      <c r="C23" s="77" t="n"/>
      <c r="D23" s="77" t="n"/>
      <c r="E23" s="79">
        <f>IF(OR($A23="",$C23="",$D23=""),"",IF('1. Einrichtung'!$C$18="Ja",NETWORKDAYS($C23,$D23),NETWORKDAYS($C23,$D23,Feiertage)))</f>
        <v/>
      </c>
      <c r="F23" s="77" t="n"/>
      <c r="G23" s="75" t="n"/>
    </row>
    <row r="24" ht="19.5" customHeight="1" s="55">
      <c r="A24" s="75" t="n"/>
      <c r="B24" s="77" t="n"/>
      <c r="C24" s="77" t="n"/>
      <c r="D24" s="77" t="n"/>
      <c r="E24" s="79">
        <f>IF(OR($A24="",$C24="",$D24=""),"",IF('1. Einrichtung'!$C$18="Ja",NETWORKDAYS($C24,$D24),NETWORKDAYS($C24,$D24,Feiertage)))</f>
        <v/>
      </c>
      <c r="F24" s="77" t="n"/>
      <c r="G24" s="75" t="n"/>
    </row>
    <row r="25" ht="19.5" customHeight="1" s="55">
      <c r="A25" s="75" t="n"/>
      <c r="B25" s="77" t="n"/>
      <c r="C25" s="77" t="n"/>
      <c r="D25" s="77" t="n"/>
      <c r="E25" s="79">
        <f>IF(OR($A25="",$C25="",$D25=""),"",IF('1. Einrichtung'!$C$18="Ja",NETWORKDAYS($C25,$D25),NETWORKDAYS($C25,$D25,Feiertage)))</f>
        <v/>
      </c>
      <c r="F25" s="77" t="n"/>
      <c r="G25" s="75" t="n"/>
    </row>
    <row r="26" ht="19.5" customHeight="1" s="55">
      <c r="A26" s="75" t="n"/>
      <c r="B26" s="77" t="n"/>
      <c r="C26" s="77" t="n"/>
      <c r="D26" s="77" t="n"/>
      <c r="E26" s="79">
        <f>IF(OR($A26="",$C26="",$D26=""),"",IF('1. Einrichtung'!$C$18="Ja",NETWORKDAYS($C26,$D26),NETWORKDAYS($C26,$D26,Feiertage)))</f>
        <v/>
      </c>
      <c r="F26" s="77" t="n"/>
      <c r="G26" s="75" t="n"/>
    </row>
    <row r="27" ht="19.5" customHeight="1" s="55">
      <c r="A27" s="75" t="n"/>
      <c r="B27" s="77" t="n"/>
      <c r="C27" s="77" t="n"/>
      <c r="D27" s="77" t="n"/>
      <c r="E27" s="79">
        <f>IF(OR($A27="",$C27="",$D27=""),"",IF('1. Einrichtung'!$C$18="Ja",NETWORKDAYS($C27,$D27),NETWORKDAYS($C27,$D27,Feiertage)))</f>
        <v/>
      </c>
      <c r="F27" s="77" t="n"/>
      <c r="G27" s="75" t="n"/>
    </row>
    <row r="28" ht="19.5" customHeight="1" s="55">
      <c r="A28" s="75" t="n"/>
      <c r="B28" s="77" t="n"/>
      <c r="C28" s="77" t="n"/>
      <c r="D28" s="77" t="n"/>
      <c r="E28" s="79">
        <f>IF(OR($A28="",$C28="",$D28=""),"",IF('1. Einrichtung'!$C$18="Ja",NETWORKDAYS($C28,$D28),NETWORKDAYS($C28,$D28,Feiertage)))</f>
        <v/>
      </c>
      <c r="F28" s="77" t="n"/>
      <c r="G28" s="75" t="n"/>
    </row>
    <row r="29" ht="19.5" customHeight="1" s="55">
      <c r="A29" s="75" t="n"/>
      <c r="B29" s="77" t="n"/>
      <c r="C29" s="77" t="n"/>
      <c r="D29" s="77" t="n"/>
      <c r="E29" s="79">
        <f>IF(OR($A29="",$C29="",$D29=""),"",IF('1. Einrichtung'!$C$18="Ja",NETWORKDAYS($C29,$D29),NETWORKDAYS($C29,$D29,Feiertage)))</f>
        <v/>
      </c>
      <c r="F29" s="77" t="n"/>
      <c r="G29" s="75" t="n"/>
    </row>
    <row r="30" ht="19.5" customHeight="1" s="55">
      <c r="A30" s="75" t="n"/>
      <c r="B30" s="77" t="n"/>
      <c r="C30" s="77" t="n"/>
      <c r="D30" s="77" t="n"/>
      <c r="E30" s="79">
        <f>IF(OR($A30="",$C30="",$D30=""),"",IF('1. Einrichtung'!$C$18="Ja",NETWORKDAYS($C30,$D30),NETWORKDAYS($C30,$D30,Feiertage)))</f>
        <v/>
      </c>
      <c r="F30" s="77" t="n"/>
      <c r="G30" s="75" t="n"/>
    </row>
    <row r="31" ht="19.5" customHeight="1" s="55">
      <c r="A31" s="75" t="n"/>
      <c r="B31" s="77" t="n"/>
      <c r="C31" s="77" t="n"/>
      <c r="D31" s="77" t="n"/>
      <c r="E31" s="79">
        <f>IF(OR($A31="",$C31="",$D31=""),"",IF('1. Einrichtung'!$C$18="Ja",NETWORKDAYS($C31,$D31),NETWORKDAYS($C31,$D31,Feiertage)))</f>
        <v/>
      </c>
      <c r="F31" s="77" t="n"/>
      <c r="G31" s="75" t="n"/>
    </row>
    <row r="32" ht="19.5" customHeight="1" s="55">
      <c r="A32" s="75" t="n"/>
      <c r="B32" s="77" t="n"/>
      <c r="C32" s="77" t="n"/>
      <c r="D32" s="77" t="n"/>
      <c r="E32" s="79">
        <f>IF(OR($A32="",$C32="",$D32=""),"",IF('1. Einrichtung'!$C$18="Ja",NETWORKDAYS($C32,$D32),NETWORKDAYS($C32,$D32,Feiertage)))</f>
        <v/>
      </c>
      <c r="F32" s="77" t="n"/>
      <c r="G32" s="75" t="n"/>
    </row>
    <row r="33" ht="19.5" customHeight="1" s="55">
      <c r="A33" s="75" t="n"/>
      <c r="B33" s="77" t="n"/>
      <c r="C33" s="77" t="n"/>
      <c r="D33" s="77" t="n"/>
      <c r="E33" s="79">
        <f>IF(OR($A33="",$C33="",$D33=""),"",IF('1. Einrichtung'!$C$18="Ja",NETWORKDAYS($C33,$D33),NETWORKDAYS($C33,$D33,Feiertage)))</f>
        <v/>
      </c>
      <c r="F33" s="77" t="n"/>
      <c r="G33" s="75" t="n"/>
    </row>
    <row r="34" ht="19.5" customHeight="1" s="55">
      <c r="A34" s="75" t="n"/>
      <c r="B34" s="77" t="n"/>
      <c r="C34" s="77" t="n"/>
      <c r="D34" s="77" t="n"/>
      <c r="E34" s="79">
        <f>IF(OR($A34="",$C34="",$D34=""),"",IF('1. Einrichtung'!$C$18="Ja",NETWORKDAYS($C34,$D34),NETWORKDAYS($C34,$D34,Feiertage)))</f>
        <v/>
      </c>
      <c r="F34" s="77" t="n"/>
      <c r="G34" s="75" t="n"/>
    </row>
    <row r="35" ht="19.5" customHeight="1" s="55">
      <c r="A35" s="75" t="n"/>
      <c r="B35" s="77" t="n"/>
      <c r="C35" s="77" t="n"/>
      <c r="D35" s="77" t="n"/>
      <c r="E35" s="79">
        <f>IF(OR($A35="",$C35="",$D35=""),"",IF('1. Einrichtung'!$C$18="Ja",NETWORKDAYS($C35,$D35),NETWORKDAYS($C35,$D35,Feiertage)))</f>
        <v/>
      </c>
      <c r="F35" s="77" t="n"/>
      <c r="G35" s="75" t="n"/>
    </row>
    <row r="36" ht="19.5" customHeight="1" s="55">
      <c r="A36" s="75" t="n"/>
      <c r="B36" s="77" t="n"/>
      <c r="C36" s="77" t="n"/>
      <c r="D36" s="77" t="n"/>
      <c r="E36" s="79">
        <f>IF(OR($A36="",$C36="",$D36=""),"",IF('1. Einrichtung'!$C$18="Ja",NETWORKDAYS($C36,$D36),NETWORKDAYS($C36,$D36,Feiertage)))</f>
        <v/>
      </c>
      <c r="F36" s="77" t="n"/>
      <c r="G36" s="75" t="n"/>
    </row>
    <row r="37" ht="19.5" customHeight="1" s="55">
      <c r="A37" s="75" t="n"/>
      <c r="B37" s="77" t="n"/>
      <c r="C37" s="77" t="n"/>
      <c r="D37" s="77" t="n"/>
      <c r="E37" s="79">
        <f>IF(OR($A37="",$C37="",$D37=""),"",IF('1. Einrichtung'!$C$18="Ja",NETWORKDAYS($C37,$D37),NETWORKDAYS($C37,$D37,Feiertage)))</f>
        <v/>
      </c>
      <c r="F37" s="77" t="n"/>
      <c r="G37" s="75" t="n"/>
    </row>
    <row r="38" ht="19.5" customHeight="1" s="55">
      <c r="A38" s="75" t="n"/>
      <c r="B38" s="77" t="n"/>
      <c r="C38" s="77" t="n"/>
      <c r="D38" s="77" t="n"/>
      <c r="E38" s="79">
        <f>IF(OR($A38="",$C38="",$D38=""),"",IF('1. Einrichtung'!$C$18="Ja",NETWORKDAYS($C38,$D38),NETWORKDAYS($C38,$D38,Feiertage)))</f>
        <v/>
      </c>
      <c r="F38" s="77" t="n"/>
      <c r="G38" s="75" t="n"/>
    </row>
    <row r="39" ht="19.5" customHeight="1" s="55">
      <c r="A39" s="75" t="n"/>
      <c r="B39" s="77" t="n"/>
      <c r="C39" s="77" t="n"/>
      <c r="D39" s="77" t="n"/>
      <c r="E39" s="79">
        <f>IF(OR($A39="",$C39="",$D39=""),"",IF('1. Einrichtung'!$C$18="Ja",NETWORKDAYS($C39,$D39),NETWORKDAYS($C39,$D39,Feiertage)))</f>
        <v/>
      </c>
      <c r="F39" s="77" t="n"/>
      <c r="G39" s="75" t="n"/>
    </row>
    <row r="40" ht="19.5" customHeight="1" s="55">
      <c r="A40" s="75" t="n"/>
      <c r="B40" s="77" t="n"/>
      <c r="C40" s="77" t="n"/>
      <c r="D40" s="77" t="n"/>
      <c r="E40" s="79">
        <f>IF(OR($A40="",$C40="",$D40=""),"",IF('1. Einrichtung'!$C$18="Ja",NETWORKDAYS($C40,$D40),NETWORKDAYS($C40,$D40,Feiertage)))</f>
        <v/>
      </c>
      <c r="F40" s="77" t="n"/>
      <c r="G40" s="75" t="n"/>
    </row>
    <row r="41" ht="19.5" customHeight="1" s="55">
      <c r="A41" s="75" t="n"/>
      <c r="B41" s="77" t="n"/>
      <c r="C41" s="77" t="n"/>
      <c r="D41" s="77" t="n"/>
      <c r="E41" s="79">
        <f>IF(OR($A41="",$C41="",$D41=""),"",IF('1. Einrichtung'!$C$18="Ja",NETWORKDAYS($C41,$D41),NETWORKDAYS($C41,$D41,Feiertage)))</f>
        <v/>
      </c>
      <c r="F41" s="77" t="n"/>
      <c r="G41" s="75" t="n"/>
    </row>
    <row r="42" ht="19.5" customHeight="1" s="55">
      <c r="A42" s="75" t="n"/>
      <c r="B42" s="77" t="n"/>
      <c r="C42" s="77" t="n"/>
      <c r="D42" s="77" t="n"/>
      <c r="E42" s="79">
        <f>IF(OR($A42="",$C42="",$D42=""),"",IF('1. Einrichtung'!$C$18="Ja",NETWORKDAYS($C42,$D42),NETWORKDAYS($C42,$D42,Feiertage)))</f>
        <v/>
      </c>
      <c r="F42" s="77" t="n"/>
      <c r="G42" s="75" t="n"/>
    </row>
    <row r="43" ht="19.5" customHeight="1" s="55">
      <c r="A43" s="75" t="n"/>
      <c r="B43" s="77" t="n"/>
      <c r="C43" s="77" t="n"/>
      <c r="D43" s="77" t="n"/>
      <c r="E43" s="79">
        <f>IF(OR($A43="",$C43="",$D43=""),"",IF('1. Einrichtung'!$C$18="Ja",NETWORKDAYS($C43,$D43),NETWORKDAYS($C43,$D43,Feiertage)))</f>
        <v/>
      </c>
      <c r="F43" s="77" t="n"/>
      <c r="G43" s="75" t="n"/>
    </row>
    <row r="44" ht="19.5" customHeight="1" s="55">
      <c r="A44" s="75" t="n"/>
      <c r="B44" s="77" t="n"/>
      <c r="C44" s="77" t="n"/>
      <c r="D44" s="77" t="n"/>
      <c r="E44" s="79">
        <f>IF(OR($A44="",$C44="",$D44=""),"",IF('1. Einrichtung'!$C$18="Ja",NETWORKDAYS($C44,$D44),NETWORKDAYS($C44,$D44,Feiertage)))</f>
        <v/>
      </c>
      <c r="F44" s="77" t="n"/>
      <c r="G44" s="75" t="n"/>
    </row>
    <row r="45" ht="19.5" customHeight="1" s="55">
      <c r="A45" s="75" t="n"/>
      <c r="B45" s="77" t="n"/>
      <c r="C45" s="77" t="n"/>
      <c r="D45" s="77" t="n"/>
      <c r="E45" s="79">
        <f>IF(OR($A45="",$C45="",$D45=""),"",IF('1. Einrichtung'!$C$18="Ja",NETWORKDAYS($C45,$D45),NETWORKDAYS($C45,$D45,Feiertage)))</f>
        <v/>
      </c>
      <c r="F45" s="77" t="n"/>
      <c r="G45" s="75" t="n"/>
    </row>
    <row r="46" ht="19.5" customHeight="1" s="55">
      <c r="A46" s="75" t="n"/>
      <c r="B46" s="77" t="n"/>
      <c r="C46" s="77" t="n"/>
      <c r="D46" s="77" t="n"/>
      <c r="E46" s="79">
        <f>IF(OR($A46="",$C46="",$D46=""),"",IF('1. Einrichtung'!$C$18="Ja",NETWORKDAYS($C46,$D46),NETWORKDAYS($C46,$D46,Feiertage)))</f>
        <v/>
      </c>
      <c r="F46" s="77" t="n"/>
      <c r="G46" s="75" t="n"/>
    </row>
    <row r="47" ht="19.5" customHeight="1" s="55">
      <c r="A47" s="75" t="n"/>
      <c r="B47" s="77" t="n"/>
      <c r="C47" s="77" t="n"/>
      <c r="D47" s="77" t="n"/>
      <c r="E47" s="79">
        <f>IF(OR($A47="",$C47="",$D47=""),"",IF('1. Einrichtung'!$C$18="Ja",NETWORKDAYS($C47,$D47),NETWORKDAYS($C47,$D47,Feiertage)))</f>
        <v/>
      </c>
      <c r="F47" s="77" t="n"/>
      <c r="G47" s="75" t="n"/>
    </row>
    <row r="48" ht="19.5" customHeight="1" s="55">
      <c r="A48" s="75" t="n"/>
      <c r="B48" s="77" t="n"/>
      <c r="C48" s="77" t="n"/>
      <c r="D48" s="77" t="n"/>
      <c r="E48" s="79">
        <f>IF(OR($A48="",$C48="",$D48=""),"",IF('1. Einrichtung'!$C$18="Ja",NETWORKDAYS($C48,$D48),NETWORKDAYS($C48,$D48,Feiertage)))</f>
        <v/>
      </c>
      <c r="F48" s="77" t="n"/>
      <c r="G48" s="75" t="n"/>
    </row>
    <row r="49" ht="19.5" customHeight="1" s="55">
      <c r="A49" s="75" t="n"/>
      <c r="B49" s="77" t="n"/>
      <c r="C49" s="77" t="n"/>
      <c r="D49" s="77" t="n"/>
      <c r="E49" s="79">
        <f>IF(OR($A49="",$C49="",$D49=""),"",IF('1. Einrichtung'!$C$18="Ja",NETWORKDAYS($C49,$D49),NETWORKDAYS($C49,$D49,Feiertage)))</f>
        <v/>
      </c>
      <c r="F49" s="77" t="n"/>
      <c r="G49" s="75" t="n"/>
    </row>
    <row r="50" ht="19.5" customHeight="1" s="55">
      <c r="A50" s="75" t="n"/>
      <c r="B50" s="77" t="n"/>
      <c r="C50" s="77" t="n"/>
      <c r="D50" s="77" t="n"/>
      <c r="E50" s="79">
        <f>IF(OR($A50="",$C50="",$D50=""),"",IF('1. Einrichtung'!$C$18="Ja",NETWORKDAYS($C50,$D50),NETWORKDAYS($C50,$D50,Feiertage)))</f>
        <v/>
      </c>
      <c r="F50" s="77" t="n"/>
      <c r="G50" s="75" t="n"/>
    </row>
    <row r="51" ht="19.5" customHeight="1" s="55">
      <c r="A51" s="75" t="n"/>
      <c r="B51" s="77" t="n"/>
      <c r="C51" s="77" t="n"/>
      <c r="D51" s="77" t="n"/>
      <c r="E51" s="79">
        <f>IF(OR($A51="",$C51="",$D51=""),"",IF('1. Einrichtung'!$C$18="Ja",NETWORKDAYS($C51,$D51),NETWORKDAYS($C51,$D51,Feiertage)))</f>
        <v/>
      </c>
      <c r="F51" s="77" t="n"/>
      <c r="G51" s="75" t="n"/>
    </row>
    <row r="52" ht="19.5" customHeight="1" s="55">
      <c r="A52" s="75" t="n"/>
      <c r="B52" s="77" t="n"/>
      <c r="C52" s="77" t="n"/>
      <c r="D52" s="77" t="n"/>
      <c r="E52" s="79">
        <f>IF(OR($A52="",$C52="",$D52=""),"",IF('1. Einrichtung'!$C$18="Ja",NETWORKDAYS($C52,$D52),NETWORKDAYS($C52,$D52,Feiertage)))</f>
        <v/>
      </c>
      <c r="F52" s="77" t="n"/>
      <c r="G52" s="75" t="n"/>
    </row>
    <row r="53" ht="19.5" customHeight="1" s="55">
      <c r="A53" s="75" t="n"/>
      <c r="B53" s="77" t="n"/>
      <c r="C53" s="77" t="n"/>
      <c r="D53" s="77" t="n"/>
      <c r="E53" s="79">
        <f>IF(OR($A53="",$C53="",$D53=""),"",IF('1. Einrichtung'!$C$18="Ja",NETWORKDAYS($C53,$D53),NETWORKDAYS($C53,$D53,Feiertage)))</f>
        <v/>
      </c>
      <c r="F53" s="77" t="n"/>
      <c r="G53" s="75" t="n"/>
    </row>
    <row r="54" ht="19.5" customHeight="1" s="55">
      <c r="A54" s="75" t="n"/>
      <c r="B54" s="77" t="n"/>
      <c r="C54" s="77" t="n"/>
      <c r="D54" s="77" t="n"/>
      <c r="E54" s="79">
        <f>IF(OR($A54="",$C54="",$D54=""),"",IF('1. Einrichtung'!$C$18="Ja",NETWORKDAYS($C54,$D54),NETWORKDAYS($C54,$D54,Feiertage)))</f>
        <v/>
      </c>
      <c r="F54" s="77" t="n"/>
      <c r="G54" s="75" t="n"/>
    </row>
    <row r="55" ht="19.5" customHeight="1" s="55">
      <c r="A55" s="75" t="n"/>
      <c r="B55" s="77" t="n"/>
      <c r="C55" s="77" t="n"/>
      <c r="D55" s="77" t="n"/>
      <c r="E55" s="79">
        <f>IF(OR($A55="",$C55="",$D55=""),"",IF('1. Einrichtung'!$C$18="Ja",NETWORKDAYS($C55,$D55),NETWORKDAYS($C55,$D55,Feiertage)))</f>
        <v/>
      </c>
      <c r="F55" s="77" t="n"/>
      <c r="G55" s="75" t="n"/>
    </row>
    <row r="56" ht="19.5" customHeight="1" s="55">
      <c r="A56" s="75" t="n"/>
      <c r="B56" s="77" t="n"/>
      <c r="C56" s="77" t="n"/>
      <c r="D56" s="77" t="n"/>
      <c r="E56" s="79">
        <f>IF(OR($A56="",$C56="",$D56=""),"",IF('1. Einrichtung'!$C$18="Ja",NETWORKDAYS($C56,$D56),NETWORKDAYS($C56,$D56,Feiertage)))</f>
        <v/>
      </c>
      <c r="F56" s="77" t="n"/>
      <c r="G56" s="75" t="n"/>
    </row>
    <row r="57" ht="19.5" customHeight="1" s="55">
      <c r="A57" s="75" t="n"/>
      <c r="B57" s="77" t="n"/>
      <c r="C57" s="77" t="n"/>
      <c r="D57" s="77" t="n"/>
      <c r="E57" s="79">
        <f>IF(OR($A57="",$C57="",$D57=""),"",IF('1. Einrichtung'!$C$18="Ja",NETWORKDAYS($C57,$D57),NETWORKDAYS($C57,$D57,Feiertage)))</f>
        <v/>
      </c>
      <c r="F57" s="77" t="n"/>
      <c r="G57" s="75" t="n"/>
    </row>
    <row r="58" ht="19.5" customHeight="1" s="55">
      <c r="A58" s="75" t="n"/>
      <c r="B58" s="77" t="n"/>
      <c r="C58" s="77" t="n"/>
      <c r="D58" s="77" t="n"/>
      <c r="E58" s="79">
        <f>IF(OR($A58="",$C58="",$D58=""),"",IF('1. Einrichtung'!$C$18="Ja",NETWORKDAYS($C58,$D58),NETWORKDAYS($C58,$D58,Feiertage)))</f>
        <v/>
      </c>
      <c r="F58" s="77" t="n"/>
      <c r="G58" s="75" t="n"/>
    </row>
    <row r="59" ht="19.5" customHeight="1" s="55">
      <c r="A59" s="75" t="n"/>
      <c r="B59" s="77" t="n"/>
      <c r="C59" s="77" t="n"/>
      <c r="D59" s="77" t="n"/>
      <c r="E59" s="79">
        <f>IF(OR($A59="",$C59="",$D59=""),"",IF('1. Einrichtung'!$C$18="Ja",NETWORKDAYS($C59,$D59),NETWORKDAYS($C59,$D59,Feiertage)))</f>
        <v/>
      </c>
      <c r="F59" s="77" t="n"/>
      <c r="G59" s="75" t="n"/>
    </row>
    <row r="60" ht="19.5" customHeight="1" s="55">
      <c r="A60" s="75" t="n"/>
      <c r="B60" s="77" t="n"/>
      <c r="C60" s="77" t="n"/>
      <c r="D60" s="77" t="n"/>
      <c r="E60" s="79">
        <f>IF(OR($A60="",$C60="",$D60=""),"",IF('1. Einrichtung'!$C$18="Ja",NETWORKDAYS($C60,$D60),NETWORKDAYS($C60,$D60,Feiertage)))</f>
        <v/>
      </c>
      <c r="F60" s="77" t="n"/>
      <c r="G60" s="75" t="n"/>
    </row>
    <row r="61" ht="19.5" customHeight="1" s="55">
      <c r="A61" s="75" t="n"/>
      <c r="B61" s="77" t="n"/>
      <c r="C61" s="77" t="n"/>
      <c r="D61" s="77" t="n"/>
      <c r="E61" s="79">
        <f>IF(OR($A61="",$C61="",$D61=""),"",IF('1. Einrichtung'!$C$18="Ja",NETWORKDAYS($C61,$D61),NETWORKDAYS($C61,$D61,Feiertage)))</f>
        <v/>
      </c>
      <c r="F61" s="77" t="n"/>
      <c r="G61" s="75" t="n"/>
    </row>
    <row r="62" ht="19.5" customHeight="1" s="55">
      <c r="A62" s="75" t="n"/>
      <c r="B62" s="77" t="n"/>
      <c r="C62" s="77" t="n"/>
      <c r="D62" s="77" t="n"/>
      <c r="E62" s="79">
        <f>IF(OR($A62="",$C62="",$D62=""),"",IF('1. Einrichtung'!$C$18="Ja",NETWORKDAYS($C62,$D62),NETWORKDAYS($C62,$D62,Feiertage)))</f>
        <v/>
      </c>
      <c r="F62" s="77" t="n"/>
      <c r="G62" s="75" t="n"/>
    </row>
    <row r="63" ht="19.5" customHeight="1" s="55">
      <c r="A63" s="75" t="n"/>
      <c r="B63" s="77" t="n"/>
      <c r="C63" s="77" t="n"/>
      <c r="D63" s="77" t="n"/>
      <c r="E63" s="79">
        <f>IF(OR($A63="",$C63="",$D63=""),"",IF('1. Einrichtung'!$C$18="Ja",NETWORKDAYS($C63,$D63),NETWORKDAYS($C63,$D63,Feiertage)))</f>
        <v/>
      </c>
      <c r="F63" s="77" t="n"/>
      <c r="G63" s="75" t="n"/>
    </row>
    <row r="64" ht="19.5" customHeight="1" s="55">
      <c r="A64" s="75" t="n"/>
      <c r="B64" s="77" t="n"/>
      <c r="C64" s="77" t="n"/>
      <c r="D64" s="77" t="n"/>
      <c r="E64" s="79">
        <f>IF(OR($A64="",$C64="",$D64=""),"",IF('1. Einrichtung'!$C$18="Ja",NETWORKDAYS($C64,$D64),NETWORKDAYS($C64,$D64,Feiertage)))</f>
        <v/>
      </c>
      <c r="F64" s="77" t="n"/>
      <c r="G64" s="75" t="n"/>
    </row>
    <row r="65" ht="19.5" customHeight="1" s="55">
      <c r="A65" s="75" t="n"/>
      <c r="B65" s="77" t="n"/>
      <c r="C65" s="77" t="n"/>
      <c r="D65" s="77" t="n"/>
      <c r="E65" s="79">
        <f>IF(OR($A65="",$C65="",$D65=""),"",IF('1. Einrichtung'!$C$18="Ja",NETWORKDAYS($C65,$D65),NETWORKDAYS($C65,$D65,Feiertage)))</f>
        <v/>
      </c>
      <c r="F65" s="77" t="n"/>
      <c r="G65" s="75" t="n"/>
    </row>
    <row r="66" ht="19.5" customHeight="1" s="55">
      <c r="A66" s="75" t="n"/>
      <c r="B66" s="77" t="n"/>
      <c r="C66" s="77" t="n"/>
      <c r="D66" s="77" t="n"/>
      <c r="E66" s="79">
        <f>IF(OR($A66="",$C66="",$D66=""),"",IF('1. Einrichtung'!$C$18="Ja",NETWORKDAYS($C66,$D66),NETWORKDAYS($C66,$D66,Feiertage)))</f>
        <v/>
      </c>
      <c r="F66" s="77" t="n"/>
      <c r="G66" s="75" t="n"/>
    </row>
    <row r="67" ht="19.5" customHeight="1" s="55">
      <c r="A67" s="75" t="n"/>
      <c r="B67" s="77" t="n"/>
      <c r="C67" s="77" t="n"/>
      <c r="D67" s="77" t="n"/>
      <c r="E67" s="79">
        <f>IF(OR($A67="",$C67="",$D67=""),"",IF('1. Einrichtung'!$C$18="Ja",NETWORKDAYS($C67,$D67),NETWORKDAYS($C67,$D67,Feiertage)))</f>
        <v/>
      </c>
      <c r="F67" s="77" t="n"/>
      <c r="G67" s="75" t="n"/>
    </row>
    <row r="68" ht="19.5" customHeight="1" s="55">
      <c r="A68" s="75" t="n"/>
      <c r="B68" s="77" t="n"/>
      <c r="C68" s="77" t="n"/>
      <c r="D68" s="77" t="n"/>
      <c r="E68" s="79">
        <f>IF(OR($A68="",$C68="",$D68=""),"",IF('1. Einrichtung'!$C$18="Ja",NETWORKDAYS($C68,$D68),NETWORKDAYS($C68,$D68,Feiertage)))</f>
        <v/>
      </c>
      <c r="F68" s="77" t="n"/>
      <c r="G68" s="75" t="n"/>
    </row>
    <row r="69" ht="19.5" customHeight="1" s="55">
      <c r="A69" s="75" t="n"/>
      <c r="B69" s="77" t="n"/>
      <c r="C69" s="77" t="n"/>
      <c r="D69" s="77" t="n"/>
      <c r="E69" s="79">
        <f>IF(OR($A69="",$C69="",$D69=""),"",IF('1. Einrichtung'!$C$18="Ja",NETWORKDAYS($C69,$D69),NETWORKDAYS($C69,$D69,Feiertage)))</f>
        <v/>
      </c>
      <c r="F69" s="77" t="n"/>
      <c r="G69" s="75" t="n"/>
    </row>
    <row r="70" ht="19.5" customHeight="1" s="55">
      <c r="A70" s="75" t="n"/>
      <c r="B70" s="77" t="n"/>
      <c r="C70" s="77" t="n"/>
      <c r="D70" s="77" t="n"/>
      <c r="E70" s="79">
        <f>IF(OR($A70="",$C70="",$D70=""),"",IF('1. Einrichtung'!$C$18="Ja",NETWORKDAYS($C70,$D70),NETWORKDAYS($C70,$D70,Feiertage)))</f>
        <v/>
      </c>
      <c r="F70" s="77" t="n"/>
      <c r="G70" s="75" t="n"/>
    </row>
    <row r="71" ht="19.5" customHeight="1" s="55">
      <c r="A71" s="75" t="n"/>
      <c r="B71" s="77" t="n"/>
      <c r="C71" s="77" t="n"/>
      <c r="D71" s="77" t="n"/>
      <c r="E71" s="79">
        <f>IF(OR($A71="",$C71="",$D71=""),"",IF('1. Einrichtung'!$C$18="Ja",NETWORKDAYS($C71,$D71),NETWORKDAYS($C71,$D71,Feiertage)))</f>
        <v/>
      </c>
      <c r="F71" s="77" t="n"/>
      <c r="G71" s="75" t="n"/>
    </row>
    <row r="72" ht="19.5" customHeight="1" s="55">
      <c r="A72" s="75" t="n"/>
      <c r="B72" s="77" t="n"/>
      <c r="C72" s="77" t="n"/>
      <c r="D72" s="77" t="n"/>
      <c r="E72" s="79">
        <f>IF(OR($A72="",$C72="",$D72=""),"",IF('1. Einrichtung'!$C$18="Ja",NETWORKDAYS($C72,$D72),NETWORKDAYS($C72,$D72,Feiertage)))</f>
        <v/>
      </c>
      <c r="F72" s="77" t="n"/>
      <c r="G72" s="75" t="n"/>
    </row>
    <row r="73" ht="19.5" customHeight="1" s="55">
      <c r="A73" s="75" t="n"/>
      <c r="B73" s="77" t="n"/>
      <c r="C73" s="77" t="n"/>
      <c r="D73" s="77" t="n"/>
      <c r="E73" s="79">
        <f>IF(OR($A73="",$C73="",$D73=""),"",IF('1. Einrichtung'!$C$18="Ja",NETWORKDAYS($C73,$D73),NETWORKDAYS($C73,$D73,Feiertage)))</f>
        <v/>
      </c>
      <c r="F73" s="77" t="n"/>
      <c r="G73" s="75" t="n"/>
    </row>
    <row r="74" ht="19.5" customHeight="1" s="55">
      <c r="A74" s="75" t="n"/>
      <c r="B74" s="77" t="n"/>
      <c r="C74" s="77" t="n"/>
      <c r="D74" s="77" t="n"/>
      <c r="E74" s="79">
        <f>IF(OR($A74="",$C74="",$D74=""),"",IF('1. Einrichtung'!$C$18="Ja",NETWORKDAYS($C74,$D74),NETWORKDAYS($C74,$D74,Feiertage)))</f>
        <v/>
      </c>
      <c r="F74" s="77" t="n"/>
      <c r="G74" s="75" t="n"/>
    </row>
    <row r="75" ht="19.5" customHeight="1" s="55">
      <c r="A75" s="75" t="n"/>
      <c r="B75" s="77" t="n"/>
      <c r="C75" s="77" t="n"/>
      <c r="D75" s="77" t="n"/>
      <c r="E75" s="79">
        <f>IF(OR($A75="",$C75="",$D75=""),"",IF('1. Einrichtung'!$C$18="Ja",NETWORKDAYS($C75,$D75),NETWORKDAYS($C75,$D75,Feiertage)))</f>
        <v/>
      </c>
      <c r="F75" s="77" t="n"/>
      <c r="G75" s="75" t="n"/>
    </row>
    <row r="76" ht="19.5" customHeight="1" s="55">
      <c r="A76" s="75" t="n"/>
      <c r="B76" s="77" t="n"/>
      <c r="C76" s="77" t="n"/>
      <c r="D76" s="77" t="n"/>
      <c r="E76" s="79">
        <f>IF(OR($A76="",$C76="",$D76=""),"",IF('1. Einrichtung'!$C$18="Ja",NETWORKDAYS($C76,$D76),NETWORKDAYS($C76,$D76,Feiertage)))</f>
        <v/>
      </c>
      <c r="F76" s="77" t="n"/>
      <c r="G76" s="75" t="n"/>
    </row>
    <row r="77" ht="19.5" customHeight="1" s="55">
      <c r="A77" s="75" t="n"/>
      <c r="B77" s="77" t="n"/>
      <c r="C77" s="77" t="n"/>
      <c r="D77" s="77" t="n"/>
      <c r="E77" s="79">
        <f>IF(OR($A77="",$C77="",$D77=""),"",IF('1. Einrichtung'!$C$18="Ja",NETWORKDAYS($C77,$D77),NETWORKDAYS($C77,$D77,Feiertage)))</f>
        <v/>
      </c>
      <c r="F77" s="77" t="n"/>
      <c r="G77" s="75" t="n"/>
    </row>
    <row r="78" ht="19.5" customHeight="1" s="55">
      <c r="A78" s="75" t="n"/>
      <c r="B78" s="77" t="n"/>
      <c r="C78" s="77" t="n"/>
      <c r="D78" s="77" t="n"/>
      <c r="E78" s="79">
        <f>IF(OR($A78="",$C78="",$D78=""),"",IF('1. Einrichtung'!$C$18="Ja",NETWORKDAYS($C78,$D78),NETWORKDAYS($C78,$D78,Feiertage)))</f>
        <v/>
      </c>
      <c r="F78" s="77" t="n"/>
      <c r="G78" s="75" t="n"/>
    </row>
    <row r="79" ht="19.5" customHeight="1" s="55">
      <c r="A79" s="75" t="n"/>
      <c r="B79" s="77" t="n"/>
      <c r="C79" s="77" t="n"/>
      <c r="D79" s="77" t="n"/>
      <c r="E79" s="79">
        <f>IF(OR($A79="",$C79="",$D79=""),"",IF('1. Einrichtung'!$C$18="Ja",NETWORKDAYS($C79,$D79),NETWORKDAYS($C79,$D79,Feiertage)))</f>
        <v/>
      </c>
      <c r="F79" s="77" t="n"/>
      <c r="G79" s="75" t="n"/>
    </row>
    <row r="80" ht="19.5" customHeight="1" s="55">
      <c r="A80" s="75" t="n"/>
      <c r="B80" s="77" t="n"/>
      <c r="C80" s="77" t="n"/>
      <c r="D80" s="77" t="n"/>
      <c r="E80" s="79">
        <f>IF(OR($A80="",$C80="",$D80=""),"",IF('1. Einrichtung'!$C$18="Ja",NETWORKDAYS($C80,$D80),NETWORKDAYS($C80,$D80,Feiertage)))</f>
        <v/>
      </c>
      <c r="F80" s="77" t="n"/>
      <c r="G80" s="75" t="n"/>
    </row>
    <row r="81" ht="19.5" customHeight="1" s="55">
      <c r="A81" s="75" t="n"/>
      <c r="B81" s="77" t="n"/>
      <c r="C81" s="77" t="n"/>
      <c r="D81" s="77" t="n"/>
      <c r="E81" s="79">
        <f>IF(OR($A81="",$C81="",$D81=""),"",IF('1. Einrichtung'!$C$18="Ja",NETWORKDAYS($C81,$D81),NETWORKDAYS($C81,$D81,Feiertage)))</f>
        <v/>
      </c>
      <c r="F81" s="77" t="n"/>
      <c r="G81" s="75" t="n"/>
    </row>
    <row r="82" ht="19.5" customHeight="1" s="55">
      <c r="A82" s="75" t="n"/>
      <c r="B82" s="77" t="n"/>
      <c r="C82" s="77" t="n"/>
      <c r="D82" s="77" t="n"/>
      <c r="E82" s="79">
        <f>IF(OR($A82="",$C82="",$D82=""),"",IF('1. Einrichtung'!$C$18="Ja",NETWORKDAYS($C82,$D82),NETWORKDAYS($C82,$D82,Feiertage)))</f>
        <v/>
      </c>
      <c r="F82" s="77" t="n"/>
      <c r="G82" s="75" t="n"/>
    </row>
    <row r="83" ht="19.5" customHeight="1" s="55">
      <c r="A83" s="75" t="n"/>
      <c r="B83" s="77" t="n"/>
      <c r="C83" s="77" t="n"/>
      <c r="D83" s="77" t="n"/>
      <c r="E83" s="79">
        <f>IF(OR($A83="",$C83="",$D83=""),"",IF('1. Einrichtung'!$C$18="Ja",NETWORKDAYS($C83,$D83),NETWORKDAYS($C83,$D83,Feiertage)))</f>
        <v/>
      </c>
      <c r="F83" s="77" t="n"/>
      <c r="G83" s="75" t="n"/>
    </row>
    <row r="84" ht="19.5" customHeight="1" s="55">
      <c r="A84" s="75" t="n"/>
      <c r="B84" s="77" t="n"/>
      <c r="C84" s="77" t="n"/>
      <c r="D84" s="77" t="n"/>
      <c r="E84" s="79">
        <f>IF(OR($A84="",$C84="",$D84=""),"",IF('1. Einrichtung'!$C$18="Ja",NETWORKDAYS($C84,$D84),NETWORKDAYS($C84,$D84,Feiertage)))</f>
        <v/>
      </c>
      <c r="F84" s="77" t="n"/>
      <c r="G84" s="75" t="n"/>
    </row>
    <row r="85" ht="19.5" customHeight="1" s="55">
      <c r="A85" s="75" t="n"/>
      <c r="B85" s="77" t="n"/>
      <c r="C85" s="77" t="n"/>
      <c r="D85" s="77" t="n"/>
      <c r="E85" s="79">
        <f>IF(OR($A85="",$C85="",$D85=""),"",IF('1. Einrichtung'!$C$18="Ja",NETWORKDAYS($C85,$D85),NETWORKDAYS($C85,$D85,Feiertage)))</f>
        <v/>
      </c>
      <c r="F85" s="77" t="n"/>
      <c r="G85" s="75" t="n"/>
    </row>
    <row r="86" ht="19.5" customHeight="1" s="55">
      <c r="A86" s="75" t="n"/>
      <c r="B86" s="77" t="n"/>
      <c r="C86" s="77" t="n"/>
      <c r="D86" s="77" t="n"/>
      <c r="E86" s="79">
        <f>IF(OR($A86="",$C86="",$D86=""),"",IF('1. Einrichtung'!$C$18="Ja",NETWORKDAYS($C86,$D86),NETWORKDAYS($C86,$D86,Feiertage)))</f>
        <v/>
      </c>
      <c r="F86" s="77" t="n"/>
      <c r="G86" s="75" t="n"/>
    </row>
    <row r="87" ht="19.5" customHeight="1" s="55">
      <c r="A87" s="75" t="n"/>
      <c r="B87" s="77" t="n"/>
      <c r="C87" s="77" t="n"/>
      <c r="D87" s="77" t="n"/>
      <c r="E87" s="79">
        <f>IF(OR($A87="",$C87="",$D87=""),"",IF('1. Einrichtung'!$C$18="Ja",NETWORKDAYS($C87,$D87),NETWORKDAYS($C87,$D87,Feiertage)))</f>
        <v/>
      </c>
      <c r="F87" s="77" t="n"/>
      <c r="G87" s="75" t="n"/>
    </row>
    <row r="88" ht="19.5" customHeight="1" s="55">
      <c r="A88" s="75" t="n"/>
      <c r="B88" s="77" t="n"/>
      <c r="C88" s="77" t="n"/>
      <c r="D88" s="77" t="n"/>
      <c r="E88" s="79">
        <f>IF(OR($A88="",$C88="",$D88=""),"",IF('1. Einrichtung'!$C$18="Ja",NETWORKDAYS($C88,$D88),NETWORKDAYS($C88,$D88,Feiertage)))</f>
        <v/>
      </c>
      <c r="F88" s="77" t="n"/>
      <c r="G88" s="75" t="n"/>
    </row>
    <row r="89" ht="19.5" customHeight="1" s="55">
      <c r="A89" s="75" t="n"/>
      <c r="B89" s="77" t="n"/>
      <c r="C89" s="77" t="n"/>
      <c r="D89" s="77" t="n"/>
      <c r="E89" s="79">
        <f>IF(OR($A89="",$C89="",$D89=""),"",IF('1. Einrichtung'!$C$18="Ja",NETWORKDAYS($C89,$D89),NETWORKDAYS($C89,$D89,Feiertage)))</f>
        <v/>
      </c>
      <c r="F89" s="77" t="n"/>
      <c r="G89" s="75" t="n"/>
    </row>
    <row r="90" ht="19.5" customHeight="1" s="55">
      <c r="A90" s="75" t="n"/>
      <c r="B90" s="77" t="n"/>
      <c r="C90" s="77" t="n"/>
      <c r="D90" s="77" t="n"/>
      <c r="E90" s="79">
        <f>IF(OR($A90="",$C90="",$D90=""),"",IF('1. Einrichtung'!$C$18="Ja",NETWORKDAYS($C90,$D90),NETWORKDAYS($C90,$D90,Feiertage)))</f>
        <v/>
      </c>
      <c r="F90" s="77" t="n"/>
      <c r="G90" s="75" t="n"/>
    </row>
    <row r="91" ht="19.5" customHeight="1" s="55">
      <c r="A91" s="75" t="n"/>
      <c r="B91" s="77" t="n"/>
      <c r="C91" s="77" t="n"/>
      <c r="D91" s="77" t="n"/>
      <c r="E91" s="79">
        <f>IF(OR($A91="",$C91="",$D91=""),"",IF('1. Einrichtung'!$C$18="Ja",NETWORKDAYS($C91,$D91),NETWORKDAYS($C91,$D91,Feiertage)))</f>
        <v/>
      </c>
      <c r="F91" s="77" t="n"/>
      <c r="G91" s="75" t="n"/>
    </row>
    <row r="92" ht="19.5" customHeight="1" s="55">
      <c r="A92" s="75" t="n"/>
      <c r="B92" s="77" t="n"/>
      <c r="C92" s="77" t="n"/>
      <c r="D92" s="77" t="n"/>
      <c r="E92" s="79">
        <f>IF(OR($A92="",$C92="",$D92=""),"",IF('1. Einrichtung'!$C$18="Ja",NETWORKDAYS($C92,$D92),NETWORKDAYS($C92,$D92,Feiertage)))</f>
        <v/>
      </c>
      <c r="F92" s="77" t="n"/>
      <c r="G92" s="75" t="n"/>
    </row>
    <row r="93" ht="19.5" customHeight="1" s="55">
      <c r="A93" s="75" t="n"/>
      <c r="B93" s="77" t="n"/>
      <c r="C93" s="77" t="n"/>
      <c r="D93" s="77" t="n"/>
      <c r="E93" s="79">
        <f>IF(OR($A93="",$C93="",$D93=""),"",IF('1. Einrichtung'!$C$18="Ja",NETWORKDAYS($C93,$D93),NETWORKDAYS($C93,$D93,Feiertage)))</f>
        <v/>
      </c>
      <c r="F93" s="77" t="n"/>
      <c r="G93" s="75" t="n"/>
    </row>
    <row r="94" ht="19.5" customHeight="1" s="55">
      <c r="A94" s="75" t="n"/>
      <c r="B94" s="77" t="n"/>
      <c r="C94" s="77" t="n"/>
      <c r="D94" s="77" t="n"/>
      <c r="E94" s="79">
        <f>IF(OR($A94="",$C94="",$D94=""),"",IF('1. Einrichtung'!$C$18="Ja",NETWORKDAYS($C94,$D94),NETWORKDAYS($C94,$D94,Feiertage)))</f>
        <v/>
      </c>
      <c r="F94" s="77" t="n"/>
      <c r="G94" s="75" t="n"/>
    </row>
    <row r="95" ht="19.5" customHeight="1" s="55">
      <c r="A95" s="75" t="n"/>
      <c r="B95" s="77" t="n"/>
      <c r="C95" s="77" t="n"/>
      <c r="D95" s="77" t="n"/>
      <c r="E95" s="79">
        <f>IF(OR($A95="",$C95="",$D95=""),"",IF('1. Einrichtung'!$C$18="Ja",NETWORKDAYS($C95,$D95),NETWORKDAYS($C95,$D95,Feiertage)))</f>
        <v/>
      </c>
      <c r="F95" s="77" t="n"/>
      <c r="G95" s="75" t="n"/>
    </row>
    <row r="96" ht="19.5" customHeight="1" s="55">
      <c r="A96" s="75" t="n"/>
      <c r="B96" s="77" t="n"/>
      <c r="C96" s="77" t="n"/>
      <c r="D96" s="77" t="n"/>
      <c r="E96" s="79">
        <f>IF(OR($A96="",$C96="",$D96=""),"",IF('1. Einrichtung'!$C$18="Ja",NETWORKDAYS($C96,$D96),NETWORKDAYS($C96,$D96,Feiertage)))</f>
        <v/>
      </c>
      <c r="F96" s="77" t="n"/>
      <c r="G96" s="75" t="n"/>
    </row>
    <row r="97" ht="19.5" customHeight="1" s="55">
      <c r="A97" s="75" t="n"/>
      <c r="B97" s="77" t="n"/>
      <c r="C97" s="77" t="n"/>
      <c r="D97" s="77" t="n"/>
      <c r="E97" s="79">
        <f>IF(OR($A97="",$C97="",$D97=""),"",IF('1. Einrichtung'!$C$18="Ja",NETWORKDAYS($C97,$D97),NETWORKDAYS($C97,$D97,Feiertage)))</f>
        <v/>
      </c>
      <c r="F97" s="77" t="n"/>
      <c r="G97" s="75" t="n"/>
    </row>
    <row r="98" ht="19.5" customHeight="1" s="55">
      <c r="A98" s="75" t="n"/>
      <c r="B98" s="77" t="n"/>
      <c r="C98" s="77" t="n"/>
      <c r="D98" s="77" t="n"/>
      <c r="E98" s="79">
        <f>IF(OR($A98="",$C98="",$D98=""),"",IF('1. Einrichtung'!$C$18="Ja",NETWORKDAYS($C98,$D98),NETWORKDAYS($C98,$D98,Feiertage)))</f>
        <v/>
      </c>
      <c r="F98" s="77" t="n"/>
      <c r="G98" s="75" t="n"/>
    </row>
    <row r="99" ht="19.5" customHeight="1" s="55">
      <c r="A99" s="75" t="n"/>
      <c r="B99" s="77" t="n"/>
      <c r="C99" s="77" t="n"/>
      <c r="D99" s="77" t="n"/>
      <c r="E99" s="79">
        <f>IF(OR($A99="",$C99="",$D99=""),"",IF('1. Einrichtung'!$C$18="Ja",NETWORKDAYS($C99,$D99),NETWORKDAYS($C99,$D99,Feiertage)))</f>
        <v/>
      </c>
      <c r="F99" s="77" t="n"/>
      <c r="G99" s="75" t="n"/>
    </row>
    <row r="100" ht="19.5" customHeight="1" s="55">
      <c r="A100" s="75" t="n"/>
      <c r="B100" s="77" t="n"/>
      <c r="C100" s="77" t="n"/>
      <c r="D100" s="77" t="n"/>
      <c r="E100" s="79">
        <f>IF(OR($A100="",$C100="",$D100=""),"",IF('1. Einrichtung'!$C$18="Ja",NETWORKDAYS($C100,$D100),NETWORKDAYS($C100,$D100,Feiertage)))</f>
        <v/>
      </c>
      <c r="F100" s="77" t="n"/>
      <c r="G100" s="75" t="n"/>
    </row>
    <row r="101" ht="19.5" customHeight="1" s="55">
      <c r="A101" s="75" t="n"/>
      <c r="B101" s="77" t="n"/>
      <c r="C101" s="77" t="n"/>
      <c r="D101" s="77" t="n"/>
      <c r="E101" s="79">
        <f>IF(OR($A101="",$C101="",$D101=""),"",IF('1. Einrichtung'!$C$18="Ja",NETWORKDAYS($C101,$D101),NETWORKDAYS($C101,$D101,Feiertage)))</f>
        <v/>
      </c>
      <c r="F101" s="77" t="n"/>
      <c r="G101" s="75" t="n"/>
    </row>
    <row r="102" ht="19.5" customHeight="1" s="55">
      <c r="A102" s="75" t="n"/>
      <c r="B102" s="77" t="n"/>
      <c r="C102" s="77" t="n"/>
      <c r="D102" s="77" t="n"/>
      <c r="E102" s="79">
        <f>IF(OR($A102="",$C102="",$D102=""),"",IF('1. Einrichtung'!$C$18="Ja",NETWORKDAYS($C102,$D102),NETWORKDAYS($C102,$D102,Feiertage)))</f>
        <v/>
      </c>
      <c r="F102" s="77" t="n"/>
      <c r="G102" s="75" t="n"/>
    </row>
    <row r="103" ht="19.5" customHeight="1" s="55">
      <c r="A103" s="75" t="n"/>
      <c r="B103" s="77" t="n"/>
      <c r="C103" s="77" t="n"/>
      <c r="D103" s="77" t="n"/>
      <c r="E103" s="79">
        <f>IF(OR($A103="",$C103="",$D103=""),"",IF('1. Einrichtung'!$C$18="Ja",NETWORKDAYS($C103,$D103),NETWORKDAYS($C103,$D103,Feiertage)))</f>
        <v/>
      </c>
      <c r="F103" s="77" t="n"/>
      <c r="G103" s="75" t="n"/>
    </row>
    <row r="104" ht="19.5" customHeight="1" s="55">
      <c r="A104" s="75" t="n"/>
      <c r="B104" s="77" t="n"/>
      <c r="C104" s="77" t="n"/>
      <c r="D104" s="77" t="n"/>
      <c r="E104" s="79">
        <f>IF(OR($A104="",$C104="",$D104=""),"",IF('1. Einrichtung'!$C$18="Ja",NETWORKDAYS($C104,$D104),NETWORKDAYS($C104,$D104,Feiertage)))</f>
        <v/>
      </c>
      <c r="F104" s="77" t="n"/>
      <c r="G104" s="75" t="n"/>
    </row>
  </sheetData>
  <mergeCells count="1">
    <mergeCell ref="A2:G2"/>
  </mergeCells>
  <conditionalFormatting sqref="B5:B104">
    <cfRule type="expression" rank="0" priority="2" equalAverage="0" aboveAverage="0" dxfId="1" text="" percent="0" bottom="0">
      <formula>$B5="Urlaub"</formula>
    </cfRule>
    <cfRule type="expression" rank="0" priority="3" equalAverage="0" aboveAverage="0" dxfId="2" text="" percent="0" bottom="0">
      <formula>$B5="Krankenstand"</formula>
    </cfRule>
    <cfRule type="expression" rank="0" priority="4" equalAverage="0" aboveAverage="0" dxfId="3" text="" percent="0" bottom="0">
      <formula>$B5="Unbezahlt"</formula>
    </cfRule>
    <cfRule type="expression" rank="0" priority="5" equalAverage="0" aboveAverage="0" dxfId="4" text="" percent="0" bottom="0">
      <formula>$B5="Sonstiges"</formula>
    </cfRule>
  </conditionalFormatting>
  <conditionalFormatting sqref="F5:F104">
    <cfRule type="expression" rank="0" priority="6" equalAverage="0" aboveAverage="0" dxfId="4" text="" percent="0" bottom="0">
      <formula>$F5="Genehmigt"</formula>
    </cfRule>
    <cfRule type="expression" rank="0" priority="7" equalAverage="0" aboveAverage="0" dxfId="3" text="" percent="0" bottom="0">
      <formula>$F5="Ausstehend"</formula>
    </cfRule>
    <cfRule type="expression" rank="0" priority="8" equalAverage="0" aboveAverage="0" dxfId="5" text="" percent="0" bottom="0">
      <formula>$F5="Storniert"</formula>
    </cfRule>
  </conditionalFormatting>
  <dataValidations count="3">
    <dataValidation sqref="B5:B104" showDropDown="0" showInputMessage="0" showErrorMessage="0" allowBlank="1" type="list" errorStyle="stop" operator="between">
      <formula1>"Urlaub,Krankenstand,Unbezahlt,Sonstiges"</formula1>
      <formula2>0</formula2>
    </dataValidation>
    <dataValidation sqref="F5:F104" showDropDown="0" showInputMessage="0" showErrorMessage="0" allowBlank="1" type="list" errorStyle="stop" operator="between">
      <formula1>"Genehmigt,Ausstehend,Storniert"</formula1>
      <formula2>0</formula2>
    </dataValidation>
    <dataValidation sqref="A5:A104" showDropDown="0" showInputMessage="0" showErrorMessage="0" allowBlank="1" type="list" errorStyle="stop" operator="between">
      <formula1>'2. Mitarbeiter'!$A$5:$A$34</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5.xml><?xml version="1.0" encoding="utf-8"?>
<worksheet xmlns="http://schemas.openxmlformats.org/spreadsheetml/2006/main">
  <sheetPr filterMode="0">
    <outlinePr summaryBelow="1" summaryRight="1"/>
    <pageSetUpPr fitToPage="0"/>
  </sheetPr>
  <dimension ref="A1:H40"/>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22" customWidth="1" style="54" min="2" max="2"/>
    <col width="18" customWidth="1" style="54" min="3" max="3"/>
    <col width="14" customWidth="1" style="54" min="4" max="7"/>
    <col width="26" customWidth="1" style="54" min="8" max="8"/>
  </cols>
  <sheetData>
    <row r="1"/>
    <row r="2" ht="27.75" customHeight="1" s="55">
      <c r="B2" s="63" t="inlineStr">
        <is>
          <t>Team-Übersicht</t>
        </is>
      </c>
    </row>
    <row r="3" ht="15" customHeight="1" s="55">
      <c r="B3" s="64" t="inlineStr">
        <is>
          <t>Wird automatisch aus Mitarbeiter und Abwesenheiten gezogen. Der Balken zeigt den genutzten Anteil des Anspruchs in %.</t>
        </is>
      </c>
    </row>
    <row r="4"/>
    <row r="5" ht="19.5" customHeight="1" s="55">
      <c r="B5" s="82" t="inlineStr">
        <is>
          <t>ANSPRUCH TEAM (TAGE)</t>
        </is>
      </c>
      <c r="C5" s="83" t="n"/>
      <c r="D5" s="84" t="inlineStr">
        <is>
          <t>GENOMMEN (GENEHMIGT)</t>
        </is>
      </c>
      <c r="E5" s="85" t="n"/>
      <c r="F5" s="86" t="inlineStr">
        <is>
          <t>GEBUCHT (AUSSTEHEND)</t>
        </is>
      </c>
      <c r="G5" s="87" t="n"/>
      <c r="H5" s="88" t="inlineStr">
        <is>
          <t>REST</t>
        </is>
      </c>
    </row>
    <row r="6" ht="36" customHeight="1" s="55">
      <c r="B6" s="89">
        <f>'2. Mitarbeiter'!G36</f>
        <v/>
      </c>
      <c r="C6" s="83" t="n"/>
      <c r="D6" s="90">
        <f>'2. Mitarbeiter'!H36</f>
        <v/>
      </c>
      <c r="E6" s="85" t="n"/>
      <c r="F6" s="91">
        <f>'2. Mitarbeiter'!I36</f>
        <v/>
      </c>
      <c r="G6" s="87" t="n"/>
      <c r="H6" s="92">
        <f>'2. Mitarbeiter'!J36</f>
        <v/>
      </c>
    </row>
    <row r="7"/>
    <row r="8"/>
    <row r="9" ht="21.75" customHeight="1" s="55">
      <c r="B9" s="58" t="inlineStr">
        <is>
          <t>Pro Person</t>
        </is>
      </c>
    </row>
    <row r="10" ht="27.75" customHeight="1" s="55">
      <c r="B10" s="74" t="inlineStr">
        <is>
          <t>Name</t>
        </is>
      </c>
      <c r="C10" s="74" t="inlineStr">
        <is>
          <t>Arbeitsmodell</t>
        </is>
      </c>
      <c r="D10" s="74" t="inlineStr">
        <is>
          <t>Anspruch</t>
        </is>
      </c>
      <c r="E10" s="74" t="inlineStr">
        <is>
          <t>Genommen</t>
        </is>
      </c>
      <c r="F10" s="74" t="inlineStr">
        <is>
          <t>Gebucht</t>
        </is>
      </c>
      <c r="G10" s="74" t="inlineStr">
        <is>
          <t>Rest</t>
        </is>
      </c>
      <c r="H10" s="74" t="inlineStr">
        <is>
          <t>% genutzt</t>
        </is>
      </c>
    </row>
    <row r="11" ht="19.5" customHeight="1" s="55">
      <c r="B11" s="93">
        <f>IF('2. Mitarbeiter'!A5="","",'2. Mitarbeiter'!A5)</f>
        <v/>
      </c>
      <c r="C11" s="94">
        <f>IF('2. Mitarbeiter'!A5="","",'2. Mitarbeiter'!D5&amp;" Tage/Woche")</f>
        <v/>
      </c>
      <c r="D11" s="95">
        <f>IF('2. Mitarbeiter'!A5="","",'2. Mitarbeiter'!G5)</f>
        <v/>
      </c>
      <c r="E11" s="95">
        <f>IF('2. Mitarbeiter'!A5="","",'2. Mitarbeiter'!H5)</f>
        <v/>
      </c>
      <c r="F11" s="95">
        <f>IF('2. Mitarbeiter'!A5="","",'2. Mitarbeiter'!I5)</f>
        <v/>
      </c>
      <c r="G11" s="95">
        <f>IF('2. Mitarbeiter'!A5="","",'2. Mitarbeiter'!J5)</f>
        <v/>
      </c>
      <c r="H11" s="96">
        <f>IFERROR(IF('2. Mitarbeiter'!A5="","",('2. Mitarbeiter'!H5+'2. Mitarbeiter'!I5)/'2. Mitarbeiter'!G5),"")</f>
        <v/>
      </c>
    </row>
    <row r="12" ht="19.5" customHeight="1" s="55">
      <c r="B12" s="97">
        <f>IF('2. Mitarbeiter'!A6="","",'2. Mitarbeiter'!A6)</f>
        <v/>
      </c>
      <c r="C12" s="98">
        <f>IF('2. Mitarbeiter'!A6="","",'2. Mitarbeiter'!D6&amp;" Tage/Woche")</f>
        <v/>
      </c>
      <c r="D12" s="99">
        <f>IF('2. Mitarbeiter'!A6="","",'2. Mitarbeiter'!G6)</f>
        <v/>
      </c>
      <c r="E12" s="99">
        <f>IF('2. Mitarbeiter'!A6="","",'2. Mitarbeiter'!H6)</f>
        <v/>
      </c>
      <c r="F12" s="99">
        <f>IF('2. Mitarbeiter'!A6="","",'2. Mitarbeiter'!I6)</f>
        <v/>
      </c>
      <c r="G12" s="99">
        <f>IF('2. Mitarbeiter'!A6="","",'2. Mitarbeiter'!J6)</f>
        <v/>
      </c>
      <c r="H12" s="100">
        <f>IFERROR(IF('2. Mitarbeiter'!A6="","",('2. Mitarbeiter'!H6+'2. Mitarbeiter'!I6)/'2. Mitarbeiter'!G6),"")</f>
        <v/>
      </c>
    </row>
    <row r="13" ht="19.5" customHeight="1" s="55">
      <c r="B13" s="93">
        <f>IF('2. Mitarbeiter'!A7="","",'2. Mitarbeiter'!A7)</f>
        <v/>
      </c>
      <c r="C13" s="94">
        <f>IF('2. Mitarbeiter'!A7="","",'2. Mitarbeiter'!D7&amp;" Tage/Woche")</f>
        <v/>
      </c>
      <c r="D13" s="95">
        <f>IF('2. Mitarbeiter'!A7="","",'2. Mitarbeiter'!G7)</f>
        <v/>
      </c>
      <c r="E13" s="95">
        <f>IF('2. Mitarbeiter'!A7="","",'2. Mitarbeiter'!H7)</f>
        <v/>
      </c>
      <c r="F13" s="95">
        <f>IF('2. Mitarbeiter'!A7="","",'2. Mitarbeiter'!I7)</f>
        <v/>
      </c>
      <c r="G13" s="95">
        <f>IF('2. Mitarbeiter'!A7="","",'2. Mitarbeiter'!J7)</f>
        <v/>
      </c>
      <c r="H13" s="96">
        <f>IFERROR(IF('2. Mitarbeiter'!A7="","",('2. Mitarbeiter'!H7+'2. Mitarbeiter'!I7)/'2. Mitarbeiter'!G7),"")</f>
        <v/>
      </c>
    </row>
    <row r="14" ht="19.5" customHeight="1" s="55">
      <c r="B14" s="97">
        <f>IF('2. Mitarbeiter'!A8="","",'2. Mitarbeiter'!A8)</f>
        <v/>
      </c>
      <c r="C14" s="98">
        <f>IF('2. Mitarbeiter'!A8="","",'2. Mitarbeiter'!D8&amp;" Tage/Woche")</f>
        <v/>
      </c>
      <c r="D14" s="99">
        <f>IF('2. Mitarbeiter'!A8="","",'2. Mitarbeiter'!G8)</f>
        <v/>
      </c>
      <c r="E14" s="99">
        <f>IF('2. Mitarbeiter'!A8="","",'2. Mitarbeiter'!H8)</f>
        <v/>
      </c>
      <c r="F14" s="99">
        <f>IF('2. Mitarbeiter'!A8="","",'2. Mitarbeiter'!I8)</f>
        <v/>
      </c>
      <c r="G14" s="99">
        <f>IF('2. Mitarbeiter'!A8="","",'2. Mitarbeiter'!J8)</f>
        <v/>
      </c>
      <c r="H14" s="100">
        <f>IFERROR(IF('2. Mitarbeiter'!A8="","",('2. Mitarbeiter'!H8+'2. Mitarbeiter'!I8)/'2. Mitarbeiter'!G8),"")</f>
        <v/>
      </c>
    </row>
    <row r="15" ht="19.5" customHeight="1" s="55">
      <c r="B15" s="93">
        <f>IF('2. Mitarbeiter'!A9="","",'2. Mitarbeiter'!A9)</f>
        <v/>
      </c>
      <c r="C15" s="94">
        <f>IF('2. Mitarbeiter'!A9="","",'2. Mitarbeiter'!D9&amp;" Tage/Woche")</f>
        <v/>
      </c>
      <c r="D15" s="95">
        <f>IF('2. Mitarbeiter'!A9="","",'2. Mitarbeiter'!G9)</f>
        <v/>
      </c>
      <c r="E15" s="95">
        <f>IF('2. Mitarbeiter'!A9="","",'2. Mitarbeiter'!H9)</f>
        <v/>
      </c>
      <c r="F15" s="95">
        <f>IF('2. Mitarbeiter'!A9="","",'2. Mitarbeiter'!I9)</f>
        <v/>
      </c>
      <c r="G15" s="95">
        <f>IF('2. Mitarbeiter'!A9="","",'2. Mitarbeiter'!J9)</f>
        <v/>
      </c>
      <c r="H15" s="96">
        <f>IFERROR(IF('2. Mitarbeiter'!A9="","",('2. Mitarbeiter'!H9+'2. Mitarbeiter'!I9)/'2. Mitarbeiter'!G9),"")</f>
        <v/>
      </c>
    </row>
    <row r="16" ht="19.5" customHeight="1" s="55">
      <c r="B16" s="97">
        <f>IF('2. Mitarbeiter'!A10="","",'2. Mitarbeiter'!A10)</f>
        <v/>
      </c>
      <c r="C16" s="98">
        <f>IF('2. Mitarbeiter'!A10="","",'2. Mitarbeiter'!D10&amp;" Tage/Woche")</f>
        <v/>
      </c>
      <c r="D16" s="99">
        <f>IF('2. Mitarbeiter'!A10="","",'2. Mitarbeiter'!G10)</f>
        <v/>
      </c>
      <c r="E16" s="99">
        <f>IF('2. Mitarbeiter'!A10="","",'2. Mitarbeiter'!H10)</f>
        <v/>
      </c>
      <c r="F16" s="99">
        <f>IF('2. Mitarbeiter'!A10="","",'2. Mitarbeiter'!I10)</f>
        <v/>
      </c>
      <c r="G16" s="99">
        <f>IF('2. Mitarbeiter'!A10="","",'2. Mitarbeiter'!J10)</f>
        <v/>
      </c>
      <c r="H16" s="100">
        <f>IFERROR(IF('2. Mitarbeiter'!A10="","",('2. Mitarbeiter'!H10+'2. Mitarbeiter'!I10)/'2. Mitarbeiter'!G10),"")</f>
        <v/>
      </c>
    </row>
    <row r="17" ht="19.5" customHeight="1" s="55">
      <c r="B17" s="93">
        <f>IF('2. Mitarbeiter'!A11="","",'2. Mitarbeiter'!A11)</f>
        <v/>
      </c>
      <c r="C17" s="94">
        <f>IF('2. Mitarbeiter'!A11="","",'2. Mitarbeiter'!D11&amp;" Tage/Woche")</f>
        <v/>
      </c>
      <c r="D17" s="95">
        <f>IF('2. Mitarbeiter'!A11="","",'2. Mitarbeiter'!G11)</f>
        <v/>
      </c>
      <c r="E17" s="95">
        <f>IF('2. Mitarbeiter'!A11="","",'2. Mitarbeiter'!H11)</f>
        <v/>
      </c>
      <c r="F17" s="95">
        <f>IF('2. Mitarbeiter'!A11="","",'2. Mitarbeiter'!I11)</f>
        <v/>
      </c>
      <c r="G17" s="95">
        <f>IF('2. Mitarbeiter'!A11="","",'2. Mitarbeiter'!J11)</f>
        <v/>
      </c>
      <c r="H17" s="96">
        <f>IFERROR(IF('2. Mitarbeiter'!A11="","",('2. Mitarbeiter'!H11+'2. Mitarbeiter'!I11)/'2. Mitarbeiter'!G11),"")</f>
        <v/>
      </c>
    </row>
    <row r="18" ht="19.5" customHeight="1" s="55">
      <c r="B18" s="97">
        <f>IF('2. Mitarbeiter'!A12="","",'2. Mitarbeiter'!A12)</f>
        <v/>
      </c>
      <c r="C18" s="98">
        <f>IF('2. Mitarbeiter'!A12="","",'2. Mitarbeiter'!D12&amp;" Tage/Woche")</f>
        <v/>
      </c>
      <c r="D18" s="99">
        <f>IF('2. Mitarbeiter'!A12="","",'2. Mitarbeiter'!G12)</f>
        <v/>
      </c>
      <c r="E18" s="99">
        <f>IF('2. Mitarbeiter'!A12="","",'2. Mitarbeiter'!H12)</f>
        <v/>
      </c>
      <c r="F18" s="99">
        <f>IF('2. Mitarbeiter'!A12="","",'2. Mitarbeiter'!I12)</f>
        <v/>
      </c>
      <c r="G18" s="99">
        <f>IF('2. Mitarbeiter'!A12="","",'2. Mitarbeiter'!J12)</f>
        <v/>
      </c>
      <c r="H18" s="100">
        <f>IFERROR(IF('2. Mitarbeiter'!A12="","",('2. Mitarbeiter'!H12+'2. Mitarbeiter'!I12)/'2. Mitarbeiter'!G12),"")</f>
        <v/>
      </c>
    </row>
    <row r="19" ht="19.5" customHeight="1" s="55">
      <c r="B19" s="93">
        <f>IF('2. Mitarbeiter'!A13="","",'2. Mitarbeiter'!A13)</f>
        <v/>
      </c>
      <c r="C19" s="94">
        <f>IF('2. Mitarbeiter'!A13="","",'2. Mitarbeiter'!D13&amp;" Tage/Woche")</f>
        <v/>
      </c>
      <c r="D19" s="95">
        <f>IF('2. Mitarbeiter'!A13="","",'2. Mitarbeiter'!G13)</f>
        <v/>
      </c>
      <c r="E19" s="95">
        <f>IF('2. Mitarbeiter'!A13="","",'2. Mitarbeiter'!H13)</f>
        <v/>
      </c>
      <c r="F19" s="95">
        <f>IF('2. Mitarbeiter'!A13="","",'2. Mitarbeiter'!I13)</f>
        <v/>
      </c>
      <c r="G19" s="95">
        <f>IF('2. Mitarbeiter'!A13="","",'2. Mitarbeiter'!J13)</f>
        <v/>
      </c>
      <c r="H19" s="96">
        <f>IFERROR(IF('2. Mitarbeiter'!A13="","",('2. Mitarbeiter'!H13+'2. Mitarbeiter'!I13)/'2. Mitarbeiter'!G13),"")</f>
        <v/>
      </c>
    </row>
    <row r="20" ht="19.5" customHeight="1" s="55">
      <c r="B20" s="97">
        <f>IF('2. Mitarbeiter'!A14="","",'2. Mitarbeiter'!A14)</f>
        <v/>
      </c>
      <c r="C20" s="98">
        <f>IF('2. Mitarbeiter'!A14="","",'2. Mitarbeiter'!D14&amp;" Tage/Woche")</f>
        <v/>
      </c>
      <c r="D20" s="99">
        <f>IF('2. Mitarbeiter'!A14="","",'2. Mitarbeiter'!G14)</f>
        <v/>
      </c>
      <c r="E20" s="99">
        <f>IF('2. Mitarbeiter'!A14="","",'2. Mitarbeiter'!H14)</f>
        <v/>
      </c>
      <c r="F20" s="99">
        <f>IF('2. Mitarbeiter'!A14="","",'2. Mitarbeiter'!I14)</f>
        <v/>
      </c>
      <c r="G20" s="99">
        <f>IF('2. Mitarbeiter'!A14="","",'2. Mitarbeiter'!J14)</f>
        <v/>
      </c>
      <c r="H20" s="100">
        <f>IFERROR(IF('2. Mitarbeiter'!A14="","",('2. Mitarbeiter'!H14+'2. Mitarbeiter'!I14)/'2. Mitarbeiter'!G14),"")</f>
        <v/>
      </c>
    </row>
    <row r="21" ht="19.5" customHeight="1" s="55">
      <c r="B21" s="93">
        <f>IF('2. Mitarbeiter'!A15="","",'2. Mitarbeiter'!A15)</f>
        <v/>
      </c>
      <c r="C21" s="94">
        <f>IF('2. Mitarbeiter'!A15="","",'2. Mitarbeiter'!D15&amp;" Tage/Woche")</f>
        <v/>
      </c>
      <c r="D21" s="95">
        <f>IF('2. Mitarbeiter'!A15="","",'2. Mitarbeiter'!G15)</f>
        <v/>
      </c>
      <c r="E21" s="95">
        <f>IF('2. Mitarbeiter'!A15="","",'2. Mitarbeiter'!H15)</f>
        <v/>
      </c>
      <c r="F21" s="95">
        <f>IF('2. Mitarbeiter'!A15="","",'2. Mitarbeiter'!I15)</f>
        <v/>
      </c>
      <c r="G21" s="95">
        <f>IF('2. Mitarbeiter'!A15="","",'2. Mitarbeiter'!J15)</f>
        <v/>
      </c>
      <c r="H21" s="96">
        <f>IFERROR(IF('2. Mitarbeiter'!A15="","",('2. Mitarbeiter'!H15+'2. Mitarbeiter'!I15)/'2. Mitarbeiter'!G15),"")</f>
        <v/>
      </c>
    </row>
    <row r="22" ht="19.5" customHeight="1" s="55">
      <c r="B22" s="97">
        <f>IF('2. Mitarbeiter'!A16="","",'2. Mitarbeiter'!A16)</f>
        <v/>
      </c>
      <c r="C22" s="98">
        <f>IF('2. Mitarbeiter'!A16="","",'2. Mitarbeiter'!D16&amp;" Tage/Woche")</f>
        <v/>
      </c>
      <c r="D22" s="99">
        <f>IF('2. Mitarbeiter'!A16="","",'2. Mitarbeiter'!G16)</f>
        <v/>
      </c>
      <c r="E22" s="99">
        <f>IF('2. Mitarbeiter'!A16="","",'2. Mitarbeiter'!H16)</f>
        <v/>
      </c>
      <c r="F22" s="99">
        <f>IF('2. Mitarbeiter'!A16="","",'2. Mitarbeiter'!I16)</f>
        <v/>
      </c>
      <c r="G22" s="99">
        <f>IF('2. Mitarbeiter'!A16="","",'2. Mitarbeiter'!J16)</f>
        <v/>
      </c>
      <c r="H22" s="100">
        <f>IFERROR(IF('2. Mitarbeiter'!A16="","",('2. Mitarbeiter'!H16+'2. Mitarbeiter'!I16)/'2. Mitarbeiter'!G16),"")</f>
        <v/>
      </c>
    </row>
    <row r="23" ht="19.5" customHeight="1" s="55">
      <c r="B23" s="93">
        <f>IF('2. Mitarbeiter'!A17="","",'2. Mitarbeiter'!A17)</f>
        <v/>
      </c>
      <c r="C23" s="94">
        <f>IF('2. Mitarbeiter'!A17="","",'2. Mitarbeiter'!D17&amp;" Tage/Woche")</f>
        <v/>
      </c>
      <c r="D23" s="95">
        <f>IF('2. Mitarbeiter'!A17="","",'2. Mitarbeiter'!G17)</f>
        <v/>
      </c>
      <c r="E23" s="95">
        <f>IF('2. Mitarbeiter'!A17="","",'2. Mitarbeiter'!H17)</f>
        <v/>
      </c>
      <c r="F23" s="95">
        <f>IF('2. Mitarbeiter'!A17="","",'2. Mitarbeiter'!I17)</f>
        <v/>
      </c>
      <c r="G23" s="95">
        <f>IF('2. Mitarbeiter'!A17="","",'2. Mitarbeiter'!J17)</f>
        <v/>
      </c>
      <c r="H23" s="96">
        <f>IFERROR(IF('2. Mitarbeiter'!A17="","",('2. Mitarbeiter'!H17+'2. Mitarbeiter'!I17)/'2. Mitarbeiter'!G17),"")</f>
        <v/>
      </c>
    </row>
    <row r="24" ht="19.5" customHeight="1" s="55">
      <c r="B24" s="97">
        <f>IF('2. Mitarbeiter'!A18="","",'2. Mitarbeiter'!A18)</f>
        <v/>
      </c>
      <c r="C24" s="98">
        <f>IF('2. Mitarbeiter'!A18="","",'2. Mitarbeiter'!D18&amp;" Tage/Woche")</f>
        <v/>
      </c>
      <c r="D24" s="99">
        <f>IF('2. Mitarbeiter'!A18="","",'2. Mitarbeiter'!G18)</f>
        <v/>
      </c>
      <c r="E24" s="99">
        <f>IF('2. Mitarbeiter'!A18="","",'2. Mitarbeiter'!H18)</f>
        <v/>
      </c>
      <c r="F24" s="99">
        <f>IF('2. Mitarbeiter'!A18="","",'2. Mitarbeiter'!I18)</f>
        <v/>
      </c>
      <c r="G24" s="99">
        <f>IF('2. Mitarbeiter'!A18="","",'2. Mitarbeiter'!J18)</f>
        <v/>
      </c>
      <c r="H24" s="100">
        <f>IFERROR(IF('2. Mitarbeiter'!A18="","",('2. Mitarbeiter'!H18+'2. Mitarbeiter'!I18)/'2. Mitarbeiter'!G18),"")</f>
        <v/>
      </c>
    </row>
    <row r="25" ht="19.5" customHeight="1" s="55">
      <c r="B25" s="93">
        <f>IF('2. Mitarbeiter'!A19="","",'2. Mitarbeiter'!A19)</f>
        <v/>
      </c>
      <c r="C25" s="94">
        <f>IF('2. Mitarbeiter'!A19="","",'2. Mitarbeiter'!D19&amp;" Tage/Woche")</f>
        <v/>
      </c>
      <c r="D25" s="95">
        <f>IF('2. Mitarbeiter'!A19="","",'2. Mitarbeiter'!G19)</f>
        <v/>
      </c>
      <c r="E25" s="95">
        <f>IF('2. Mitarbeiter'!A19="","",'2. Mitarbeiter'!H19)</f>
        <v/>
      </c>
      <c r="F25" s="95">
        <f>IF('2. Mitarbeiter'!A19="","",'2. Mitarbeiter'!I19)</f>
        <v/>
      </c>
      <c r="G25" s="95">
        <f>IF('2. Mitarbeiter'!A19="","",'2. Mitarbeiter'!J19)</f>
        <v/>
      </c>
      <c r="H25" s="96">
        <f>IFERROR(IF('2. Mitarbeiter'!A19="","",('2. Mitarbeiter'!H19+'2. Mitarbeiter'!I19)/'2. Mitarbeiter'!G19),"")</f>
        <v/>
      </c>
    </row>
    <row r="26" ht="19.5" customHeight="1" s="55">
      <c r="B26" s="97">
        <f>IF('2. Mitarbeiter'!A20="","",'2. Mitarbeiter'!A20)</f>
        <v/>
      </c>
      <c r="C26" s="98">
        <f>IF('2. Mitarbeiter'!A20="","",'2. Mitarbeiter'!D20&amp;" Tage/Woche")</f>
        <v/>
      </c>
      <c r="D26" s="99">
        <f>IF('2. Mitarbeiter'!A20="","",'2. Mitarbeiter'!G20)</f>
        <v/>
      </c>
      <c r="E26" s="99">
        <f>IF('2. Mitarbeiter'!A20="","",'2. Mitarbeiter'!H20)</f>
        <v/>
      </c>
      <c r="F26" s="99">
        <f>IF('2. Mitarbeiter'!A20="","",'2. Mitarbeiter'!I20)</f>
        <v/>
      </c>
      <c r="G26" s="99">
        <f>IF('2. Mitarbeiter'!A20="","",'2. Mitarbeiter'!J20)</f>
        <v/>
      </c>
      <c r="H26" s="100">
        <f>IFERROR(IF('2. Mitarbeiter'!A20="","",('2. Mitarbeiter'!H20+'2. Mitarbeiter'!I20)/'2. Mitarbeiter'!G20),"")</f>
        <v/>
      </c>
    </row>
    <row r="27" ht="19.5" customHeight="1" s="55">
      <c r="B27" s="93">
        <f>IF('2. Mitarbeiter'!A21="","",'2. Mitarbeiter'!A21)</f>
        <v/>
      </c>
      <c r="C27" s="94">
        <f>IF('2. Mitarbeiter'!A21="","",'2. Mitarbeiter'!D21&amp;" Tage/Woche")</f>
        <v/>
      </c>
      <c r="D27" s="95">
        <f>IF('2. Mitarbeiter'!A21="","",'2. Mitarbeiter'!G21)</f>
        <v/>
      </c>
      <c r="E27" s="95">
        <f>IF('2. Mitarbeiter'!A21="","",'2. Mitarbeiter'!H21)</f>
        <v/>
      </c>
      <c r="F27" s="95">
        <f>IF('2. Mitarbeiter'!A21="","",'2. Mitarbeiter'!I21)</f>
        <v/>
      </c>
      <c r="G27" s="95">
        <f>IF('2. Mitarbeiter'!A21="","",'2. Mitarbeiter'!J21)</f>
        <v/>
      </c>
      <c r="H27" s="96">
        <f>IFERROR(IF('2. Mitarbeiter'!A21="","",('2. Mitarbeiter'!H21+'2. Mitarbeiter'!I21)/'2. Mitarbeiter'!G21),"")</f>
        <v/>
      </c>
    </row>
    <row r="28" ht="19.5" customHeight="1" s="55">
      <c r="B28" s="97">
        <f>IF('2. Mitarbeiter'!A22="","",'2. Mitarbeiter'!A22)</f>
        <v/>
      </c>
      <c r="C28" s="98">
        <f>IF('2. Mitarbeiter'!A22="","",'2. Mitarbeiter'!D22&amp;" Tage/Woche")</f>
        <v/>
      </c>
      <c r="D28" s="99">
        <f>IF('2. Mitarbeiter'!A22="","",'2. Mitarbeiter'!G22)</f>
        <v/>
      </c>
      <c r="E28" s="99">
        <f>IF('2. Mitarbeiter'!A22="","",'2. Mitarbeiter'!H22)</f>
        <v/>
      </c>
      <c r="F28" s="99">
        <f>IF('2. Mitarbeiter'!A22="","",'2. Mitarbeiter'!I22)</f>
        <v/>
      </c>
      <c r="G28" s="99">
        <f>IF('2. Mitarbeiter'!A22="","",'2. Mitarbeiter'!J22)</f>
        <v/>
      </c>
      <c r="H28" s="100">
        <f>IFERROR(IF('2. Mitarbeiter'!A22="","",('2. Mitarbeiter'!H22+'2. Mitarbeiter'!I22)/'2. Mitarbeiter'!G22),"")</f>
        <v/>
      </c>
    </row>
    <row r="29" ht="19.5" customHeight="1" s="55">
      <c r="B29" s="93">
        <f>IF('2. Mitarbeiter'!A23="","",'2. Mitarbeiter'!A23)</f>
        <v/>
      </c>
      <c r="C29" s="94">
        <f>IF('2. Mitarbeiter'!A23="","",'2. Mitarbeiter'!D23&amp;" Tage/Woche")</f>
        <v/>
      </c>
      <c r="D29" s="95">
        <f>IF('2. Mitarbeiter'!A23="","",'2. Mitarbeiter'!G23)</f>
        <v/>
      </c>
      <c r="E29" s="95">
        <f>IF('2. Mitarbeiter'!A23="","",'2. Mitarbeiter'!H23)</f>
        <v/>
      </c>
      <c r="F29" s="95">
        <f>IF('2. Mitarbeiter'!A23="","",'2. Mitarbeiter'!I23)</f>
        <v/>
      </c>
      <c r="G29" s="95">
        <f>IF('2. Mitarbeiter'!A23="","",'2. Mitarbeiter'!J23)</f>
        <v/>
      </c>
      <c r="H29" s="96">
        <f>IFERROR(IF('2. Mitarbeiter'!A23="","",('2. Mitarbeiter'!H23+'2. Mitarbeiter'!I23)/'2. Mitarbeiter'!G23),"")</f>
        <v/>
      </c>
    </row>
    <row r="30" ht="19.5" customHeight="1" s="55">
      <c r="B30" s="97">
        <f>IF('2. Mitarbeiter'!A24="","",'2. Mitarbeiter'!A24)</f>
        <v/>
      </c>
      <c r="C30" s="98">
        <f>IF('2. Mitarbeiter'!A24="","",'2. Mitarbeiter'!D24&amp;" Tage/Woche")</f>
        <v/>
      </c>
      <c r="D30" s="99">
        <f>IF('2. Mitarbeiter'!A24="","",'2. Mitarbeiter'!G24)</f>
        <v/>
      </c>
      <c r="E30" s="99">
        <f>IF('2. Mitarbeiter'!A24="","",'2. Mitarbeiter'!H24)</f>
        <v/>
      </c>
      <c r="F30" s="99">
        <f>IF('2. Mitarbeiter'!A24="","",'2. Mitarbeiter'!I24)</f>
        <v/>
      </c>
      <c r="G30" s="99">
        <f>IF('2. Mitarbeiter'!A24="","",'2. Mitarbeiter'!J24)</f>
        <v/>
      </c>
      <c r="H30" s="100">
        <f>IFERROR(IF('2. Mitarbeiter'!A24="","",('2. Mitarbeiter'!H24+'2. Mitarbeiter'!I24)/'2. Mitarbeiter'!G24),"")</f>
        <v/>
      </c>
    </row>
    <row r="31" ht="19.5" customHeight="1" s="55">
      <c r="B31" s="93">
        <f>IF('2. Mitarbeiter'!A25="","",'2. Mitarbeiter'!A25)</f>
        <v/>
      </c>
      <c r="C31" s="94">
        <f>IF('2. Mitarbeiter'!A25="","",'2. Mitarbeiter'!D25&amp;" Tage/Woche")</f>
        <v/>
      </c>
      <c r="D31" s="95">
        <f>IF('2. Mitarbeiter'!A25="","",'2. Mitarbeiter'!G25)</f>
        <v/>
      </c>
      <c r="E31" s="95">
        <f>IF('2. Mitarbeiter'!A25="","",'2. Mitarbeiter'!H25)</f>
        <v/>
      </c>
      <c r="F31" s="95">
        <f>IF('2. Mitarbeiter'!A25="","",'2. Mitarbeiter'!I25)</f>
        <v/>
      </c>
      <c r="G31" s="95">
        <f>IF('2. Mitarbeiter'!A25="","",'2. Mitarbeiter'!J25)</f>
        <v/>
      </c>
      <c r="H31" s="96">
        <f>IFERROR(IF('2. Mitarbeiter'!A25="","",('2. Mitarbeiter'!H25+'2. Mitarbeiter'!I25)/'2. Mitarbeiter'!G25),"")</f>
        <v/>
      </c>
    </row>
    <row r="32" ht="19.5" customHeight="1" s="55">
      <c r="B32" s="97">
        <f>IF('2. Mitarbeiter'!A26="","",'2. Mitarbeiter'!A26)</f>
        <v/>
      </c>
      <c r="C32" s="98">
        <f>IF('2. Mitarbeiter'!A26="","",'2. Mitarbeiter'!D26&amp;" Tage/Woche")</f>
        <v/>
      </c>
      <c r="D32" s="99">
        <f>IF('2. Mitarbeiter'!A26="","",'2. Mitarbeiter'!G26)</f>
        <v/>
      </c>
      <c r="E32" s="99">
        <f>IF('2. Mitarbeiter'!A26="","",'2. Mitarbeiter'!H26)</f>
        <v/>
      </c>
      <c r="F32" s="99">
        <f>IF('2. Mitarbeiter'!A26="","",'2. Mitarbeiter'!I26)</f>
        <v/>
      </c>
      <c r="G32" s="99">
        <f>IF('2. Mitarbeiter'!A26="","",'2. Mitarbeiter'!J26)</f>
        <v/>
      </c>
      <c r="H32" s="100">
        <f>IFERROR(IF('2. Mitarbeiter'!A26="","",('2. Mitarbeiter'!H26+'2. Mitarbeiter'!I26)/'2. Mitarbeiter'!G26),"")</f>
        <v/>
      </c>
    </row>
    <row r="33" ht="19.5" customHeight="1" s="55">
      <c r="B33" s="93">
        <f>IF('2. Mitarbeiter'!A27="","",'2. Mitarbeiter'!A27)</f>
        <v/>
      </c>
      <c r="C33" s="94">
        <f>IF('2. Mitarbeiter'!A27="","",'2. Mitarbeiter'!D27&amp;" Tage/Woche")</f>
        <v/>
      </c>
      <c r="D33" s="95">
        <f>IF('2. Mitarbeiter'!A27="","",'2. Mitarbeiter'!G27)</f>
        <v/>
      </c>
      <c r="E33" s="95">
        <f>IF('2. Mitarbeiter'!A27="","",'2. Mitarbeiter'!H27)</f>
        <v/>
      </c>
      <c r="F33" s="95">
        <f>IF('2. Mitarbeiter'!A27="","",'2. Mitarbeiter'!I27)</f>
        <v/>
      </c>
      <c r="G33" s="95">
        <f>IF('2. Mitarbeiter'!A27="","",'2. Mitarbeiter'!J27)</f>
        <v/>
      </c>
      <c r="H33" s="96">
        <f>IFERROR(IF('2. Mitarbeiter'!A27="","",('2. Mitarbeiter'!H27+'2. Mitarbeiter'!I27)/'2. Mitarbeiter'!G27),"")</f>
        <v/>
      </c>
    </row>
    <row r="34" ht="19.5" customHeight="1" s="55">
      <c r="B34" s="97">
        <f>IF('2. Mitarbeiter'!A28="","",'2. Mitarbeiter'!A28)</f>
        <v/>
      </c>
      <c r="C34" s="98">
        <f>IF('2. Mitarbeiter'!A28="","",'2. Mitarbeiter'!D28&amp;" Tage/Woche")</f>
        <v/>
      </c>
      <c r="D34" s="99">
        <f>IF('2. Mitarbeiter'!A28="","",'2. Mitarbeiter'!G28)</f>
        <v/>
      </c>
      <c r="E34" s="99">
        <f>IF('2. Mitarbeiter'!A28="","",'2. Mitarbeiter'!H28)</f>
        <v/>
      </c>
      <c r="F34" s="99">
        <f>IF('2. Mitarbeiter'!A28="","",'2. Mitarbeiter'!I28)</f>
        <v/>
      </c>
      <c r="G34" s="99">
        <f>IF('2. Mitarbeiter'!A28="","",'2. Mitarbeiter'!J28)</f>
        <v/>
      </c>
      <c r="H34" s="100">
        <f>IFERROR(IF('2. Mitarbeiter'!A28="","",('2. Mitarbeiter'!H28+'2. Mitarbeiter'!I28)/'2. Mitarbeiter'!G28),"")</f>
        <v/>
      </c>
    </row>
    <row r="35" ht="19.5" customHeight="1" s="55">
      <c r="B35" s="93">
        <f>IF('2. Mitarbeiter'!A29="","",'2. Mitarbeiter'!A29)</f>
        <v/>
      </c>
      <c r="C35" s="94">
        <f>IF('2. Mitarbeiter'!A29="","",'2. Mitarbeiter'!D29&amp;" Tage/Woche")</f>
        <v/>
      </c>
      <c r="D35" s="95">
        <f>IF('2. Mitarbeiter'!A29="","",'2. Mitarbeiter'!G29)</f>
        <v/>
      </c>
      <c r="E35" s="95">
        <f>IF('2. Mitarbeiter'!A29="","",'2. Mitarbeiter'!H29)</f>
        <v/>
      </c>
      <c r="F35" s="95">
        <f>IF('2. Mitarbeiter'!A29="","",'2. Mitarbeiter'!I29)</f>
        <v/>
      </c>
      <c r="G35" s="95">
        <f>IF('2. Mitarbeiter'!A29="","",'2. Mitarbeiter'!J29)</f>
        <v/>
      </c>
      <c r="H35" s="96">
        <f>IFERROR(IF('2. Mitarbeiter'!A29="","",('2. Mitarbeiter'!H29+'2. Mitarbeiter'!I29)/'2. Mitarbeiter'!G29),"")</f>
        <v/>
      </c>
    </row>
    <row r="36" ht="19.5" customHeight="1" s="55">
      <c r="B36" s="97">
        <f>IF('2. Mitarbeiter'!A30="","",'2. Mitarbeiter'!A30)</f>
        <v/>
      </c>
      <c r="C36" s="98">
        <f>IF('2. Mitarbeiter'!A30="","",'2. Mitarbeiter'!D30&amp;" Tage/Woche")</f>
        <v/>
      </c>
      <c r="D36" s="99">
        <f>IF('2. Mitarbeiter'!A30="","",'2. Mitarbeiter'!G30)</f>
        <v/>
      </c>
      <c r="E36" s="99">
        <f>IF('2. Mitarbeiter'!A30="","",'2. Mitarbeiter'!H30)</f>
        <v/>
      </c>
      <c r="F36" s="99">
        <f>IF('2. Mitarbeiter'!A30="","",'2. Mitarbeiter'!I30)</f>
        <v/>
      </c>
      <c r="G36" s="99">
        <f>IF('2. Mitarbeiter'!A30="","",'2. Mitarbeiter'!J30)</f>
        <v/>
      </c>
      <c r="H36" s="100">
        <f>IFERROR(IF('2. Mitarbeiter'!A30="","",('2. Mitarbeiter'!H30+'2. Mitarbeiter'!I30)/'2. Mitarbeiter'!G30),"")</f>
        <v/>
      </c>
    </row>
    <row r="37" ht="19.5" customHeight="1" s="55">
      <c r="B37" s="93">
        <f>IF('2. Mitarbeiter'!A31="","",'2. Mitarbeiter'!A31)</f>
        <v/>
      </c>
      <c r="C37" s="94">
        <f>IF('2. Mitarbeiter'!A31="","",'2. Mitarbeiter'!D31&amp;" Tage/Woche")</f>
        <v/>
      </c>
      <c r="D37" s="95">
        <f>IF('2. Mitarbeiter'!A31="","",'2. Mitarbeiter'!G31)</f>
        <v/>
      </c>
      <c r="E37" s="95">
        <f>IF('2. Mitarbeiter'!A31="","",'2. Mitarbeiter'!H31)</f>
        <v/>
      </c>
      <c r="F37" s="95">
        <f>IF('2. Mitarbeiter'!A31="","",'2. Mitarbeiter'!I31)</f>
        <v/>
      </c>
      <c r="G37" s="95">
        <f>IF('2. Mitarbeiter'!A31="","",'2. Mitarbeiter'!J31)</f>
        <v/>
      </c>
      <c r="H37" s="96">
        <f>IFERROR(IF('2. Mitarbeiter'!A31="","",('2. Mitarbeiter'!H31+'2. Mitarbeiter'!I31)/'2. Mitarbeiter'!G31),"")</f>
        <v/>
      </c>
    </row>
    <row r="38" ht="19.5" customHeight="1" s="55">
      <c r="B38" s="97">
        <f>IF('2. Mitarbeiter'!A32="","",'2. Mitarbeiter'!A32)</f>
        <v/>
      </c>
      <c r="C38" s="98">
        <f>IF('2. Mitarbeiter'!A32="","",'2. Mitarbeiter'!D32&amp;" Tage/Woche")</f>
        <v/>
      </c>
      <c r="D38" s="99">
        <f>IF('2. Mitarbeiter'!A32="","",'2. Mitarbeiter'!G32)</f>
        <v/>
      </c>
      <c r="E38" s="99">
        <f>IF('2. Mitarbeiter'!A32="","",'2. Mitarbeiter'!H32)</f>
        <v/>
      </c>
      <c r="F38" s="99">
        <f>IF('2. Mitarbeiter'!A32="","",'2. Mitarbeiter'!I32)</f>
        <v/>
      </c>
      <c r="G38" s="99">
        <f>IF('2. Mitarbeiter'!A32="","",'2. Mitarbeiter'!J32)</f>
        <v/>
      </c>
      <c r="H38" s="100">
        <f>IFERROR(IF('2. Mitarbeiter'!A32="","",('2. Mitarbeiter'!H32+'2. Mitarbeiter'!I32)/'2. Mitarbeiter'!G32),"")</f>
        <v/>
      </c>
    </row>
    <row r="39" ht="19.5" customHeight="1" s="55">
      <c r="B39" s="93">
        <f>IF('2. Mitarbeiter'!A33="","",'2. Mitarbeiter'!A33)</f>
        <v/>
      </c>
      <c r="C39" s="94">
        <f>IF('2. Mitarbeiter'!A33="","",'2. Mitarbeiter'!D33&amp;" Tage/Woche")</f>
        <v/>
      </c>
      <c r="D39" s="95">
        <f>IF('2. Mitarbeiter'!A33="","",'2. Mitarbeiter'!G33)</f>
        <v/>
      </c>
      <c r="E39" s="95">
        <f>IF('2. Mitarbeiter'!A33="","",'2. Mitarbeiter'!H33)</f>
        <v/>
      </c>
      <c r="F39" s="95">
        <f>IF('2. Mitarbeiter'!A33="","",'2. Mitarbeiter'!I33)</f>
        <v/>
      </c>
      <c r="G39" s="95">
        <f>IF('2. Mitarbeiter'!A33="","",'2. Mitarbeiter'!J33)</f>
        <v/>
      </c>
      <c r="H39" s="96">
        <f>IFERROR(IF('2. Mitarbeiter'!A33="","",('2. Mitarbeiter'!H33+'2. Mitarbeiter'!I33)/'2. Mitarbeiter'!G33),"")</f>
        <v/>
      </c>
    </row>
    <row r="40" ht="19.5" customHeight="1" s="55">
      <c r="B40" s="97">
        <f>IF('2. Mitarbeiter'!A34="","",'2. Mitarbeiter'!A34)</f>
        <v/>
      </c>
      <c r="C40" s="98">
        <f>IF('2. Mitarbeiter'!A34="","",'2. Mitarbeiter'!D34&amp;" Tage/Woche")</f>
        <v/>
      </c>
      <c r="D40" s="99">
        <f>IF('2. Mitarbeiter'!A34="","",'2. Mitarbeiter'!G34)</f>
        <v/>
      </c>
      <c r="E40" s="99">
        <f>IF('2. Mitarbeiter'!A34="","",'2. Mitarbeiter'!H34)</f>
        <v/>
      </c>
      <c r="F40" s="99">
        <f>IF('2. Mitarbeiter'!A34="","",'2. Mitarbeiter'!I34)</f>
        <v/>
      </c>
      <c r="G40" s="99">
        <f>IF('2. Mitarbeiter'!A34="","",'2. Mitarbeiter'!J34)</f>
        <v/>
      </c>
      <c r="H40" s="100">
        <f>IFERROR(IF('2. Mitarbeiter'!A34="","",('2. Mitarbeiter'!H34+'2. Mitarbeiter'!I34)/'2. Mitarbeiter'!G34),"")</f>
        <v/>
      </c>
    </row>
  </sheetData>
  <mergeCells count="6">
    <mergeCell ref="D6:E6"/>
    <mergeCell ref="B6:C6"/>
    <mergeCell ref="B5:C5"/>
    <mergeCell ref="F5:G5"/>
    <mergeCell ref="D5:E5"/>
    <mergeCell ref="F6:G6"/>
  </mergeCells>
  <conditionalFormatting sqref="G11:G40">
    <cfRule type="cellIs" rank="0" priority="2" equalAverage="0" operator="lessThan" aboveAverage="0" dxfId="0" text="" percent="0" bottom="0">
      <formula>0</formula>
    </cfRule>
  </conditionalFormatting>
  <conditionalFormatting sqref="H11:H40">
    <cfRule type="dataBar" priority="3">
      <dataBar minLength="10" maxLength="90" showValue="1">
        <cfvo type="num" val="0"/>
        <cfvo type="num" val="1"/>
        <color rgb="FF3B5BFF"/>
      </dataBar>
    </cfRule>
  </conditionalFormatting>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6.xml><?xml version="1.0" encoding="utf-8"?>
<worksheet xmlns="http://schemas.openxmlformats.org/spreadsheetml/2006/main">
  <sheetPr filterMode="0">
    <outlinePr summaryBelow="1" summaryRight="1"/>
    <pageSetUpPr fitToPage="0"/>
  </sheetPr>
  <dimension ref="A1:BA34"/>
  <sheetViews>
    <sheetView showFormulas="0" showGridLines="0" showRowColHeaders="1" showZeros="1" rightToLeft="0" tabSelected="0" showOutlineSymbols="1" defaultGridColor="1" view="normal" topLeftCell="A1" colorId="64" zoomScale="100" zoomScaleNormal="100" zoomScalePageLayoutView="100" workbookViewId="0">
      <pane xSplit="1" ySplit="4" topLeftCell="B5" activePane="bottomRight" state="frozen"/>
      <selection pane="topLeft" activeCell="A1" activeCellId="0" sqref="A1"/>
      <selection pane="topRight" activeCell="B1" activeCellId="0" sqref="B1"/>
      <selection pane="bottomLeft" activeCell="A5" activeCellId="0" sqref="A5"/>
      <selection pane="bottomRight" activeCell="A1" activeCellId="0" sqref="A1"/>
    </sheetView>
  </sheetViews>
  <sheetFormatPr baseColWidth="8" defaultColWidth="8.6796875" defaultRowHeight="15" zeroHeight="0" outlineLevelRow="0"/>
  <cols>
    <col width="22" customWidth="1" style="54" min="1" max="1"/>
    <col width="4.5" customWidth="1" style="54" min="2" max="54"/>
  </cols>
  <sheetData>
    <row r="1" ht="27.75" customHeight="1" s="55">
      <c r="A1" s="63" t="inlineStr">
        <is>
          <t>Jahreskalender</t>
        </is>
      </c>
    </row>
    <row r="2" ht="15" customHeight="1" s="55">
      <c r="A2" s="64" t="inlineStr">
        <is>
          <t>Jede Zelle zeigt die freien Arbeitstage in der Woche. Zellen färben sich blau, sobald Urlaub gebucht ist. Fahren Sie über die Wochennummer, um das Datum zu sehen.</t>
        </is>
      </c>
    </row>
    <row r="3" ht="18" customHeight="1" s="55">
      <c r="A3" s="101" t="inlineStr">
        <is>
          <t>Monat →</t>
        </is>
      </c>
      <c r="B3" s="102" t="inlineStr">
        <is>
          <t>Jän</t>
        </is>
      </c>
      <c r="F3" s="102" t="inlineStr">
        <is>
          <t>Feb</t>
        </is>
      </c>
      <c r="J3" s="102" t="inlineStr">
        <is>
          <t>Mär</t>
        </is>
      </c>
      <c r="N3" s="102" t="inlineStr">
        <is>
          <t>Apr</t>
        </is>
      </c>
      <c r="S3" s="102" t="inlineStr">
        <is>
          <t>Mai</t>
        </is>
      </c>
      <c r="W3" s="102" t="inlineStr">
        <is>
          <t>Jun</t>
        </is>
      </c>
      <c r="AA3" s="102" t="inlineStr">
        <is>
          <t>Jul</t>
        </is>
      </c>
      <c r="AF3" s="102" t="inlineStr">
        <is>
          <t>Aug</t>
        </is>
      </c>
      <c r="AJ3" s="102" t="inlineStr">
        <is>
          <t>Sep</t>
        </is>
      </c>
      <c r="AO3" s="102" t="inlineStr">
        <is>
          <t>Okt</t>
        </is>
      </c>
      <c r="AS3" s="102" t="inlineStr">
        <is>
          <t>Nov</t>
        </is>
      </c>
      <c r="AW3" s="102" t="inlineStr">
        <is>
          <t>Dez</t>
        </is>
      </c>
    </row>
    <row r="4" ht="15" customHeight="1" s="55">
      <c r="A4" s="103" t="inlineStr">
        <is>
          <t>Woche →</t>
        </is>
      </c>
      <c r="B4" s="104" t="n">
        <v>1</v>
      </c>
      <c r="C4" s="104" t="n">
        <v>2</v>
      </c>
      <c r="D4" s="104" t="n">
        <v>3</v>
      </c>
      <c r="E4" s="104" t="n">
        <v>4</v>
      </c>
      <c r="F4" s="104" t="n">
        <v>5</v>
      </c>
      <c r="G4" s="104" t="n">
        <v>6</v>
      </c>
      <c r="H4" s="104" t="n">
        <v>7</v>
      </c>
      <c r="I4" s="104" t="n">
        <v>8</v>
      </c>
      <c r="J4" s="104" t="n">
        <v>9</v>
      </c>
      <c r="K4" s="104" t="n">
        <v>10</v>
      </c>
      <c r="L4" s="104" t="n">
        <v>11</v>
      </c>
      <c r="M4" s="104" t="n">
        <v>12</v>
      </c>
      <c r="N4" s="104" t="n">
        <v>13</v>
      </c>
      <c r="O4" s="104" t="n">
        <v>14</v>
      </c>
      <c r="P4" s="104" t="n">
        <v>15</v>
      </c>
      <c r="Q4" s="104" t="n">
        <v>16</v>
      </c>
      <c r="R4" s="104" t="n">
        <v>17</v>
      </c>
      <c r="S4" s="104" t="n">
        <v>18</v>
      </c>
      <c r="T4" s="104" t="n">
        <v>19</v>
      </c>
      <c r="U4" s="104" t="n">
        <v>20</v>
      </c>
      <c r="V4" s="104" t="n">
        <v>21</v>
      </c>
      <c r="W4" s="104" t="n">
        <v>22</v>
      </c>
      <c r="X4" s="104" t="n">
        <v>23</v>
      </c>
      <c r="Y4" s="104" t="n">
        <v>24</v>
      </c>
      <c r="Z4" s="104" t="n">
        <v>25</v>
      </c>
      <c r="AA4" s="104" t="n">
        <v>26</v>
      </c>
      <c r="AB4" s="104" t="n">
        <v>27</v>
      </c>
      <c r="AC4" s="104" t="n">
        <v>28</v>
      </c>
      <c r="AD4" s="104" t="n">
        <v>29</v>
      </c>
      <c r="AE4" s="104" t="n">
        <v>30</v>
      </c>
      <c r="AF4" s="104" t="n">
        <v>31</v>
      </c>
      <c r="AG4" s="104" t="n">
        <v>32</v>
      </c>
      <c r="AH4" s="104" t="n">
        <v>33</v>
      </c>
      <c r="AI4" s="104" t="n">
        <v>34</v>
      </c>
      <c r="AJ4" s="104" t="n">
        <v>35</v>
      </c>
      <c r="AK4" s="104" t="n">
        <v>36</v>
      </c>
      <c r="AL4" s="104" t="n">
        <v>37</v>
      </c>
      <c r="AM4" s="104" t="n">
        <v>38</v>
      </c>
      <c r="AN4" s="104" t="n">
        <v>39</v>
      </c>
      <c r="AO4" s="104" t="n">
        <v>40</v>
      </c>
      <c r="AP4" s="104" t="n">
        <v>41</v>
      </c>
      <c r="AQ4" s="104" t="n">
        <v>42</v>
      </c>
      <c r="AR4" s="104" t="n">
        <v>43</v>
      </c>
      <c r="AS4" s="104" t="n">
        <v>44</v>
      </c>
      <c r="AT4" s="104" t="n">
        <v>45</v>
      </c>
      <c r="AU4" s="104" t="n">
        <v>46</v>
      </c>
      <c r="AV4" s="104" t="n">
        <v>47</v>
      </c>
      <c r="AW4" s="104" t="n">
        <v>48</v>
      </c>
      <c r="AX4" s="104" t="n">
        <v>49</v>
      </c>
      <c r="AY4" s="104" t="n">
        <v>50</v>
      </c>
      <c r="AZ4" s="104" t="n">
        <v>51</v>
      </c>
      <c r="BA4" s="104" t="n">
        <v>52</v>
      </c>
    </row>
    <row r="5" ht="18" customHeight="1" s="55">
      <c r="A5" s="105">
        <f>IF('2. Mitarbeiter'!A5="","",'2. Mitarbeiter'!A5)</f>
        <v/>
      </c>
      <c r="B5" s="106">
        <f>IF($A5="","",COUNTIFS('3. Abwesenheiten'!$A$5:$A$200,$A5,'3. Abwesenheiten'!$F$5:$F$200,"Genehmigt",'3. Abwesenheiten'!$C$5:$C$200,"&lt;="&amp;('1. Einrichtung'!$C$9+(1-1)*7+6),'3. Abwesenheiten'!$D$5:$D$200,"&gt;="&amp;('1. Einrichtung'!$C$9+(1-1)*7)))</f>
        <v/>
      </c>
      <c r="C5" s="106">
        <f>IF($A5="","",COUNTIFS('3. Abwesenheiten'!$A$5:$A$200,$A5,'3. Abwesenheiten'!$F$5:$F$200,"Genehmigt",'3. Abwesenheiten'!$C$5:$C$200,"&lt;="&amp;('1. Einrichtung'!$C$9+(2-1)*7+6),'3. Abwesenheiten'!$D$5:$D$200,"&gt;="&amp;('1. Einrichtung'!$C$9+(2-1)*7)))</f>
        <v/>
      </c>
      <c r="D5" s="106">
        <f>IF($A5="","",COUNTIFS('3. Abwesenheiten'!$A$5:$A$200,$A5,'3. Abwesenheiten'!$F$5:$F$200,"Genehmigt",'3. Abwesenheiten'!$C$5:$C$200,"&lt;="&amp;('1. Einrichtung'!$C$9+(3-1)*7+6),'3. Abwesenheiten'!$D$5:$D$200,"&gt;="&amp;('1. Einrichtung'!$C$9+(3-1)*7)))</f>
        <v/>
      </c>
      <c r="E5" s="106">
        <f>IF($A5="","",COUNTIFS('3. Abwesenheiten'!$A$5:$A$200,$A5,'3. Abwesenheiten'!$F$5:$F$200,"Genehmigt",'3. Abwesenheiten'!$C$5:$C$200,"&lt;="&amp;('1. Einrichtung'!$C$9+(4-1)*7+6),'3. Abwesenheiten'!$D$5:$D$200,"&gt;="&amp;('1. Einrichtung'!$C$9+(4-1)*7)))</f>
        <v/>
      </c>
      <c r="F5" s="106">
        <f>IF($A5="","",COUNTIFS('3. Abwesenheiten'!$A$5:$A$200,$A5,'3. Abwesenheiten'!$F$5:$F$200,"Genehmigt",'3. Abwesenheiten'!$C$5:$C$200,"&lt;="&amp;('1. Einrichtung'!$C$9+(5-1)*7+6),'3. Abwesenheiten'!$D$5:$D$200,"&gt;="&amp;('1. Einrichtung'!$C$9+(5-1)*7)))</f>
        <v/>
      </c>
      <c r="G5" s="106">
        <f>IF($A5="","",COUNTIFS('3. Abwesenheiten'!$A$5:$A$200,$A5,'3. Abwesenheiten'!$F$5:$F$200,"Genehmigt",'3. Abwesenheiten'!$C$5:$C$200,"&lt;="&amp;('1. Einrichtung'!$C$9+(6-1)*7+6),'3. Abwesenheiten'!$D$5:$D$200,"&gt;="&amp;('1. Einrichtung'!$C$9+(6-1)*7)))</f>
        <v/>
      </c>
      <c r="H5" s="106">
        <f>IF($A5="","",COUNTIFS('3. Abwesenheiten'!$A$5:$A$200,$A5,'3. Abwesenheiten'!$F$5:$F$200,"Genehmigt",'3. Abwesenheiten'!$C$5:$C$200,"&lt;="&amp;('1. Einrichtung'!$C$9+(7-1)*7+6),'3. Abwesenheiten'!$D$5:$D$200,"&gt;="&amp;('1. Einrichtung'!$C$9+(7-1)*7)))</f>
        <v/>
      </c>
      <c r="I5" s="106">
        <f>IF($A5="","",COUNTIFS('3. Abwesenheiten'!$A$5:$A$200,$A5,'3. Abwesenheiten'!$F$5:$F$200,"Genehmigt",'3. Abwesenheiten'!$C$5:$C$200,"&lt;="&amp;('1. Einrichtung'!$C$9+(8-1)*7+6),'3. Abwesenheiten'!$D$5:$D$200,"&gt;="&amp;('1. Einrichtung'!$C$9+(8-1)*7)))</f>
        <v/>
      </c>
      <c r="J5" s="106">
        <f>IF($A5="","",COUNTIFS('3. Abwesenheiten'!$A$5:$A$200,$A5,'3. Abwesenheiten'!$F$5:$F$200,"Genehmigt",'3. Abwesenheiten'!$C$5:$C$200,"&lt;="&amp;('1. Einrichtung'!$C$9+(9-1)*7+6),'3. Abwesenheiten'!$D$5:$D$200,"&gt;="&amp;('1. Einrichtung'!$C$9+(9-1)*7)))</f>
        <v/>
      </c>
      <c r="K5" s="106">
        <f>IF($A5="","",COUNTIFS('3. Abwesenheiten'!$A$5:$A$200,$A5,'3. Abwesenheiten'!$F$5:$F$200,"Genehmigt",'3. Abwesenheiten'!$C$5:$C$200,"&lt;="&amp;('1. Einrichtung'!$C$9+(10-1)*7+6),'3. Abwesenheiten'!$D$5:$D$200,"&gt;="&amp;('1. Einrichtung'!$C$9+(10-1)*7)))</f>
        <v/>
      </c>
      <c r="L5" s="106">
        <f>IF($A5="","",COUNTIFS('3. Abwesenheiten'!$A$5:$A$200,$A5,'3. Abwesenheiten'!$F$5:$F$200,"Genehmigt",'3. Abwesenheiten'!$C$5:$C$200,"&lt;="&amp;('1. Einrichtung'!$C$9+(11-1)*7+6),'3. Abwesenheiten'!$D$5:$D$200,"&gt;="&amp;('1. Einrichtung'!$C$9+(11-1)*7)))</f>
        <v/>
      </c>
      <c r="M5" s="106">
        <f>IF($A5="","",COUNTIFS('3. Abwesenheiten'!$A$5:$A$200,$A5,'3. Abwesenheiten'!$F$5:$F$200,"Genehmigt",'3. Abwesenheiten'!$C$5:$C$200,"&lt;="&amp;('1. Einrichtung'!$C$9+(12-1)*7+6),'3. Abwesenheiten'!$D$5:$D$200,"&gt;="&amp;('1. Einrichtung'!$C$9+(12-1)*7)))</f>
        <v/>
      </c>
      <c r="N5" s="106">
        <f>IF($A5="","",COUNTIFS('3. Abwesenheiten'!$A$5:$A$200,$A5,'3. Abwesenheiten'!$F$5:$F$200,"Genehmigt",'3. Abwesenheiten'!$C$5:$C$200,"&lt;="&amp;('1. Einrichtung'!$C$9+(13-1)*7+6),'3. Abwesenheiten'!$D$5:$D$200,"&gt;="&amp;('1. Einrichtung'!$C$9+(13-1)*7)))</f>
        <v/>
      </c>
      <c r="O5" s="106">
        <f>IF($A5="","",COUNTIFS('3. Abwesenheiten'!$A$5:$A$200,$A5,'3. Abwesenheiten'!$F$5:$F$200,"Genehmigt",'3. Abwesenheiten'!$C$5:$C$200,"&lt;="&amp;('1. Einrichtung'!$C$9+(14-1)*7+6),'3. Abwesenheiten'!$D$5:$D$200,"&gt;="&amp;('1. Einrichtung'!$C$9+(14-1)*7)))</f>
        <v/>
      </c>
      <c r="P5" s="106">
        <f>IF($A5="","",COUNTIFS('3. Abwesenheiten'!$A$5:$A$200,$A5,'3. Abwesenheiten'!$F$5:$F$200,"Genehmigt",'3. Abwesenheiten'!$C$5:$C$200,"&lt;="&amp;('1. Einrichtung'!$C$9+(15-1)*7+6),'3. Abwesenheiten'!$D$5:$D$200,"&gt;="&amp;('1. Einrichtung'!$C$9+(15-1)*7)))</f>
        <v/>
      </c>
      <c r="Q5" s="106">
        <f>IF($A5="","",COUNTIFS('3. Abwesenheiten'!$A$5:$A$200,$A5,'3. Abwesenheiten'!$F$5:$F$200,"Genehmigt",'3. Abwesenheiten'!$C$5:$C$200,"&lt;="&amp;('1. Einrichtung'!$C$9+(16-1)*7+6),'3. Abwesenheiten'!$D$5:$D$200,"&gt;="&amp;('1. Einrichtung'!$C$9+(16-1)*7)))</f>
        <v/>
      </c>
      <c r="R5" s="106">
        <f>IF($A5="","",COUNTIFS('3. Abwesenheiten'!$A$5:$A$200,$A5,'3. Abwesenheiten'!$F$5:$F$200,"Genehmigt",'3. Abwesenheiten'!$C$5:$C$200,"&lt;="&amp;('1. Einrichtung'!$C$9+(17-1)*7+6),'3. Abwesenheiten'!$D$5:$D$200,"&gt;="&amp;('1. Einrichtung'!$C$9+(17-1)*7)))</f>
        <v/>
      </c>
      <c r="S5" s="106">
        <f>IF($A5="","",COUNTIFS('3. Abwesenheiten'!$A$5:$A$200,$A5,'3. Abwesenheiten'!$F$5:$F$200,"Genehmigt",'3. Abwesenheiten'!$C$5:$C$200,"&lt;="&amp;('1. Einrichtung'!$C$9+(18-1)*7+6),'3. Abwesenheiten'!$D$5:$D$200,"&gt;="&amp;('1. Einrichtung'!$C$9+(18-1)*7)))</f>
        <v/>
      </c>
      <c r="T5" s="106">
        <f>IF($A5="","",COUNTIFS('3. Abwesenheiten'!$A$5:$A$200,$A5,'3. Abwesenheiten'!$F$5:$F$200,"Genehmigt",'3. Abwesenheiten'!$C$5:$C$200,"&lt;="&amp;('1. Einrichtung'!$C$9+(19-1)*7+6),'3. Abwesenheiten'!$D$5:$D$200,"&gt;="&amp;('1. Einrichtung'!$C$9+(19-1)*7)))</f>
        <v/>
      </c>
      <c r="U5" s="106">
        <f>IF($A5="","",COUNTIFS('3. Abwesenheiten'!$A$5:$A$200,$A5,'3. Abwesenheiten'!$F$5:$F$200,"Genehmigt",'3. Abwesenheiten'!$C$5:$C$200,"&lt;="&amp;('1. Einrichtung'!$C$9+(20-1)*7+6),'3. Abwesenheiten'!$D$5:$D$200,"&gt;="&amp;('1. Einrichtung'!$C$9+(20-1)*7)))</f>
        <v/>
      </c>
      <c r="V5" s="106">
        <f>IF($A5="","",COUNTIFS('3. Abwesenheiten'!$A$5:$A$200,$A5,'3. Abwesenheiten'!$F$5:$F$200,"Genehmigt",'3. Abwesenheiten'!$C$5:$C$200,"&lt;="&amp;('1. Einrichtung'!$C$9+(21-1)*7+6),'3. Abwesenheiten'!$D$5:$D$200,"&gt;="&amp;('1. Einrichtung'!$C$9+(21-1)*7)))</f>
        <v/>
      </c>
      <c r="W5" s="106">
        <f>IF($A5="","",COUNTIFS('3. Abwesenheiten'!$A$5:$A$200,$A5,'3. Abwesenheiten'!$F$5:$F$200,"Genehmigt",'3. Abwesenheiten'!$C$5:$C$200,"&lt;="&amp;('1. Einrichtung'!$C$9+(22-1)*7+6),'3. Abwesenheiten'!$D$5:$D$200,"&gt;="&amp;('1. Einrichtung'!$C$9+(22-1)*7)))</f>
        <v/>
      </c>
      <c r="X5" s="106">
        <f>IF($A5="","",COUNTIFS('3. Abwesenheiten'!$A$5:$A$200,$A5,'3. Abwesenheiten'!$F$5:$F$200,"Genehmigt",'3. Abwesenheiten'!$C$5:$C$200,"&lt;="&amp;('1. Einrichtung'!$C$9+(23-1)*7+6),'3. Abwesenheiten'!$D$5:$D$200,"&gt;="&amp;('1. Einrichtung'!$C$9+(23-1)*7)))</f>
        <v/>
      </c>
      <c r="Y5" s="106">
        <f>IF($A5="","",COUNTIFS('3. Abwesenheiten'!$A$5:$A$200,$A5,'3. Abwesenheiten'!$F$5:$F$200,"Genehmigt",'3. Abwesenheiten'!$C$5:$C$200,"&lt;="&amp;('1. Einrichtung'!$C$9+(24-1)*7+6),'3. Abwesenheiten'!$D$5:$D$200,"&gt;="&amp;('1. Einrichtung'!$C$9+(24-1)*7)))</f>
        <v/>
      </c>
      <c r="Z5" s="106">
        <f>IF($A5="","",COUNTIFS('3. Abwesenheiten'!$A$5:$A$200,$A5,'3. Abwesenheiten'!$F$5:$F$200,"Genehmigt",'3. Abwesenheiten'!$C$5:$C$200,"&lt;="&amp;('1. Einrichtung'!$C$9+(25-1)*7+6),'3. Abwesenheiten'!$D$5:$D$200,"&gt;="&amp;('1. Einrichtung'!$C$9+(25-1)*7)))</f>
        <v/>
      </c>
      <c r="AA5" s="106">
        <f>IF($A5="","",COUNTIFS('3. Abwesenheiten'!$A$5:$A$200,$A5,'3. Abwesenheiten'!$F$5:$F$200,"Genehmigt",'3. Abwesenheiten'!$C$5:$C$200,"&lt;="&amp;('1. Einrichtung'!$C$9+(26-1)*7+6),'3. Abwesenheiten'!$D$5:$D$200,"&gt;="&amp;('1. Einrichtung'!$C$9+(26-1)*7)))</f>
        <v/>
      </c>
      <c r="AB5" s="106">
        <f>IF($A5="","",COUNTIFS('3. Abwesenheiten'!$A$5:$A$200,$A5,'3. Abwesenheiten'!$F$5:$F$200,"Genehmigt",'3. Abwesenheiten'!$C$5:$C$200,"&lt;="&amp;('1. Einrichtung'!$C$9+(27-1)*7+6),'3. Abwesenheiten'!$D$5:$D$200,"&gt;="&amp;('1. Einrichtung'!$C$9+(27-1)*7)))</f>
        <v/>
      </c>
      <c r="AC5" s="106">
        <f>IF($A5="","",COUNTIFS('3. Abwesenheiten'!$A$5:$A$200,$A5,'3. Abwesenheiten'!$F$5:$F$200,"Genehmigt",'3. Abwesenheiten'!$C$5:$C$200,"&lt;="&amp;('1. Einrichtung'!$C$9+(28-1)*7+6),'3. Abwesenheiten'!$D$5:$D$200,"&gt;="&amp;('1. Einrichtung'!$C$9+(28-1)*7)))</f>
        <v/>
      </c>
      <c r="AD5" s="106">
        <f>IF($A5="","",COUNTIFS('3. Abwesenheiten'!$A$5:$A$200,$A5,'3. Abwesenheiten'!$F$5:$F$200,"Genehmigt",'3. Abwesenheiten'!$C$5:$C$200,"&lt;="&amp;('1. Einrichtung'!$C$9+(29-1)*7+6),'3. Abwesenheiten'!$D$5:$D$200,"&gt;="&amp;('1. Einrichtung'!$C$9+(29-1)*7)))</f>
        <v/>
      </c>
      <c r="AE5" s="106">
        <f>IF($A5="","",COUNTIFS('3. Abwesenheiten'!$A$5:$A$200,$A5,'3. Abwesenheiten'!$F$5:$F$200,"Genehmigt",'3. Abwesenheiten'!$C$5:$C$200,"&lt;="&amp;('1. Einrichtung'!$C$9+(30-1)*7+6),'3. Abwesenheiten'!$D$5:$D$200,"&gt;="&amp;('1. Einrichtung'!$C$9+(30-1)*7)))</f>
        <v/>
      </c>
      <c r="AF5" s="106">
        <f>IF($A5="","",COUNTIFS('3. Abwesenheiten'!$A$5:$A$200,$A5,'3. Abwesenheiten'!$F$5:$F$200,"Genehmigt",'3. Abwesenheiten'!$C$5:$C$200,"&lt;="&amp;('1. Einrichtung'!$C$9+(31-1)*7+6),'3. Abwesenheiten'!$D$5:$D$200,"&gt;="&amp;('1. Einrichtung'!$C$9+(31-1)*7)))</f>
        <v/>
      </c>
      <c r="AG5" s="106">
        <f>IF($A5="","",COUNTIFS('3. Abwesenheiten'!$A$5:$A$200,$A5,'3. Abwesenheiten'!$F$5:$F$200,"Genehmigt",'3. Abwesenheiten'!$C$5:$C$200,"&lt;="&amp;('1. Einrichtung'!$C$9+(32-1)*7+6),'3. Abwesenheiten'!$D$5:$D$200,"&gt;="&amp;('1. Einrichtung'!$C$9+(32-1)*7)))</f>
        <v/>
      </c>
      <c r="AH5" s="106">
        <f>IF($A5="","",COUNTIFS('3. Abwesenheiten'!$A$5:$A$200,$A5,'3. Abwesenheiten'!$F$5:$F$200,"Genehmigt",'3. Abwesenheiten'!$C$5:$C$200,"&lt;="&amp;('1. Einrichtung'!$C$9+(33-1)*7+6),'3. Abwesenheiten'!$D$5:$D$200,"&gt;="&amp;('1. Einrichtung'!$C$9+(33-1)*7)))</f>
        <v/>
      </c>
      <c r="AI5" s="106">
        <f>IF($A5="","",COUNTIFS('3. Abwesenheiten'!$A$5:$A$200,$A5,'3. Abwesenheiten'!$F$5:$F$200,"Genehmigt",'3. Abwesenheiten'!$C$5:$C$200,"&lt;="&amp;('1. Einrichtung'!$C$9+(34-1)*7+6),'3. Abwesenheiten'!$D$5:$D$200,"&gt;="&amp;('1. Einrichtung'!$C$9+(34-1)*7)))</f>
        <v/>
      </c>
      <c r="AJ5" s="106">
        <f>IF($A5="","",COUNTIFS('3. Abwesenheiten'!$A$5:$A$200,$A5,'3. Abwesenheiten'!$F$5:$F$200,"Genehmigt",'3. Abwesenheiten'!$C$5:$C$200,"&lt;="&amp;('1. Einrichtung'!$C$9+(35-1)*7+6),'3. Abwesenheiten'!$D$5:$D$200,"&gt;="&amp;('1. Einrichtung'!$C$9+(35-1)*7)))</f>
        <v/>
      </c>
      <c r="AK5" s="106">
        <f>IF($A5="","",COUNTIFS('3. Abwesenheiten'!$A$5:$A$200,$A5,'3. Abwesenheiten'!$F$5:$F$200,"Genehmigt",'3. Abwesenheiten'!$C$5:$C$200,"&lt;="&amp;('1. Einrichtung'!$C$9+(36-1)*7+6),'3. Abwesenheiten'!$D$5:$D$200,"&gt;="&amp;('1. Einrichtung'!$C$9+(36-1)*7)))</f>
        <v/>
      </c>
      <c r="AL5" s="106">
        <f>IF($A5="","",COUNTIFS('3. Abwesenheiten'!$A$5:$A$200,$A5,'3. Abwesenheiten'!$F$5:$F$200,"Genehmigt",'3. Abwesenheiten'!$C$5:$C$200,"&lt;="&amp;('1. Einrichtung'!$C$9+(37-1)*7+6),'3. Abwesenheiten'!$D$5:$D$200,"&gt;="&amp;('1. Einrichtung'!$C$9+(37-1)*7)))</f>
        <v/>
      </c>
      <c r="AM5" s="106">
        <f>IF($A5="","",COUNTIFS('3. Abwesenheiten'!$A$5:$A$200,$A5,'3. Abwesenheiten'!$F$5:$F$200,"Genehmigt",'3. Abwesenheiten'!$C$5:$C$200,"&lt;="&amp;('1. Einrichtung'!$C$9+(38-1)*7+6),'3. Abwesenheiten'!$D$5:$D$200,"&gt;="&amp;('1. Einrichtung'!$C$9+(38-1)*7)))</f>
        <v/>
      </c>
      <c r="AN5" s="106">
        <f>IF($A5="","",COUNTIFS('3. Abwesenheiten'!$A$5:$A$200,$A5,'3. Abwesenheiten'!$F$5:$F$200,"Genehmigt",'3. Abwesenheiten'!$C$5:$C$200,"&lt;="&amp;('1. Einrichtung'!$C$9+(39-1)*7+6),'3. Abwesenheiten'!$D$5:$D$200,"&gt;="&amp;('1. Einrichtung'!$C$9+(39-1)*7)))</f>
        <v/>
      </c>
      <c r="AO5" s="106">
        <f>IF($A5="","",COUNTIFS('3. Abwesenheiten'!$A$5:$A$200,$A5,'3. Abwesenheiten'!$F$5:$F$200,"Genehmigt",'3. Abwesenheiten'!$C$5:$C$200,"&lt;="&amp;('1. Einrichtung'!$C$9+(40-1)*7+6),'3. Abwesenheiten'!$D$5:$D$200,"&gt;="&amp;('1. Einrichtung'!$C$9+(40-1)*7)))</f>
        <v/>
      </c>
      <c r="AP5" s="106">
        <f>IF($A5="","",COUNTIFS('3. Abwesenheiten'!$A$5:$A$200,$A5,'3. Abwesenheiten'!$F$5:$F$200,"Genehmigt",'3. Abwesenheiten'!$C$5:$C$200,"&lt;="&amp;('1. Einrichtung'!$C$9+(41-1)*7+6),'3. Abwesenheiten'!$D$5:$D$200,"&gt;="&amp;('1. Einrichtung'!$C$9+(41-1)*7)))</f>
        <v/>
      </c>
      <c r="AQ5" s="106">
        <f>IF($A5="","",COUNTIFS('3. Abwesenheiten'!$A$5:$A$200,$A5,'3. Abwesenheiten'!$F$5:$F$200,"Genehmigt",'3. Abwesenheiten'!$C$5:$C$200,"&lt;="&amp;('1. Einrichtung'!$C$9+(42-1)*7+6),'3. Abwesenheiten'!$D$5:$D$200,"&gt;="&amp;('1. Einrichtung'!$C$9+(42-1)*7)))</f>
        <v/>
      </c>
      <c r="AR5" s="106">
        <f>IF($A5="","",COUNTIFS('3. Abwesenheiten'!$A$5:$A$200,$A5,'3. Abwesenheiten'!$F$5:$F$200,"Genehmigt",'3. Abwesenheiten'!$C$5:$C$200,"&lt;="&amp;('1. Einrichtung'!$C$9+(43-1)*7+6),'3. Abwesenheiten'!$D$5:$D$200,"&gt;="&amp;('1. Einrichtung'!$C$9+(43-1)*7)))</f>
        <v/>
      </c>
      <c r="AS5" s="106">
        <f>IF($A5="","",COUNTIFS('3. Abwesenheiten'!$A$5:$A$200,$A5,'3. Abwesenheiten'!$F$5:$F$200,"Genehmigt",'3. Abwesenheiten'!$C$5:$C$200,"&lt;="&amp;('1. Einrichtung'!$C$9+(44-1)*7+6),'3. Abwesenheiten'!$D$5:$D$200,"&gt;="&amp;('1. Einrichtung'!$C$9+(44-1)*7)))</f>
        <v/>
      </c>
      <c r="AT5" s="106">
        <f>IF($A5="","",COUNTIFS('3. Abwesenheiten'!$A$5:$A$200,$A5,'3. Abwesenheiten'!$F$5:$F$200,"Genehmigt",'3. Abwesenheiten'!$C$5:$C$200,"&lt;="&amp;('1. Einrichtung'!$C$9+(45-1)*7+6),'3. Abwesenheiten'!$D$5:$D$200,"&gt;="&amp;('1. Einrichtung'!$C$9+(45-1)*7)))</f>
        <v/>
      </c>
      <c r="AU5" s="106">
        <f>IF($A5="","",COUNTIFS('3. Abwesenheiten'!$A$5:$A$200,$A5,'3. Abwesenheiten'!$F$5:$F$200,"Genehmigt",'3. Abwesenheiten'!$C$5:$C$200,"&lt;="&amp;('1. Einrichtung'!$C$9+(46-1)*7+6),'3. Abwesenheiten'!$D$5:$D$200,"&gt;="&amp;('1. Einrichtung'!$C$9+(46-1)*7)))</f>
        <v/>
      </c>
      <c r="AV5" s="106">
        <f>IF($A5="","",COUNTIFS('3. Abwesenheiten'!$A$5:$A$200,$A5,'3. Abwesenheiten'!$F$5:$F$200,"Genehmigt",'3. Abwesenheiten'!$C$5:$C$200,"&lt;="&amp;('1. Einrichtung'!$C$9+(47-1)*7+6),'3. Abwesenheiten'!$D$5:$D$200,"&gt;="&amp;('1. Einrichtung'!$C$9+(47-1)*7)))</f>
        <v/>
      </c>
      <c r="AW5" s="106">
        <f>IF($A5="","",COUNTIFS('3. Abwesenheiten'!$A$5:$A$200,$A5,'3. Abwesenheiten'!$F$5:$F$200,"Genehmigt",'3. Abwesenheiten'!$C$5:$C$200,"&lt;="&amp;('1. Einrichtung'!$C$9+(48-1)*7+6),'3. Abwesenheiten'!$D$5:$D$200,"&gt;="&amp;('1. Einrichtung'!$C$9+(48-1)*7)))</f>
        <v/>
      </c>
      <c r="AX5" s="106">
        <f>IF($A5="","",COUNTIFS('3. Abwesenheiten'!$A$5:$A$200,$A5,'3. Abwesenheiten'!$F$5:$F$200,"Genehmigt",'3. Abwesenheiten'!$C$5:$C$200,"&lt;="&amp;('1. Einrichtung'!$C$9+(49-1)*7+6),'3. Abwesenheiten'!$D$5:$D$200,"&gt;="&amp;('1. Einrichtung'!$C$9+(49-1)*7)))</f>
        <v/>
      </c>
      <c r="AY5" s="106">
        <f>IF($A5="","",COUNTIFS('3. Abwesenheiten'!$A$5:$A$200,$A5,'3. Abwesenheiten'!$F$5:$F$200,"Genehmigt",'3. Abwesenheiten'!$C$5:$C$200,"&lt;="&amp;('1. Einrichtung'!$C$9+(50-1)*7+6),'3. Abwesenheiten'!$D$5:$D$200,"&gt;="&amp;('1. Einrichtung'!$C$9+(50-1)*7)))</f>
        <v/>
      </c>
      <c r="AZ5" s="106">
        <f>IF($A5="","",COUNTIFS('3. Abwesenheiten'!$A$5:$A$200,$A5,'3. Abwesenheiten'!$F$5:$F$200,"Genehmigt",'3. Abwesenheiten'!$C$5:$C$200,"&lt;="&amp;('1. Einrichtung'!$C$9+(51-1)*7+6),'3. Abwesenheiten'!$D$5:$D$200,"&gt;="&amp;('1. Einrichtung'!$C$9+(51-1)*7)))</f>
        <v/>
      </c>
      <c r="BA5" s="106">
        <f>IF($A5="","",COUNTIFS('3. Abwesenheiten'!$A$5:$A$200,$A5,'3. Abwesenheiten'!$F$5:$F$200,"Genehmigt",'3. Abwesenheiten'!$C$5:$C$200,"&lt;="&amp;('1. Einrichtung'!$C$9+(52-1)*7+6),'3. Abwesenheiten'!$D$5:$D$200,"&gt;="&amp;('1. Einrichtung'!$C$9+(52-1)*7)))</f>
        <v/>
      </c>
    </row>
    <row r="6" ht="18" customHeight="1" s="55">
      <c r="A6" s="105">
        <f>IF('2. Mitarbeiter'!A6="","",'2. Mitarbeiter'!A6)</f>
        <v/>
      </c>
      <c r="B6" s="106">
        <f>IF($A6="","",COUNTIFS('3. Abwesenheiten'!$A$5:$A$200,$A6,'3. Abwesenheiten'!$F$5:$F$200,"Genehmigt",'3. Abwesenheiten'!$C$5:$C$200,"&lt;="&amp;('1. Einrichtung'!$C$9+(1-1)*7+6),'3. Abwesenheiten'!$D$5:$D$200,"&gt;="&amp;('1. Einrichtung'!$C$9+(1-1)*7)))</f>
        <v/>
      </c>
      <c r="C6" s="106">
        <f>IF($A6="","",COUNTIFS('3. Abwesenheiten'!$A$5:$A$200,$A6,'3. Abwesenheiten'!$F$5:$F$200,"Genehmigt",'3. Abwesenheiten'!$C$5:$C$200,"&lt;="&amp;('1. Einrichtung'!$C$9+(2-1)*7+6),'3. Abwesenheiten'!$D$5:$D$200,"&gt;="&amp;('1. Einrichtung'!$C$9+(2-1)*7)))</f>
        <v/>
      </c>
      <c r="D6" s="106">
        <f>IF($A6="","",COUNTIFS('3. Abwesenheiten'!$A$5:$A$200,$A6,'3. Abwesenheiten'!$F$5:$F$200,"Genehmigt",'3. Abwesenheiten'!$C$5:$C$200,"&lt;="&amp;('1. Einrichtung'!$C$9+(3-1)*7+6),'3. Abwesenheiten'!$D$5:$D$200,"&gt;="&amp;('1. Einrichtung'!$C$9+(3-1)*7)))</f>
        <v/>
      </c>
      <c r="E6" s="106">
        <f>IF($A6="","",COUNTIFS('3. Abwesenheiten'!$A$5:$A$200,$A6,'3. Abwesenheiten'!$F$5:$F$200,"Genehmigt",'3. Abwesenheiten'!$C$5:$C$200,"&lt;="&amp;('1. Einrichtung'!$C$9+(4-1)*7+6),'3. Abwesenheiten'!$D$5:$D$200,"&gt;="&amp;('1. Einrichtung'!$C$9+(4-1)*7)))</f>
        <v/>
      </c>
      <c r="F6" s="106">
        <f>IF($A6="","",COUNTIFS('3. Abwesenheiten'!$A$5:$A$200,$A6,'3. Abwesenheiten'!$F$5:$F$200,"Genehmigt",'3. Abwesenheiten'!$C$5:$C$200,"&lt;="&amp;('1. Einrichtung'!$C$9+(5-1)*7+6),'3. Abwesenheiten'!$D$5:$D$200,"&gt;="&amp;('1. Einrichtung'!$C$9+(5-1)*7)))</f>
        <v/>
      </c>
      <c r="G6" s="106">
        <f>IF($A6="","",COUNTIFS('3. Abwesenheiten'!$A$5:$A$200,$A6,'3. Abwesenheiten'!$F$5:$F$200,"Genehmigt",'3. Abwesenheiten'!$C$5:$C$200,"&lt;="&amp;('1. Einrichtung'!$C$9+(6-1)*7+6),'3. Abwesenheiten'!$D$5:$D$200,"&gt;="&amp;('1. Einrichtung'!$C$9+(6-1)*7)))</f>
        <v/>
      </c>
      <c r="H6" s="106">
        <f>IF($A6="","",COUNTIFS('3. Abwesenheiten'!$A$5:$A$200,$A6,'3. Abwesenheiten'!$F$5:$F$200,"Genehmigt",'3. Abwesenheiten'!$C$5:$C$200,"&lt;="&amp;('1. Einrichtung'!$C$9+(7-1)*7+6),'3. Abwesenheiten'!$D$5:$D$200,"&gt;="&amp;('1. Einrichtung'!$C$9+(7-1)*7)))</f>
        <v/>
      </c>
      <c r="I6" s="106">
        <f>IF($A6="","",COUNTIFS('3. Abwesenheiten'!$A$5:$A$200,$A6,'3. Abwesenheiten'!$F$5:$F$200,"Genehmigt",'3. Abwesenheiten'!$C$5:$C$200,"&lt;="&amp;('1. Einrichtung'!$C$9+(8-1)*7+6),'3. Abwesenheiten'!$D$5:$D$200,"&gt;="&amp;('1. Einrichtung'!$C$9+(8-1)*7)))</f>
        <v/>
      </c>
      <c r="J6" s="106">
        <f>IF($A6="","",COUNTIFS('3. Abwesenheiten'!$A$5:$A$200,$A6,'3. Abwesenheiten'!$F$5:$F$200,"Genehmigt",'3. Abwesenheiten'!$C$5:$C$200,"&lt;="&amp;('1. Einrichtung'!$C$9+(9-1)*7+6),'3. Abwesenheiten'!$D$5:$D$200,"&gt;="&amp;('1. Einrichtung'!$C$9+(9-1)*7)))</f>
        <v/>
      </c>
      <c r="K6" s="106">
        <f>IF($A6="","",COUNTIFS('3. Abwesenheiten'!$A$5:$A$200,$A6,'3. Abwesenheiten'!$F$5:$F$200,"Genehmigt",'3. Abwesenheiten'!$C$5:$C$200,"&lt;="&amp;('1. Einrichtung'!$C$9+(10-1)*7+6),'3. Abwesenheiten'!$D$5:$D$200,"&gt;="&amp;('1. Einrichtung'!$C$9+(10-1)*7)))</f>
        <v/>
      </c>
      <c r="L6" s="106">
        <f>IF($A6="","",COUNTIFS('3. Abwesenheiten'!$A$5:$A$200,$A6,'3. Abwesenheiten'!$F$5:$F$200,"Genehmigt",'3. Abwesenheiten'!$C$5:$C$200,"&lt;="&amp;('1. Einrichtung'!$C$9+(11-1)*7+6),'3. Abwesenheiten'!$D$5:$D$200,"&gt;="&amp;('1. Einrichtung'!$C$9+(11-1)*7)))</f>
        <v/>
      </c>
      <c r="M6" s="106">
        <f>IF($A6="","",COUNTIFS('3. Abwesenheiten'!$A$5:$A$200,$A6,'3. Abwesenheiten'!$F$5:$F$200,"Genehmigt",'3. Abwesenheiten'!$C$5:$C$200,"&lt;="&amp;('1. Einrichtung'!$C$9+(12-1)*7+6),'3. Abwesenheiten'!$D$5:$D$200,"&gt;="&amp;('1. Einrichtung'!$C$9+(12-1)*7)))</f>
        <v/>
      </c>
      <c r="N6" s="106">
        <f>IF($A6="","",COUNTIFS('3. Abwesenheiten'!$A$5:$A$200,$A6,'3. Abwesenheiten'!$F$5:$F$200,"Genehmigt",'3. Abwesenheiten'!$C$5:$C$200,"&lt;="&amp;('1. Einrichtung'!$C$9+(13-1)*7+6),'3. Abwesenheiten'!$D$5:$D$200,"&gt;="&amp;('1. Einrichtung'!$C$9+(13-1)*7)))</f>
        <v/>
      </c>
      <c r="O6" s="106">
        <f>IF($A6="","",COUNTIFS('3. Abwesenheiten'!$A$5:$A$200,$A6,'3. Abwesenheiten'!$F$5:$F$200,"Genehmigt",'3. Abwesenheiten'!$C$5:$C$200,"&lt;="&amp;('1. Einrichtung'!$C$9+(14-1)*7+6),'3. Abwesenheiten'!$D$5:$D$200,"&gt;="&amp;('1. Einrichtung'!$C$9+(14-1)*7)))</f>
        <v/>
      </c>
      <c r="P6" s="106">
        <f>IF($A6="","",COUNTIFS('3. Abwesenheiten'!$A$5:$A$200,$A6,'3. Abwesenheiten'!$F$5:$F$200,"Genehmigt",'3. Abwesenheiten'!$C$5:$C$200,"&lt;="&amp;('1. Einrichtung'!$C$9+(15-1)*7+6),'3. Abwesenheiten'!$D$5:$D$200,"&gt;="&amp;('1. Einrichtung'!$C$9+(15-1)*7)))</f>
        <v/>
      </c>
      <c r="Q6" s="106">
        <f>IF($A6="","",COUNTIFS('3. Abwesenheiten'!$A$5:$A$200,$A6,'3. Abwesenheiten'!$F$5:$F$200,"Genehmigt",'3. Abwesenheiten'!$C$5:$C$200,"&lt;="&amp;('1. Einrichtung'!$C$9+(16-1)*7+6),'3. Abwesenheiten'!$D$5:$D$200,"&gt;="&amp;('1. Einrichtung'!$C$9+(16-1)*7)))</f>
        <v/>
      </c>
      <c r="R6" s="106">
        <f>IF($A6="","",COUNTIFS('3. Abwesenheiten'!$A$5:$A$200,$A6,'3. Abwesenheiten'!$F$5:$F$200,"Genehmigt",'3. Abwesenheiten'!$C$5:$C$200,"&lt;="&amp;('1. Einrichtung'!$C$9+(17-1)*7+6),'3. Abwesenheiten'!$D$5:$D$200,"&gt;="&amp;('1. Einrichtung'!$C$9+(17-1)*7)))</f>
        <v/>
      </c>
      <c r="S6" s="106">
        <f>IF($A6="","",COUNTIFS('3. Abwesenheiten'!$A$5:$A$200,$A6,'3. Abwesenheiten'!$F$5:$F$200,"Genehmigt",'3. Abwesenheiten'!$C$5:$C$200,"&lt;="&amp;('1. Einrichtung'!$C$9+(18-1)*7+6),'3. Abwesenheiten'!$D$5:$D$200,"&gt;="&amp;('1. Einrichtung'!$C$9+(18-1)*7)))</f>
        <v/>
      </c>
      <c r="T6" s="106">
        <f>IF($A6="","",COUNTIFS('3. Abwesenheiten'!$A$5:$A$200,$A6,'3. Abwesenheiten'!$F$5:$F$200,"Genehmigt",'3. Abwesenheiten'!$C$5:$C$200,"&lt;="&amp;('1. Einrichtung'!$C$9+(19-1)*7+6),'3. Abwesenheiten'!$D$5:$D$200,"&gt;="&amp;('1. Einrichtung'!$C$9+(19-1)*7)))</f>
        <v/>
      </c>
      <c r="U6" s="106">
        <f>IF($A6="","",COUNTIFS('3. Abwesenheiten'!$A$5:$A$200,$A6,'3. Abwesenheiten'!$F$5:$F$200,"Genehmigt",'3. Abwesenheiten'!$C$5:$C$200,"&lt;="&amp;('1. Einrichtung'!$C$9+(20-1)*7+6),'3. Abwesenheiten'!$D$5:$D$200,"&gt;="&amp;('1. Einrichtung'!$C$9+(20-1)*7)))</f>
        <v/>
      </c>
      <c r="V6" s="106">
        <f>IF($A6="","",COUNTIFS('3. Abwesenheiten'!$A$5:$A$200,$A6,'3. Abwesenheiten'!$F$5:$F$200,"Genehmigt",'3. Abwesenheiten'!$C$5:$C$200,"&lt;="&amp;('1. Einrichtung'!$C$9+(21-1)*7+6),'3. Abwesenheiten'!$D$5:$D$200,"&gt;="&amp;('1. Einrichtung'!$C$9+(21-1)*7)))</f>
        <v/>
      </c>
      <c r="W6" s="106">
        <f>IF($A6="","",COUNTIFS('3. Abwesenheiten'!$A$5:$A$200,$A6,'3. Abwesenheiten'!$F$5:$F$200,"Genehmigt",'3. Abwesenheiten'!$C$5:$C$200,"&lt;="&amp;('1. Einrichtung'!$C$9+(22-1)*7+6),'3. Abwesenheiten'!$D$5:$D$200,"&gt;="&amp;('1. Einrichtung'!$C$9+(22-1)*7)))</f>
        <v/>
      </c>
      <c r="X6" s="106">
        <f>IF($A6="","",COUNTIFS('3. Abwesenheiten'!$A$5:$A$200,$A6,'3. Abwesenheiten'!$F$5:$F$200,"Genehmigt",'3. Abwesenheiten'!$C$5:$C$200,"&lt;="&amp;('1. Einrichtung'!$C$9+(23-1)*7+6),'3. Abwesenheiten'!$D$5:$D$200,"&gt;="&amp;('1. Einrichtung'!$C$9+(23-1)*7)))</f>
        <v/>
      </c>
      <c r="Y6" s="106">
        <f>IF($A6="","",COUNTIFS('3. Abwesenheiten'!$A$5:$A$200,$A6,'3. Abwesenheiten'!$F$5:$F$200,"Genehmigt",'3. Abwesenheiten'!$C$5:$C$200,"&lt;="&amp;('1. Einrichtung'!$C$9+(24-1)*7+6),'3. Abwesenheiten'!$D$5:$D$200,"&gt;="&amp;('1. Einrichtung'!$C$9+(24-1)*7)))</f>
        <v/>
      </c>
      <c r="Z6" s="106">
        <f>IF($A6="","",COUNTIFS('3. Abwesenheiten'!$A$5:$A$200,$A6,'3. Abwesenheiten'!$F$5:$F$200,"Genehmigt",'3. Abwesenheiten'!$C$5:$C$200,"&lt;="&amp;('1. Einrichtung'!$C$9+(25-1)*7+6),'3. Abwesenheiten'!$D$5:$D$200,"&gt;="&amp;('1. Einrichtung'!$C$9+(25-1)*7)))</f>
        <v/>
      </c>
      <c r="AA6" s="106">
        <f>IF($A6="","",COUNTIFS('3. Abwesenheiten'!$A$5:$A$200,$A6,'3. Abwesenheiten'!$F$5:$F$200,"Genehmigt",'3. Abwesenheiten'!$C$5:$C$200,"&lt;="&amp;('1. Einrichtung'!$C$9+(26-1)*7+6),'3. Abwesenheiten'!$D$5:$D$200,"&gt;="&amp;('1. Einrichtung'!$C$9+(26-1)*7)))</f>
        <v/>
      </c>
      <c r="AB6" s="106">
        <f>IF($A6="","",COUNTIFS('3. Abwesenheiten'!$A$5:$A$200,$A6,'3. Abwesenheiten'!$F$5:$F$200,"Genehmigt",'3. Abwesenheiten'!$C$5:$C$200,"&lt;="&amp;('1. Einrichtung'!$C$9+(27-1)*7+6),'3. Abwesenheiten'!$D$5:$D$200,"&gt;="&amp;('1. Einrichtung'!$C$9+(27-1)*7)))</f>
        <v/>
      </c>
      <c r="AC6" s="106">
        <f>IF($A6="","",COUNTIFS('3. Abwesenheiten'!$A$5:$A$200,$A6,'3. Abwesenheiten'!$F$5:$F$200,"Genehmigt",'3. Abwesenheiten'!$C$5:$C$200,"&lt;="&amp;('1. Einrichtung'!$C$9+(28-1)*7+6),'3. Abwesenheiten'!$D$5:$D$200,"&gt;="&amp;('1. Einrichtung'!$C$9+(28-1)*7)))</f>
        <v/>
      </c>
      <c r="AD6" s="106">
        <f>IF($A6="","",COUNTIFS('3. Abwesenheiten'!$A$5:$A$200,$A6,'3. Abwesenheiten'!$F$5:$F$200,"Genehmigt",'3. Abwesenheiten'!$C$5:$C$200,"&lt;="&amp;('1. Einrichtung'!$C$9+(29-1)*7+6),'3. Abwesenheiten'!$D$5:$D$200,"&gt;="&amp;('1. Einrichtung'!$C$9+(29-1)*7)))</f>
        <v/>
      </c>
      <c r="AE6" s="106">
        <f>IF($A6="","",COUNTIFS('3. Abwesenheiten'!$A$5:$A$200,$A6,'3. Abwesenheiten'!$F$5:$F$200,"Genehmigt",'3. Abwesenheiten'!$C$5:$C$200,"&lt;="&amp;('1. Einrichtung'!$C$9+(30-1)*7+6),'3. Abwesenheiten'!$D$5:$D$200,"&gt;="&amp;('1. Einrichtung'!$C$9+(30-1)*7)))</f>
        <v/>
      </c>
      <c r="AF6" s="106">
        <f>IF($A6="","",COUNTIFS('3. Abwesenheiten'!$A$5:$A$200,$A6,'3. Abwesenheiten'!$F$5:$F$200,"Genehmigt",'3. Abwesenheiten'!$C$5:$C$200,"&lt;="&amp;('1. Einrichtung'!$C$9+(31-1)*7+6),'3. Abwesenheiten'!$D$5:$D$200,"&gt;="&amp;('1. Einrichtung'!$C$9+(31-1)*7)))</f>
        <v/>
      </c>
      <c r="AG6" s="106">
        <f>IF($A6="","",COUNTIFS('3. Abwesenheiten'!$A$5:$A$200,$A6,'3. Abwesenheiten'!$F$5:$F$200,"Genehmigt",'3. Abwesenheiten'!$C$5:$C$200,"&lt;="&amp;('1. Einrichtung'!$C$9+(32-1)*7+6),'3. Abwesenheiten'!$D$5:$D$200,"&gt;="&amp;('1. Einrichtung'!$C$9+(32-1)*7)))</f>
        <v/>
      </c>
      <c r="AH6" s="106">
        <f>IF($A6="","",COUNTIFS('3. Abwesenheiten'!$A$5:$A$200,$A6,'3. Abwesenheiten'!$F$5:$F$200,"Genehmigt",'3. Abwesenheiten'!$C$5:$C$200,"&lt;="&amp;('1. Einrichtung'!$C$9+(33-1)*7+6),'3. Abwesenheiten'!$D$5:$D$200,"&gt;="&amp;('1. Einrichtung'!$C$9+(33-1)*7)))</f>
        <v/>
      </c>
      <c r="AI6" s="106">
        <f>IF($A6="","",COUNTIFS('3. Abwesenheiten'!$A$5:$A$200,$A6,'3. Abwesenheiten'!$F$5:$F$200,"Genehmigt",'3. Abwesenheiten'!$C$5:$C$200,"&lt;="&amp;('1. Einrichtung'!$C$9+(34-1)*7+6),'3. Abwesenheiten'!$D$5:$D$200,"&gt;="&amp;('1. Einrichtung'!$C$9+(34-1)*7)))</f>
        <v/>
      </c>
      <c r="AJ6" s="106">
        <f>IF($A6="","",COUNTIFS('3. Abwesenheiten'!$A$5:$A$200,$A6,'3. Abwesenheiten'!$F$5:$F$200,"Genehmigt",'3. Abwesenheiten'!$C$5:$C$200,"&lt;="&amp;('1. Einrichtung'!$C$9+(35-1)*7+6),'3. Abwesenheiten'!$D$5:$D$200,"&gt;="&amp;('1. Einrichtung'!$C$9+(35-1)*7)))</f>
        <v/>
      </c>
      <c r="AK6" s="106">
        <f>IF($A6="","",COUNTIFS('3. Abwesenheiten'!$A$5:$A$200,$A6,'3. Abwesenheiten'!$F$5:$F$200,"Genehmigt",'3. Abwesenheiten'!$C$5:$C$200,"&lt;="&amp;('1. Einrichtung'!$C$9+(36-1)*7+6),'3. Abwesenheiten'!$D$5:$D$200,"&gt;="&amp;('1. Einrichtung'!$C$9+(36-1)*7)))</f>
        <v/>
      </c>
      <c r="AL6" s="106">
        <f>IF($A6="","",COUNTIFS('3. Abwesenheiten'!$A$5:$A$200,$A6,'3. Abwesenheiten'!$F$5:$F$200,"Genehmigt",'3. Abwesenheiten'!$C$5:$C$200,"&lt;="&amp;('1. Einrichtung'!$C$9+(37-1)*7+6),'3. Abwesenheiten'!$D$5:$D$200,"&gt;="&amp;('1. Einrichtung'!$C$9+(37-1)*7)))</f>
        <v/>
      </c>
      <c r="AM6" s="106">
        <f>IF($A6="","",COUNTIFS('3. Abwesenheiten'!$A$5:$A$200,$A6,'3. Abwesenheiten'!$F$5:$F$200,"Genehmigt",'3. Abwesenheiten'!$C$5:$C$200,"&lt;="&amp;('1. Einrichtung'!$C$9+(38-1)*7+6),'3. Abwesenheiten'!$D$5:$D$200,"&gt;="&amp;('1. Einrichtung'!$C$9+(38-1)*7)))</f>
        <v/>
      </c>
      <c r="AN6" s="106">
        <f>IF($A6="","",COUNTIFS('3. Abwesenheiten'!$A$5:$A$200,$A6,'3. Abwesenheiten'!$F$5:$F$200,"Genehmigt",'3. Abwesenheiten'!$C$5:$C$200,"&lt;="&amp;('1. Einrichtung'!$C$9+(39-1)*7+6),'3. Abwesenheiten'!$D$5:$D$200,"&gt;="&amp;('1. Einrichtung'!$C$9+(39-1)*7)))</f>
        <v/>
      </c>
      <c r="AO6" s="106">
        <f>IF($A6="","",COUNTIFS('3. Abwesenheiten'!$A$5:$A$200,$A6,'3. Abwesenheiten'!$F$5:$F$200,"Genehmigt",'3. Abwesenheiten'!$C$5:$C$200,"&lt;="&amp;('1. Einrichtung'!$C$9+(40-1)*7+6),'3. Abwesenheiten'!$D$5:$D$200,"&gt;="&amp;('1. Einrichtung'!$C$9+(40-1)*7)))</f>
        <v/>
      </c>
      <c r="AP6" s="106">
        <f>IF($A6="","",COUNTIFS('3. Abwesenheiten'!$A$5:$A$200,$A6,'3. Abwesenheiten'!$F$5:$F$200,"Genehmigt",'3. Abwesenheiten'!$C$5:$C$200,"&lt;="&amp;('1. Einrichtung'!$C$9+(41-1)*7+6),'3. Abwesenheiten'!$D$5:$D$200,"&gt;="&amp;('1. Einrichtung'!$C$9+(41-1)*7)))</f>
        <v/>
      </c>
      <c r="AQ6" s="106">
        <f>IF($A6="","",COUNTIFS('3. Abwesenheiten'!$A$5:$A$200,$A6,'3. Abwesenheiten'!$F$5:$F$200,"Genehmigt",'3. Abwesenheiten'!$C$5:$C$200,"&lt;="&amp;('1. Einrichtung'!$C$9+(42-1)*7+6),'3. Abwesenheiten'!$D$5:$D$200,"&gt;="&amp;('1. Einrichtung'!$C$9+(42-1)*7)))</f>
        <v/>
      </c>
      <c r="AR6" s="106">
        <f>IF($A6="","",COUNTIFS('3. Abwesenheiten'!$A$5:$A$200,$A6,'3. Abwesenheiten'!$F$5:$F$200,"Genehmigt",'3. Abwesenheiten'!$C$5:$C$200,"&lt;="&amp;('1. Einrichtung'!$C$9+(43-1)*7+6),'3. Abwesenheiten'!$D$5:$D$200,"&gt;="&amp;('1. Einrichtung'!$C$9+(43-1)*7)))</f>
        <v/>
      </c>
      <c r="AS6" s="106">
        <f>IF($A6="","",COUNTIFS('3. Abwesenheiten'!$A$5:$A$200,$A6,'3. Abwesenheiten'!$F$5:$F$200,"Genehmigt",'3. Abwesenheiten'!$C$5:$C$200,"&lt;="&amp;('1. Einrichtung'!$C$9+(44-1)*7+6),'3. Abwesenheiten'!$D$5:$D$200,"&gt;="&amp;('1. Einrichtung'!$C$9+(44-1)*7)))</f>
        <v/>
      </c>
      <c r="AT6" s="106">
        <f>IF($A6="","",COUNTIFS('3. Abwesenheiten'!$A$5:$A$200,$A6,'3. Abwesenheiten'!$F$5:$F$200,"Genehmigt",'3. Abwesenheiten'!$C$5:$C$200,"&lt;="&amp;('1. Einrichtung'!$C$9+(45-1)*7+6),'3. Abwesenheiten'!$D$5:$D$200,"&gt;="&amp;('1. Einrichtung'!$C$9+(45-1)*7)))</f>
        <v/>
      </c>
      <c r="AU6" s="106">
        <f>IF($A6="","",COUNTIFS('3. Abwesenheiten'!$A$5:$A$200,$A6,'3. Abwesenheiten'!$F$5:$F$200,"Genehmigt",'3. Abwesenheiten'!$C$5:$C$200,"&lt;="&amp;('1. Einrichtung'!$C$9+(46-1)*7+6),'3. Abwesenheiten'!$D$5:$D$200,"&gt;="&amp;('1. Einrichtung'!$C$9+(46-1)*7)))</f>
        <v/>
      </c>
      <c r="AV6" s="106">
        <f>IF($A6="","",COUNTIFS('3. Abwesenheiten'!$A$5:$A$200,$A6,'3. Abwesenheiten'!$F$5:$F$200,"Genehmigt",'3. Abwesenheiten'!$C$5:$C$200,"&lt;="&amp;('1. Einrichtung'!$C$9+(47-1)*7+6),'3. Abwesenheiten'!$D$5:$D$200,"&gt;="&amp;('1. Einrichtung'!$C$9+(47-1)*7)))</f>
        <v/>
      </c>
      <c r="AW6" s="106">
        <f>IF($A6="","",COUNTIFS('3. Abwesenheiten'!$A$5:$A$200,$A6,'3. Abwesenheiten'!$F$5:$F$200,"Genehmigt",'3. Abwesenheiten'!$C$5:$C$200,"&lt;="&amp;('1. Einrichtung'!$C$9+(48-1)*7+6),'3. Abwesenheiten'!$D$5:$D$200,"&gt;="&amp;('1. Einrichtung'!$C$9+(48-1)*7)))</f>
        <v/>
      </c>
      <c r="AX6" s="106">
        <f>IF($A6="","",COUNTIFS('3. Abwesenheiten'!$A$5:$A$200,$A6,'3. Abwesenheiten'!$F$5:$F$200,"Genehmigt",'3. Abwesenheiten'!$C$5:$C$200,"&lt;="&amp;('1. Einrichtung'!$C$9+(49-1)*7+6),'3. Abwesenheiten'!$D$5:$D$200,"&gt;="&amp;('1. Einrichtung'!$C$9+(49-1)*7)))</f>
        <v/>
      </c>
      <c r="AY6" s="106">
        <f>IF($A6="","",COUNTIFS('3. Abwesenheiten'!$A$5:$A$200,$A6,'3. Abwesenheiten'!$F$5:$F$200,"Genehmigt",'3. Abwesenheiten'!$C$5:$C$200,"&lt;="&amp;('1. Einrichtung'!$C$9+(50-1)*7+6),'3. Abwesenheiten'!$D$5:$D$200,"&gt;="&amp;('1. Einrichtung'!$C$9+(50-1)*7)))</f>
        <v/>
      </c>
      <c r="AZ6" s="106">
        <f>IF($A6="","",COUNTIFS('3. Abwesenheiten'!$A$5:$A$200,$A6,'3. Abwesenheiten'!$F$5:$F$200,"Genehmigt",'3. Abwesenheiten'!$C$5:$C$200,"&lt;="&amp;('1. Einrichtung'!$C$9+(51-1)*7+6),'3. Abwesenheiten'!$D$5:$D$200,"&gt;="&amp;('1. Einrichtung'!$C$9+(51-1)*7)))</f>
        <v/>
      </c>
      <c r="BA6" s="106">
        <f>IF($A6="","",COUNTIFS('3. Abwesenheiten'!$A$5:$A$200,$A6,'3. Abwesenheiten'!$F$5:$F$200,"Genehmigt",'3. Abwesenheiten'!$C$5:$C$200,"&lt;="&amp;('1. Einrichtung'!$C$9+(52-1)*7+6),'3. Abwesenheiten'!$D$5:$D$200,"&gt;="&amp;('1. Einrichtung'!$C$9+(52-1)*7)))</f>
        <v/>
      </c>
    </row>
    <row r="7" ht="18" customHeight="1" s="55">
      <c r="A7" s="105">
        <f>IF('2. Mitarbeiter'!A7="","",'2. Mitarbeiter'!A7)</f>
        <v/>
      </c>
      <c r="B7" s="106">
        <f>IF($A7="","",COUNTIFS('3. Abwesenheiten'!$A$5:$A$200,$A7,'3. Abwesenheiten'!$F$5:$F$200,"Genehmigt",'3. Abwesenheiten'!$C$5:$C$200,"&lt;="&amp;('1. Einrichtung'!$C$9+(1-1)*7+6),'3. Abwesenheiten'!$D$5:$D$200,"&gt;="&amp;('1. Einrichtung'!$C$9+(1-1)*7)))</f>
        <v/>
      </c>
      <c r="C7" s="106">
        <f>IF($A7="","",COUNTIFS('3. Abwesenheiten'!$A$5:$A$200,$A7,'3. Abwesenheiten'!$F$5:$F$200,"Genehmigt",'3. Abwesenheiten'!$C$5:$C$200,"&lt;="&amp;('1. Einrichtung'!$C$9+(2-1)*7+6),'3. Abwesenheiten'!$D$5:$D$200,"&gt;="&amp;('1. Einrichtung'!$C$9+(2-1)*7)))</f>
        <v/>
      </c>
      <c r="D7" s="106">
        <f>IF($A7="","",COUNTIFS('3. Abwesenheiten'!$A$5:$A$200,$A7,'3. Abwesenheiten'!$F$5:$F$200,"Genehmigt",'3. Abwesenheiten'!$C$5:$C$200,"&lt;="&amp;('1. Einrichtung'!$C$9+(3-1)*7+6),'3. Abwesenheiten'!$D$5:$D$200,"&gt;="&amp;('1. Einrichtung'!$C$9+(3-1)*7)))</f>
        <v/>
      </c>
      <c r="E7" s="106">
        <f>IF($A7="","",COUNTIFS('3. Abwesenheiten'!$A$5:$A$200,$A7,'3. Abwesenheiten'!$F$5:$F$200,"Genehmigt",'3. Abwesenheiten'!$C$5:$C$200,"&lt;="&amp;('1. Einrichtung'!$C$9+(4-1)*7+6),'3. Abwesenheiten'!$D$5:$D$200,"&gt;="&amp;('1. Einrichtung'!$C$9+(4-1)*7)))</f>
        <v/>
      </c>
      <c r="F7" s="106">
        <f>IF($A7="","",COUNTIFS('3. Abwesenheiten'!$A$5:$A$200,$A7,'3. Abwesenheiten'!$F$5:$F$200,"Genehmigt",'3. Abwesenheiten'!$C$5:$C$200,"&lt;="&amp;('1. Einrichtung'!$C$9+(5-1)*7+6),'3. Abwesenheiten'!$D$5:$D$200,"&gt;="&amp;('1. Einrichtung'!$C$9+(5-1)*7)))</f>
        <v/>
      </c>
      <c r="G7" s="106">
        <f>IF($A7="","",COUNTIFS('3. Abwesenheiten'!$A$5:$A$200,$A7,'3. Abwesenheiten'!$F$5:$F$200,"Genehmigt",'3. Abwesenheiten'!$C$5:$C$200,"&lt;="&amp;('1. Einrichtung'!$C$9+(6-1)*7+6),'3. Abwesenheiten'!$D$5:$D$200,"&gt;="&amp;('1. Einrichtung'!$C$9+(6-1)*7)))</f>
        <v/>
      </c>
      <c r="H7" s="106">
        <f>IF($A7="","",COUNTIFS('3. Abwesenheiten'!$A$5:$A$200,$A7,'3. Abwesenheiten'!$F$5:$F$200,"Genehmigt",'3. Abwesenheiten'!$C$5:$C$200,"&lt;="&amp;('1. Einrichtung'!$C$9+(7-1)*7+6),'3. Abwesenheiten'!$D$5:$D$200,"&gt;="&amp;('1. Einrichtung'!$C$9+(7-1)*7)))</f>
        <v/>
      </c>
      <c r="I7" s="106">
        <f>IF($A7="","",COUNTIFS('3. Abwesenheiten'!$A$5:$A$200,$A7,'3. Abwesenheiten'!$F$5:$F$200,"Genehmigt",'3. Abwesenheiten'!$C$5:$C$200,"&lt;="&amp;('1. Einrichtung'!$C$9+(8-1)*7+6),'3. Abwesenheiten'!$D$5:$D$200,"&gt;="&amp;('1. Einrichtung'!$C$9+(8-1)*7)))</f>
        <v/>
      </c>
      <c r="J7" s="106">
        <f>IF($A7="","",COUNTIFS('3. Abwesenheiten'!$A$5:$A$200,$A7,'3. Abwesenheiten'!$F$5:$F$200,"Genehmigt",'3. Abwesenheiten'!$C$5:$C$200,"&lt;="&amp;('1. Einrichtung'!$C$9+(9-1)*7+6),'3. Abwesenheiten'!$D$5:$D$200,"&gt;="&amp;('1. Einrichtung'!$C$9+(9-1)*7)))</f>
        <v/>
      </c>
      <c r="K7" s="106">
        <f>IF($A7="","",COUNTIFS('3. Abwesenheiten'!$A$5:$A$200,$A7,'3. Abwesenheiten'!$F$5:$F$200,"Genehmigt",'3. Abwesenheiten'!$C$5:$C$200,"&lt;="&amp;('1. Einrichtung'!$C$9+(10-1)*7+6),'3. Abwesenheiten'!$D$5:$D$200,"&gt;="&amp;('1. Einrichtung'!$C$9+(10-1)*7)))</f>
        <v/>
      </c>
      <c r="L7" s="106">
        <f>IF($A7="","",COUNTIFS('3. Abwesenheiten'!$A$5:$A$200,$A7,'3. Abwesenheiten'!$F$5:$F$200,"Genehmigt",'3. Abwesenheiten'!$C$5:$C$200,"&lt;="&amp;('1. Einrichtung'!$C$9+(11-1)*7+6),'3. Abwesenheiten'!$D$5:$D$200,"&gt;="&amp;('1. Einrichtung'!$C$9+(11-1)*7)))</f>
        <v/>
      </c>
      <c r="M7" s="106">
        <f>IF($A7="","",COUNTIFS('3. Abwesenheiten'!$A$5:$A$200,$A7,'3. Abwesenheiten'!$F$5:$F$200,"Genehmigt",'3. Abwesenheiten'!$C$5:$C$200,"&lt;="&amp;('1. Einrichtung'!$C$9+(12-1)*7+6),'3. Abwesenheiten'!$D$5:$D$200,"&gt;="&amp;('1. Einrichtung'!$C$9+(12-1)*7)))</f>
        <v/>
      </c>
      <c r="N7" s="106">
        <f>IF($A7="","",COUNTIFS('3. Abwesenheiten'!$A$5:$A$200,$A7,'3. Abwesenheiten'!$F$5:$F$200,"Genehmigt",'3. Abwesenheiten'!$C$5:$C$200,"&lt;="&amp;('1. Einrichtung'!$C$9+(13-1)*7+6),'3. Abwesenheiten'!$D$5:$D$200,"&gt;="&amp;('1. Einrichtung'!$C$9+(13-1)*7)))</f>
        <v/>
      </c>
      <c r="O7" s="106">
        <f>IF($A7="","",COUNTIFS('3. Abwesenheiten'!$A$5:$A$200,$A7,'3. Abwesenheiten'!$F$5:$F$200,"Genehmigt",'3. Abwesenheiten'!$C$5:$C$200,"&lt;="&amp;('1. Einrichtung'!$C$9+(14-1)*7+6),'3. Abwesenheiten'!$D$5:$D$200,"&gt;="&amp;('1. Einrichtung'!$C$9+(14-1)*7)))</f>
        <v/>
      </c>
      <c r="P7" s="106">
        <f>IF($A7="","",COUNTIFS('3. Abwesenheiten'!$A$5:$A$200,$A7,'3. Abwesenheiten'!$F$5:$F$200,"Genehmigt",'3. Abwesenheiten'!$C$5:$C$200,"&lt;="&amp;('1. Einrichtung'!$C$9+(15-1)*7+6),'3. Abwesenheiten'!$D$5:$D$200,"&gt;="&amp;('1. Einrichtung'!$C$9+(15-1)*7)))</f>
        <v/>
      </c>
      <c r="Q7" s="106">
        <f>IF($A7="","",COUNTIFS('3. Abwesenheiten'!$A$5:$A$200,$A7,'3. Abwesenheiten'!$F$5:$F$200,"Genehmigt",'3. Abwesenheiten'!$C$5:$C$200,"&lt;="&amp;('1. Einrichtung'!$C$9+(16-1)*7+6),'3. Abwesenheiten'!$D$5:$D$200,"&gt;="&amp;('1. Einrichtung'!$C$9+(16-1)*7)))</f>
        <v/>
      </c>
      <c r="R7" s="106">
        <f>IF($A7="","",COUNTIFS('3. Abwesenheiten'!$A$5:$A$200,$A7,'3. Abwesenheiten'!$F$5:$F$200,"Genehmigt",'3. Abwesenheiten'!$C$5:$C$200,"&lt;="&amp;('1. Einrichtung'!$C$9+(17-1)*7+6),'3. Abwesenheiten'!$D$5:$D$200,"&gt;="&amp;('1. Einrichtung'!$C$9+(17-1)*7)))</f>
        <v/>
      </c>
      <c r="S7" s="106">
        <f>IF($A7="","",COUNTIFS('3. Abwesenheiten'!$A$5:$A$200,$A7,'3. Abwesenheiten'!$F$5:$F$200,"Genehmigt",'3. Abwesenheiten'!$C$5:$C$200,"&lt;="&amp;('1. Einrichtung'!$C$9+(18-1)*7+6),'3. Abwesenheiten'!$D$5:$D$200,"&gt;="&amp;('1. Einrichtung'!$C$9+(18-1)*7)))</f>
        <v/>
      </c>
      <c r="T7" s="106">
        <f>IF($A7="","",COUNTIFS('3. Abwesenheiten'!$A$5:$A$200,$A7,'3. Abwesenheiten'!$F$5:$F$200,"Genehmigt",'3. Abwesenheiten'!$C$5:$C$200,"&lt;="&amp;('1. Einrichtung'!$C$9+(19-1)*7+6),'3. Abwesenheiten'!$D$5:$D$200,"&gt;="&amp;('1. Einrichtung'!$C$9+(19-1)*7)))</f>
        <v/>
      </c>
      <c r="U7" s="106">
        <f>IF($A7="","",COUNTIFS('3. Abwesenheiten'!$A$5:$A$200,$A7,'3. Abwesenheiten'!$F$5:$F$200,"Genehmigt",'3. Abwesenheiten'!$C$5:$C$200,"&lt;="&amp;('1. Einrichtung'!$C$9+(20-1)*7+6),'3. Abwesenheiten'!$D$5:$D$200,"&gt;="&amp;('1. Einrichtung'!$C$9+(20-1)*7)))</f>
        <v/>
      </c>
      <c r="V7" s="106">
        <f>IF($A7="","",COUNTIFS('3. Abwesenheiten'!$A$5:$A$200,$A7,'3. Abwesenheiten'!$F$5:$F$200,"Genehmigt",'3. Abwesenheiten'!$C$5:$C$200,"&lt;="&amp;('1. Einrichtung'!$C$9+(21-1)*7+6),'3. Abwesenheiten'!$D$5:$D$200,"&gt;="&amp;('1. Einrichtung'!$C$9+(21-1)*7)))</f>
        <v/>
      </c>
      <c r="W7" s="106">
        <f>IF($A7="","",COUNTIFS('3. Abwesenheiten'!$A$5:$A$200,$A7,'3. Abwesenheiten'!$F$5:$F$200,"Genehmigt",'3. Abwesenheiten'!$C$5:$C$200,"&lt;="&amp;('1. Einrichtung'!$C$9+(22-1)*7+6),'3. Abwesenheiten'!$D$5:$D$200,"&gt;="&amp;('1. Einrichtung'!$C$9+(22-1)*7)))</f>
        <v/>
      </c>
      <c r="X7" s="106">
        <f>IF($A7="","",COUNTIFS('3. Abwesenheiten'!$A$5:$A$200,$A7,'3. Abwesenheiten'!$F$5:$F$200,"Genehmigt",'3. Abwesenheiten'!$C$5:$C$200,"&lt;="&amp;('1. Einrichtung'!$C$9+(23-1)*7+6),'3. Abwesenheiten'!$D$5:$D$200,"&gt;="&amp;('1. Einrichtung'!$C$9+(23-1)*7)))</f>
        <v/>
      </c>
      <c r="Y7" s="106">
        <f>IF($A7="","",COUNTIFS('3. Abwesenheiten'!$A$5:$A$200,$A7,'3. Abwesenheiten'!$F$5:$F$200,"Genehmigt",'3. Abwesenheiten'!$C$5:$C$200,"&lt;="&amp;('1. Einrichtung'!$C$9+(24-1)*7+6),'3. Abwesenheiten'!$D$5:$D$200,"&gt;="&amp;('1. Einrichtung'!$C$9+(24-1)*7)))</f>
        <v/>
      </c>
      <c r="Z7" s="106">
        <f>IF($A7="","",COUNTIFS('3. Abwesenheiten'!$A$5:$A$200,$A7,'3. Abwesenheiten'!$F$5:$F$200,"Genehmigt",'3. Abwesenheiten'!$C$5:$C$200,"&lt;="&amp;('1. Einrichtung'!$C$9+(25-1)*7+6),'3. Abwesenheiten'!$D$5:$D$200,"&gt;="&amp;('1. Einrichtung'!$C$9+(25-1)*7)))</f>
        <v/>
      </c>
      <c r="AA7" s="106">
        <f>IF($A7="","",COUNTIFS('3. Abwesenheiten'!$A$5:$A$200,$A7,'3. Abwesenheiten'!$F$5:$F$200,"Genehmigt",'3. Abwesenheiten'!$C$5:$C$200,"&lt;="&amp;('1. Einrichtung'!$C$9+(26-1)*7+6),'3. Abwesenheiten'!$D$5:$D$200,"&gt;="&amp;('1. Einrichtung'!$C$9+(26-1)*7)))</f>
        <v/>
      </c>
      <c r="AB7" s="106">
        <f>IF($A7="","",COUNTIFS('3. Abwesenheiten'!$A$5:$A$200,$A7,'3. Abwesenheiten'!$F$5:$F$200,"Genehmigt",'3. Abwesenheiten'!$C$5:$C$200,"&lt;="&amp;('1. Einrichtung'!$C$9+(27-1)*7+6),'3. Abwesenheiten'!$D$5:$D$200,"&gt;="&amp;('1. Einrichtung'!$C$9+(27-1)*7)))</f>
        <v/>
      </c>
      <c r="AC7" s="106">
        <f>IF($A7="","",COUNTIFS('3. Abwesenheiten'!$A$5:$A$200,$A7,'3. Abwesenheiten'!$F$5:$F$200,"Genehmigt",'3. Abwesenheiten'!$C$5:$C$200,"&lt;="&amp;('1. Einrichtung'!$C$9+(28-1)*7+6),'3. Abwesenheiten'!$D$5:$D$200,"&gt;="&amp;('1. Einrichtung'!$C$9+(28-1)*7)))</f>
        <v/>
      </c>
      <c r="AD7" s="106">
        <f>IF($A7="","",COUNTIFS('3. Abwesenheiten'!$A$5:$A$200,$A7,'3. Abwesenheiten'!$F$5:$F$200,"Genehmigt",'3. Abwesenheiten'!$C$5:$C$200,"&lt;="&amp;('1. Einrichtung'!$C$9+(29-1)*7+6),'3. Abwesenheiten'!$D$5:$D$200,"&gt;="&amp;('1. Einrichtung'!$C$9+(29-1)*7)))</f>
        <v/>
      </c>
      <c r="AE7" s="106">
        <f>IF($A7="","",COUNTIFS('3. Abwesenheiten'!$A$5:$A$200,$A7,'3. Abwesenheiten'!$F$5:$F$200,"Genehmigt",'3. Abwesenheiten'!$C$5:$C$200,"&lt;="&amp;('1. Einrichtung'!$C$9+(30-1)*7+6),'3. Abwesenheiten'!$D$5:$D$200,"&gt;="&amp;('1. Einrichtung'!$C$9+(30-1)*7)))</f>
        <v/>
      </c>
      <c r="AF7" s="106">
        <f>IF($A7="","",COUNTIFS('3. Abwesenheiten'!$A$5:$A$200,$A7,'3. Abwesenheiten'!$F$5:$F$200,"Genehmigt",'3. Abwesenheiten'!$C$5:$C$200,"&lt;="&amp;('1. Einrichtung'!$C$9+(31-1)*7+6),'3. Abwesenheiten'!$D$5:$D$200,"&gt;="&amp;('1. Einrichtung'!$C$9+(31-1)*7)))</f>
        <v/>
      </c>
      <c r="AG7" s="106">
        <f>IF($A7="","",COUNTIFS('3. Abwesenheiten'!$A$5:$A$200,$A7,'3. Abwesenheiten'!$F$5:$F$200,"Genehmigt",'3. Abwesenheiten'!$C$5:$C$200,"&lt;="&amp;('1. Einrichtung'!$C$9+(32-1)*7+6),'3. Abwesenheiten'!$D$5:$D$200,"&gt;="&amp;('1. Einrichtung'!$C$9+(32-1)*7)))</f>
        <v/>
      </c>
      <c r="AH7" s="106">
        <f>IF($A7="","",COUNTIFS('3. Abwesenheiten'!$A$5:$A$200,$A7,'3. Abwesenheiten'!$F$5:$F$200,"Genehmigt",'3. Abwesenheiten'!$C$5:$C$200,"&lt;="&amp;('1. Einrichtung'!$C$9+(33-1)*7+6),'3. Abwesenheiten'!$D$5:$D$200,"&gt;="&amp;('1. Einrichtung'!$C$9+(33-1)*7)))</f>
        <v/>
      </c>
      <c r="AI7" s="106">
        <f>IF($A7="","",COUNTIFS('3. Abwesenheiten'!$A$5:$A$200,$A7,'3. Abwesenheiten'!$F$5:$F$200,"Genehmigt",'3. Abwesenheiten'!$C$5:$C$200,"&lt;="&amp;('1. Einrichtung'!$C$9+(34-1)*7+6),'3. Abwesenheiten'!$D$5:$D$200,"&gt;="&amp;('1. Einrichtung'!$C$9+(34-1)*7)))</f>
        <v/>
      </c>
      <c r="AJ7" s="106">
        <f>IF($A7="","",COUNTIFS('3. Abwesenheiten'!$A$5:$A$200,$A7,'3. Abwesenheiten'!$F$5:$F$200,"Genehmigt",'3. Abwesenheiten'!$C$5:$C$200,"&lt;="&amp;('1. Einrichtung'!$C$9+(35-1)*7+6),'3. Abwesenheiten'!$D$5:$D$200,"&gt;="&amp;('1. Einrichtung'!$C$9+(35-1)*7)))</f>
        <v/>
      </c>
      <c r="AK7" s="106">
        <f>IF($A7="","",COUNTIFS('3. Abwesenheiten'!$A$5:$A$200,$A7,'3. Abwesenheiten'!$F$5:$F$200,"Genehmigt",'3. Abwesenheiten'!$C$5:$C$200,"&lt;="&amp;('1. Einrichtung'!$C$9+(36-1)*7+6),'3. Abwesenheiten'!$D$5:$D$200,"&gt;="&amp;('1. Einrichtung'!$C$9+(36-1)*7)))</f>
        <v/>
      </c>
      <c r="AL7" s="106">
        <f>IF($A7="","",COUNTIFS('3. Abwesenheiten'!$A$5:$A$200,$A7,'3. Abwesenheiten'!$F$5:$F$200,"Genehmigt",'3. Abwesenheiten'!$C$5:$C$200,"&lt;="&amp;('1. Einrichtung'!$C$9+(37-1)*7+6),'3. Abwesenheiten'!$D$5:$D$200,"&gt;="&amp;('1. Einrichtung'!$C$9+(37-1)*7)))</f>
        <v/>
      </c>
      <c r="AM7" s="106">
        <f>IF($A7="","",COUNTIFS('3. Abwesenheiten'!$A$5:$A$200,$A7,'3. Abwesenheiten'!$F$5:$F$200,"Genehmigt",'3. Abwesenheiten'!$C$5:$C$200,"&lt;="&amp;('1. Einrichtung'!$C$9+(38-1)*7+6),'3. Abwesenheiten'!$D$5:$D$200,"&gt;="&amp;('1. Einrichtung'!$C$9+(38-1)*7)))</f>
        <v/>
      </c>
      <c r="AN7" s="106">
        <f>IF($A7="","",COUNTIFS('3. Abwesenheiten'!$A$5:$A$200,$A7,'3. Abwesenheiten'!$F$5:$F$200,"Genehmigt",'3. Abwesenheiten'!$C$5:$C$200,"&lt;="&amp;('1. Einrichtung'!$C$9+(39-1)*7+6),'3. Abwesenheiten'!$D$5:$D$200,"&gt;="&amp;('1. Einrichtung'!$C$9+(39-1)*7)))</f>
        <v/>
      </c>
      <c r="AO7" s="106">
        <f>IF($A7="","",COUNTIFS('3. Abwesenheiten'!$A$5:$A$200,$A7,'3. Abwesenheiten'!$F$5:$F$200,"Genehmigt",'3. Abwesenheiten'!$C$5:$C$200,"&lt;="&amp;('1. Einrichtung'!$C$9+(40-1)*7+6),'3. Abwesenheiten'!$D$5:$D$200,"&gt;="&amp;('1. Einrichtung'!$C$9+(40-1)*7)))</f>
        <v/>
      </c>
      <c r="AP7" s="106">
        <f>IF($A7="","",COUNTIFS('3. Abwesenheiten'!$A$5:$A$200,$A7,'3. Abwesenheiten'!$F$5:$F$200,"Genehmigt",'3. Abwesenheiten'!$C$5:$C$200,"&lt;="&amp;('1. Einrichtung'!$C$9+(41-1)*7+6),'3. Abwesenheiten'!$D$5:$D$200,"&gt;="&amp;('1. Einrichtung'!$C$9+(41-1)*7)))</f>
        <v/>
      </c>
      <c r="AQ7" s="106">
        <f>IF($A7="","",COUNTIFS('3. Abwesenheiten'!$A$5:$A$200,$A7,'3. Abwesenheiten'!$F$5:$F$200,"Genehmigt",'3. Abwesenheiten'!$C$5:$C$200,"&lt;="&amp;('1. Einrichtung'!$C$9+(42-1)*7+6),'3. Abwesenheiten'!$D$5:$D$200,"&gt;="&amp;('1. Einrichtung'!$C$9+(42-1)*7)))</f>
        <v/>
      </c>
      <c r="AR7" s="106">
        <f>IF($A7="","",COUNTIFS('3. Abwesenheiten'!$A$5:$A$200,$A7,'3. Abwesenheiten'!$F$5:$F$200,"Genehmigt",'3. Abwesenheiten'!$C$5:$C$200,"&lt;="&amp;('1. Einrichtung'!$C$9+(43-1)*7+6),'3. Abwesenheiten'!$D$5:$D$200,"&gt;="&amp;('1. Einrichtung'!$C$9+(43-1)*7)))</f>
        <v/>
      </c>
      <c r="AS7" s="106">
        <f>IF($A7="","",COUNTIFS('3. Abwesenheiten'!$A$5:$A$200,$A7,'3. Abwesenheiten'!$F$5:$F$200,"Genehmigt",'3. Abwesenheiten'!$C$5:$C$200,"&lt;="&amp;('1. Einrichtung'!$C$9+(44-1)*7+6),'3. Abwesenheiten'!$D$5:$D$200,"&gt;="&amp;('1. Einrichtung'!$C$9+(44-1)*7)))</f>
        <v/>
      </c>
      <c r="AT7" s="106">
        <f>IF($A7="","",COUNTIFS('3. Abwesenheiten'!$A$5:$A$200,$A7,'3. Abwesenheiten'!$F$5:$F$200,"Genehmigt",'3. Abwesenheiten'!$C$5:$C$200,"&lt;="&amp;('1. Einrichtung'!$C$9+(45-1)*7+6),'3. Abwesenheiten'!$D$5:$D$200,"&gt;="&amp;('1. Einrichtung'!$C$9+(45-1)*7)))</f>
        <v/>
      </c>
      <c r="AU7" s="106">
        <f>IF($A7="","",COUNTIFS('3. Abwesenheiten'!$A$5:$A$200,$A7,'3. Abwesenheiten'!$F$5:$F$200,"Genehmigt",'3. Abwesenheiten'!$C$5:$C$200,"&lt;="&amp;('1. Einrichtung'!$C$9+(46-1)*7+6),'3. Abwesenheiten'!$D$5:$D$200,"&gt;="&amp;('1. Einrichtung'!$C$9+(46-1)*7)))</f>
        <v/>
      </c>
      <c r="AV7" s="106">
        <f>IF($A7="","",COUNTIFS('3. Abwesenheiten'!$A$5:$A$200,$A7,'3. Abwesenheiten'!$F$5:$F$200,"Genehmigt",'3. Abwesenheiten'!$C$5:$C$200,"&lt;="&amp;('1. Einrichtung'!$C$9+(47-1)*7+6),'3. Abwesenheiten'!$D$5:$D$200,"&gt;="&amp;('1. Einrichtung'!$C$9+(47-1)*7)))</f>
        <v/>
      </c>
      <c r="AW7" s="106">
        <f>IF($A7="","",COUNTIFS('3. Abwesenheiten'!$A$5:$A$200,$A7,'3. Abwesenheiten'!$F$5:$F$200,"Genehmigt",'3. Abwesenheiten'!$C$5:$C$200,"&lt;="&amp;('1. Einrichtung'!$C$9+(48-1)*7+6),'3. Abwesenheiten'!$D$5:$D$200,"&gt;="&amp;('1. Einrichtung'!$C$9+(48-1)*7)))</f>
        <v/>
      </c>
      <c r="AX7" s="106">
        <f>IF($A7="","",COUNTIFS('3. Abwesenheiten'!$A$5:$A$200,$A7,'3. Abwesenheiten'!$F$5:$F$200,"Genehmigt",'3. Abwesenheiten'!$C$5:$C$200,"&lt;="&amp;('1. Einrichtung'!$C$9+(49-1)*7+6),'3. Abwesenheiten'!$D$5:$D$200,"&gt;="&amp;('1. Einrichtung'!$C$9+(49-1)*7)))</f>
        <v/>
      </c>
      <c r="AY7" s="106">
        <f>IF($A7="","",COUNTIFS('3. Abwesenheiten'!$A$5:$A$200,$A7,'3. Abwesenheiten'!$F$5:$F$200,"Genehmigt",'3. Abwesenheiten'!$C$5:$C$200,"&lt;="&amp;('1. Einrichtung'!$C$9+(50-1)*7+6),'3. Abwesenheiten'!$D$5:$D$200,"&gt;="&amp;('1. Einrichtung'!$C$9+(50-1)*7)))</f>
        <v/>
      </c>
      <c r="AZ7" s="106">
        <f>IF($A7="","",COUNTIFS('3. Abwesenheiten'!$A$5:$A$200,$A7,'3. Abwesenheiten'!$F$5:$F$200,"Genehmigt",'3. Abwesenheiten'!$C$5:$C$200,"&lt;="&amp;('1. Einrichtung'!$C$9+(51-1)*7+6),'3. Abwesenheiten'!$D$5:$D$200,"&gt;="&amp;('1. Einrichtung'!$C$9+(51-1)*7)))</f>
        <v/>
      </c>
      <c r="BA7" s="106">
        <f>IF($A7="","",COUNTIFS('3. Abwesenheiten'!$A$5:$A$200,$A7,'3. Abwesenheiten'!$F$5:$F$200,"Genehmigt",'3. Abwesenheiten'!$C$5:$C$200,"&lt;="&amp;('1. Einrichtung'!$C$9+(52-1)*7+6),'3. Abwesenheiten'!$D$5:$D$200,"&gt;="&amp;('1. Einrichtung'!$C$9+(52-1)*7)))</f>
        <v/>
      </c>
    </row>
    <row r="8" ht="18" customHeight="1" s="55">
      <c r="A8" s="105">
        <f>IF('2. Mitarbeiter'!A8="","",'2. Mitarbeiter'!A8)</f>
        <v/>
      </c>
      <c r="B8" s="106">
        <f>IF($A8="","",COUNTIFS('3. Abwesenheiten'!$A$5:$A$200,$A8,'3. Abwesenheiten'!$F$5:$F$200,"Genehmigt",'3. Abwesenheiten'!$C$5:$C$200,"&lt;="&amp;('1. Einrichtung'!$C$9+(1-1)*7+6),'3. Abwesenheiten'!$D$5:$D$200,"&gt;="&amp;('1. Einrichtung'!$C$9+(1-1)*7)))</f>
        <v/>
      </c>
      <c r="C8" s="106">
        <f>IF($A8="","",COUNTIFS('3. Abwesenheiten'!$A$5:$A$200,$A8,'3. Abwesenheiten'!$F$5:$F$200,"Genehmigt",'3. Abwesenheiten'!$C$5:$C$200,"&lt;="&amp;('1. Einrichtung'!$C$9+(2-1)*7+6),'3. Abwesenheiten'!$D$5:$D$200,"&gt;="&amp;('1. Einrichtung'!$C$9+(2-1)*7)))</f>
        <v/>
      </c>
      <c r="D8" s="106">
        <f>IF($A8="","",COUNTIFS('3. Abwesenheiten'!$A$5:$A$200,$A8,'3. Abwesenheiten'!$F$5:$F$200,"Genehmigt",'3. Abwesenheiten'!$C$5:$C$200,"&lt;="&amp;('1. Einrichtung'!$C$9+(3-1)*7+6),'3. Abwesenheiten'!$D$5:$D$200,"&gt;="&amp;('1. Einrichtung'!$C$9+(3-1)*7)))</f>
        <v/>
      </c>
      <c r="E8" s="106">
        <f>IF($A8="","",COUNTIFS('3. Abwesenheiten'!$A$5:$A$200,$A8,'3. Abwesenheiten'!$F$5:$F$200,"Genehmigt",'3. Abwesenheiten'!$C$5:$C$200,"&lt;="&amp;('1. Einrichtung'!$C$9+(4-1)*7+6),'3. Abwesenheiten'!$D$5:$D$200,"&gt;="&amp;('1. Einrichtung'!$C$9+(4-1)*7)))</f>
        <v/>
      </c>
      <c r="F8" s="106">
        <f>IF($A8="","",COUNTIFS('3. Abwesenheiten'!$A$5:$A$200,$A8,'3. Abwesenheiten'!$F$5:$F$200,"Genehmigt",'3. Abwesenheiten'!$C$5:$C$200,"&lt;="&amp;('1. Einrichtung'!$C$9+(5-1)*7+6),'3. Abwesenheiten'!$D$5:$D$200,"&gt;="&amp;('1. Einrichtung'!$C$9+(5-1)*7)))</f>
        <v/>
      </c>
      <c r="G8" s="106">
        <f>IF($A8="","",COUNTIFS('3. Abwesenheiten'!$A$5:$A$200,$A8,'3. Abwesenheiten'!$F$5:$F$200,"Genehmigt",'3. Abwesenheiten'!$C$5:$C$200,"&lt;="&amp;('1. Einrichtung'!$C$9+(6-1)*7+6),'3. Abwesenheiten'!$D$5:$D$200,"&gt;="&amp;('1. Einrichtung'!$C$9+(6-1)*7)))</f>
        <v/>
      </c>
      <c r="H8" s="106">
        <f>IF($A8="","",COUNTIFS('3. Abwesenheiten'!$A$5:$A$200,$A8,'3. Abwesenheiten'!$F$5:$F$200,"Genehmigt",'3. Abwesenheiten'!$C$5:$C$200,"&lt;="&amp;('1. Einrichtung'!$C$9+(7-1)*7+6),'3. Abwesenheiten'!$D$5:$D$200,"&gt;="&amp;('1. Einrichtung'!$C$9+(7-1)*7)))</f>
        <v/>
      </c>
      <c r="I8" s="106">
        <f>IF($A8="","",COUNTIFS('3. Abwesenheiten'!$A$5:$A$200,$A8,'3. Abwesenheiten'!$F$5:$F$200,"Genehmigt",'3. Abwesenheiten'!$C$5:$C$200,"&lt;="&amp;('1. Einrichtung'!$C$9+(8-1)*7+6),'3. Abwesenheiten'!$D$5:$D$200,"&gt;="&amp;('1. Einrichtung'!$C$9+(8-1)*7)))</f>
        <v/>
      </c>
      <c r="J8" s="106">
        <f>IF($A8="","",COUNTIFS('3. Abwesenheiten'!$A$5:$A$200,$A8,'3. Abwesenheiten'!$F$5:$F$200,"Genehmigt",'3. Abwesenheiten'!$C$5:$C$200,"&lt;="&amp;('1. Einrichtung'!$C$9+(9-1)*7+6),'3. Abwesenheiten'!$D$5:$D$200,"&gt;="&amp;('1. Einrichtung'!$C$9+(9-1)*7)))</f>
        <v/>
      </c>
      <c r="K8" s="106">
        <f>IF($A8="","",COUNTIFS('3. Abwesenheiten'!$A$5:$A$200,$A8,'3. Abwesenheiten'!$F$5:$F$200,"Genehmigt",'3. Abwesenheiten'!$C$5:$C$200,"&lt;="&amp;('1. Einrichtung'!$C$9+(10-1)*7+6),'3. Abwesenheiten'!$D$5:$D$200,"&gt;="&amp;('1. Einrichtung'!$C$9+(10-1)*7)))</f>
        <v/>
      </c>
      <c r="L8" s="106">
        <f>IF($A8="","",COUNTIFS('3. Abwesenheiten'!$A$5:$A$200,$A8,'3. Abwesenheiten'!$F$5:$F$200,"Genehmigt",'3. Abwesenheiten'!$C$5:$C$200,"&lt;="&amp;('1. Einrichtung'!$C$9+(11-1)*7+6),'3. Abwesenheiten'!$D$5:$D$200,"&gt;="&amp;('1. Einrichtung'!$C$9+(11-1)*7)))</f>
        <v/>
      </c>
      <c r="M8" s="106">
        <f>IF($A8="","",COUNTIFS('3. Abwesenheiten'!$A$5:$A$200,$A8,'3. Abwesenheiten'!$F$5:$F$200,"Genehmigt",'3. Abwesenheiten'!$C$5:$C$200,"&lt;="&amp;('1. Einrichtung'!$C$9+(12-1)*7+6),'3. Abwesenheiten'!$D$5:$D$200,"&gt;="&amp;('1. Einrichtung'!$C$9+(12-1)*7)))</f>
        <v/>
      </c>
      <c r="N8" s="106">
        <f>IF($A8="","",COUNTIFS('3. Abwesenheiten'!$A$5:$A$200,$A8,'3. Abwesenheiten'!$F$5:$F$200,"Genehmigt",'3. Abwesenheiten'!$C$5:$C$200,"&lt;="&amp;('1. Einrichtung'!$C$9+(13-1)*7+6),'3. Abwesenheiten'!$D$5:$D$200,"&gt;="&amp;('1. Einrichtung'!$C$9+(13-1)*7)))</f>
        <v/>
      </c>
      <c r="O8" s="106">
        <f>IF($A8="","",COUNTIFS('3. Abwesenheiten'!$A$5:$A$200,$A8,'3. Abwesenheiten'!$F$5:$F$200,"Genehmigt",'3. Abwesenheiten'!$C$5:$C$200,"&lt;="&amp;('1. Einrichtung'!$C$9+(14-1)*7+6),'3. Abwesenheiten'!$D$5:$D$200,"&gt;="&amp;('1. Einrichtung'!$C$9+(14-1)*7)))</f>
        <v/>
      </c>
      <c r="P8" s="106">
        <f>IF($A8="","",COUNTIFS('3. Abwesenheiten'!$A$5:$A$200,$A8,'3. Abwesenheiten'!$F$5:$F$200,"Genehmigt",'3. Abwesenheiten'!$C$5:$C$200,"&lt;="&amp;('1. Einrichtung'!$C$9+(15-1)*7+6),'3. Abwesenheiten'!$D$5:$D$200,"&gt;="&amp;('1. Einrichtung'!$C$9+(15-1)*7)))</f>
        <v/>
      </c>
      <c r="Q8" s="106">
        <f>IF($A8="","",COUNTIFS('3. Abwesenheiten'!$A$5:$A$200,$A8,'3. Abwesenheiten'!$F$5:$F$200,"Genehmigt",'3. Abwesenheiten'!$C$5:$C$200,"&lt;="&amp;('1. Einrichtung'!$C$9+(16-1)*7+6),'3. Abwesenheiten'!$D$5:$D$200,"&gt;="&amp;('1. Einrichtung'!$C$9+(16-1)*7)))</f>
        <v/>
      </c>
      <c r="R8" s="106">
        <f>IF($A8="","",COUNTIFS('3. Abwesenheiten'!$A$5:$A$200,$A8,'3. Abwesenheiten'!$F$5:$F$200,"Genehmigt",'3. Abwesenheiten'!$C$5:$C$200,"&lt;="&amp;('1. Einrichtung'!$C$9+(17-1)*7+6),'3. Abwesenheiten'!$D$5:$D$200,"&gt;="&amp;('1. Einrichtung'!$C$9+(17-1)*7)))</f>
        <v/>
      </c>
      <c r="S8" s="106">
        <f>IF($A8="","",COUNTIFS('3. Abwesenheiten'!$A$5:$A$200,$A8,'3. Abwesenheiten'!$F$5:$F$200,"Genehmigt",'3. Abwesenheiten'!$C$5:$C$200,"&lt;="&amp;('1. Einrichtung'!$C$9+(18-1)*7+6),'3. Abwesenheiten'!$D$5:$D$200,"&gt;="&amp;('1. Einrichtung'!$C$9+(18-1)*7)))</f>
        <v/>
      </c>
      <c r="T8" s="106">
        <f>IF($A8="","",COUNTIFS('3. Abwesenheiten'!$A$5:$A$200,$A8,'3. Abwesenheiten'!$F$5:$F$200,"Genehmigt",'3. Abwesenheiten'!$C$5:$C$200,"&lt;="&amp;('1. Einrichtung'!$C$9+(19-1)*7+6),'3. Abwesenheiten'!$D$5:$D$200,"&gt;="&amp;('1. Einrichtung'!$C$9+(19-1)*7)))</f>
        <v/>
      </c>
      <c r="U8" s="106">
        <f>IF($A8="","",COUNTIFS('3. Abwesenheiten'!$A$5:$A$200,$A8,'3. Abwesenheiten'!$F$5:$F$200,"Genehmigt",'3. Abwesenheiten'!$C$5:$C$200,"&lt;="&amp;('1. Einrichtung'!$C$9+(20-1)*7+6),'3. Abwesenheiten'!$D$5:$D$200,"&gt;="&amp;('1. Einrichtung'!$C$9+(20-1)*7)))</f>
        <v/>
      </c>
      <c r="V8" s="106">
        <f>IF($A8="","",COUNTIFS('3. Abwesenheiten'!$A$5:$A$200,$A8,'3. Abwesenheiten'!$F$5:$F$200,"Genehmigt",'3. Abwesenheiten'!$C$5:$C$200,"&lt;="&amp;('1. Einrichtung'!$C$9+(21-1)*7+6),'3. Abwesenheiten'!$D$5:$D$200,"&gt;="&amp;('1. Einrichtung'!$C$9+(21-1)*7)))</f>
        <v/>
      </c>
      <c r="W8" s="106">
        <f>IF($A8="","",COUNTIFS('3. Abwesenheiten'!$A$5:$A$200,$A8,'3. Abwesenheiten'!$F$5:$F$200,"Genehmigt",'3. Abwesenheiten'!$C$5:$C$200,"&lt;="&amp;('1. Einrichtung'!$C$9+(22-1)*7+6),'3. Abwesenheiten'!$D$5:$D$200,"&gt;="&amp;('1. Einrichtung'!$C$9+(22-1)*7)))</f>
        <v/>
      </c>
      <c r="X8" s="106">
        <f>IF($A8="","",COUNTIFS('3. Abwesenheiten'!$A$5:$A$200,$A8,'3. Abwesenheiten'!$F$5:$F$200,"Genehmigt",'3. Abwesenheiten'!$C$5:$C$200,"&lt;="&amp;('1. Einrichtung'!$C$9+(23-1)*7+6),'3. Abwesenheiten'!$D$5:$D$200,"&gt;="&amp;('1. Einrichtung'!$C$9+(23-1)*7)))</f>
        <v/>
      </c>
      <c r="Y8" s="106">
        <f>IF($A8="","",COUNTIFS('3. Abwesenheiten'!$A$5:$A$200,$A8,'3. Abwesenheiten'!$F$5:$F$200,"Genehmigt",'3. Abwesenheiten'!$C$5:$C$200,"&lt;="&amp;('1. Einrichtung'!$C$9+(24-1)*7+6),'3. Abwesenheiten'!$D$5:$D$200,"&gt;="&amp;('1. Einrichtung'!$C$9+(24-1)*7)))</f>
        <v/>
      </c>
      <c r="Z8" s="106">
        <f>IF($A8="","",COUNTIFS('3. Abwesenheiten'!$A$5:$A$200,$A8,'3. Abwesenheiten'!$F$5:$F$200,"Genehmigt",'3. Abwesenheiten'!$C$5:$C$200,"&lt;="&amp;('1. Einrichtung'!$C$9+(25-1)*7+6),'3. Abwesenheiten'!$D$5:$D$200,"&gt;="&amp;('1. Einrichtung'!$C$9+(25-1)*7)))</f>
        <v/>
      </c>
      <c r="AA8" s="106">
        <f>IF($A8="","",COUNTIFS('3. Abwesenheiten'!$A$5:$A$200,$A8,'3. Abwesenheiten'!$F$5:$F$200,"Genehmigt",'3. Abwesenheiten'!$C$5:$C$200,"&lt;="&amp;('1. Einrichtung'!$C$9+(26-1)*7+6),'3. Abwesenheiten'!$D$5:$D$200,"&gt;="&amp;('1. Einrichtung'!$C$9+(26-1)*7)))</f>
        <v/>
      </c>
      <c r="AB8" s="106">
        <f>IF($A8="","",COUNTIFS('3. Abwesenheiten'!$A$5:$A$200,$A8,'3. Abwesenheiten'!$F$5:$F$200,"Genehmigt",'3. Abwesenheiten'!$C$5:$C$200,"&lt;="&amp;('1. Einrichtung'!$C$9+(27-1)*7+6),'3. Abwesenheiten'!$D$5:$D$200,"&gt;="&amp;('1. Einrichtung'!$C$9+(27-1)*7)))</f>
        <v/>
      </c>
      <c r="AC8" s="106">
        <f>IF($A8="","",COUNTIFS('3. Abwesenheiten'!$A$5:$A$200,$A8,'3. Abwesenheiten'!$F$5:$F$200,"Genehmigt",'3. Abwesenheiten'!$C$5:$C$200,"&lt;="&amp;('1. Einrichtung'!$C$9+(28-1)*7+6),'3. Abwesenheiten'!$D$5:$D$200,"&gt;="&amp;('1. Einrichtung'!$C$9+(28-1)*7)))</f>
        <v/>
      </c>
      <c r="AD8" s="106">
        <f>IF($A8="","",COUNTIFS('3. Abwesenheiten'!$A$5:$A$200,$A8,'3. Abwesenheiten'!$F$5:$F$200,"Genehmigt",'3. Abwesenheiten'!$C$5:$C$200,"&lt;="&amp;('1. Einrichtung'!$C$9+(29-1)*7+6),'3. Abwesenheiten'!$D$5:$D$200,"&gt;="&amp;('1. Einrichtung'!$C$9+(29-1)*7)))</f>
        <v/>
      </c>
      <c r="AE8" s="106">
        <f>IF($A8="","",COUNTIFS('3. Abwesenheiten'!$A$5:$A$200,$A8,'3. Abwesenheiten'!$F$5:$F$200,"Genehmigt",'3. Abwesenheiten'!$C$5:$C$200,"&lt;="&amp;('1. Einrichtung'!$C$9+(30-1)*7+6),'3. Abwesenheiten'!$D$5:$D$200,"&gt;="&amp;('1. Einrichtung'!$C$9+(30-1)*7)))</f>
        <v/>
      </c>
      <c r="AF8" s="106">
        <f>IF($A8="","",COUNTIFS('3. Abwesenheiten'!$A$5:$A$200,$A8,'3. Abwesenheiten'!$F$5:$F$200,"Genehmigt",'3. Abwesenheiten'!$C$5:$C$200,"&lt;="&amp;('1. Einrichtung'!$C$9+(31-1)*7+6),'3. Abwesenheiten'!$D$5:$D$200,"&gt;="&amp;('1. Einrichtung'!$C$9+(31-1)*7)))</f>
        <v/>
      </c>
      <c r="AG8" s="106">
        <f>IF($A8="","",COUNTIFS('3. Abwesenheiten'!$A$5:$A$200,$A8,'3. Abwesenheiten'!$F$5:$F$200,"Genehmigt",'3. Abwesenheiten'!$C$5:$C$200,"&lt;="&amp;('1. Einrichtung'!$C$9+(32-1)*7+6),'3. Abwesenheiten'!$D$5:$D$200,"&gt;="&amp;('1. Einrichtung'!$C$9+(32-1)*7)))</f>
        <v/>
      </c>
      <c r="AH8" s="106">
        <f>IF($A8="","",COUNTIFS('3. Abwesenheiten'!$A$5:$A$200,$A8,'3. Abwesenheiten'!$F$5:$F$200,"Genehmigt",'3. Abwesenheiten'!$C$5:$C$200,"&lt;="&amp;('1. Einrichtung'!$C$9+(33-1)*7+6),'3. Abwesenheiten'!$D$5:$D$200,"&gt;="&amp;('1. Einrichtung'!$C$9+(33-1)*7)))</f>
        <v/>
      </c>
      <c r="AI8" s="106">
        <f>IF($A8="","",COUNTIFS('3. Abwesenheiten'!$A$5:$A$200,$A8,'3. Abwesenheiten'!$F$5:$F$200,"Genehmigt",'3. Abwesenheiten'!$C$5:$C$200,"&lt;="&amp;('1. Einrichtung'!$C$9+(34-1)*7+6),'3. Abwesenheiten'!$D$5:$D$200,"&gt;="&amp;('1. Einrichtung'!$C$9+(34-1)*7)))</f>
        <v/>
      </c>
      <c r="AJ8" s="106">
        <f>IF($A8="","",COUNTIFS('3. Abwesenheiten'!$A$5:$A$200,$A8,'3. Abwesenheiten'!$F$5:$F$200,"Genehmigt",'3. Abwesenheiten'!$C$5:$C$200,"&lt;="&amp;('1. Einrichtung'!$C$9+(35-1)*7+6),'3. Abwesenheiten'!$D$5:$D$200,"&gt;="&amp;('1. Einrichtung'!$C$9+(35-1)*7)))</f>
        <v/>
      </c>
      <c r="AK8" s="106">
        <f>IF($A8="","",COUNTIFS('3. Abwesenheiten'!$A$5:$A$200,$A8,'3. Abwesenheiten'!$F$5:$F$200,"Genehmigt",'3. Abwesenheiten'!$C$5:$C$200,"&lt;="&amp;('1. Einrichtung'!$C$9+(36-1)*7+6),'3. Abwesenheiten'!$D$5:$D$200,"&gt;="&amp;('1. Einrichtung'!$C$9+(36-1)*7)))</f>
        <v/>
      </c>
      <c r="AL8" s="106">
        <f>IF($A8="","",COUNTIFS('3. Abwesenheiten'!$A$5:$A$200,$A8,'3. Abwesenheiten'!$F$5:$F$200,"Genehmigt",'3. Abwesenheiten'!$C$5:$C$200,"&lt;="&amp;('1. Einrichtung'!$C$9+(37-1)*7+6),'3. Abwesenheiten'!$D$5:$D$200,"&gt;="&amp;('1. Einrichtung'!$C$9+(37-1)*7)))</f>
        <v/>
      </c>
      <c r="AM8" s="106">
        <f>IF($A8="","",COUNTIFS('3. Abwesenheiten'!$A$5:$A$200,$A8,'3. Abwesenheiten'!$F$5:$F$200,"Genehmigt",'3. Abwesenheiten'!$C$5:$C$200,"&lt;="&amp;('1. Einrichtung'!$C$9+(38-1)*7+6),'3. Abwesenheiten'!$D$5:$D$200,"&gt;="&amp;('1. Einrichtung'!$C$9+(38-1)*7)))</f>
        <v/>
      </c>
      <c r="AN8" s="106">
        <f>IF($A8="","",COUNTIFS('3. Abwesenheiten'!$A$5:$A$200,$A8,'3. Abwesenheiten'!$F$5:$F$200,"Genehmigt",'3. Abwesenheiten'!$C$5:$C$200,"&lt;="&amp;('1. Einrichtung'!$C$9+(39-1)*7+6),'3. Abwesenheiten'!$D$5:$D$200,"&gt;="&amp;('1. Einrichtung'!$C$9+(39-1)*7)))</f>
        <v/>
      </c>
      <c r="AO8" s="106">
        <f>IF($A8="","",COUNTIFS('3. Abwesenheiten'!$A$5:$A$200,$A8,'3. Abwesenheiten'!$F$5:$F$200,"Genehmigt",'3. Abwesenheiten'!$C$5:$C$200,"&lt;="&amp;('1. Einrichtung'!$C$9+(40-1)*7+6),'3. Abwesenheiten'!$D$5:$D$200,"&gt;="&amp;('1. Einrichtung'!$C$9+(40-1)*7)))</f>
        <v/>
      </c>
      <c r="AP8" s="106">
        <f>IF($A8="","",COUNTIFS('3. Abwesenheiten'!$A$5:$A$200,$A8,'3. Abwesenheiten'!$F$5:$F$200,"Genehmigt",'3. Abwesenheiten'!$C$5:$C$200,"&lt;="&amp;('1. Einrichtung'!$C$9+(41-1)*7+6),'3. Abwesenheiten'!$D$5:$D$200,"&gt;="&amp;('1. Einrichtung'!$C$9+(41-1)*7)))</f>
        <v/>
      </c>
      <c r="AQ8" s="106">
        <f>IF($A8="","",COUNTIFS('3. Abwesenheiten'!$A$5:$A$200,$A8,'3. Abwesenheiten'!$F$5:$F$200,"Genehmigt",'3. Abwesenheiten'!$C$5:$C$200,"&lt;="&amp;('1. Einrichtung'!$C$9+(42-1)*7+6),'3. Abwesenheiten'!$D$5:$D$200,"&gt;="&amp;('1. Einrichtung'!$C$9+(42-1)*7)))</f>
        <v/>
      </c>
      <c r="AR8" s="106">
        <f>IF($A8="","",COUNTIFS('3. Abwesenheiten'!$A$5:$A$200,$A8,'3. Abwesenheiten'!$F$5:$F$200,"Genehmigt",'3. Abwesenheiten'!$C$5:$C$200,"&lt;="&amp;('1. Einrichtung'!$C$9+(43-1)*7+6),'3. Abwesenheiten'!$D$5:$D$200,"&gt;="&amp;('1. Einrichtung'!$C$9+(43-1)*7)))</f>
        <v/>
      </c>
      <c r="AS8" s="106">
        <f>IF($A8="","",COUNTIFS('3. Abwesenheiten'!$A$5:$A$200,$A8,'3. Abwesenheiten'!$F$5:$F$200,"Genehmigt",'3. Abwesenheiten'!$C$5:$C$200,"&lt;="&amp;('1. Einrichtung'!$C$9+(44-1)*7+6),'3. Abwesenheiten'!$D$5:$D$200,"&gt;="&amp;('1. Einrichtung'!$C$9+(44-1)*7)))</f>
        <v/>
      </c>
      <c r="AT8" s="106">
        <f>IF($A8="","",COUNTIFS('3. Abwesenheiten'!$A$5:$A$200,$A8,'3. Abwesenheiten'!$F$5:$F$200,"Genehmigt",'3. Abwesenheiten'!$C$5:$C$200,"&lt;="&amp;('1. Einrichtung'!$C$9+(45-1)*7+6),'3. Abwesenheiten'!$D$5:$D$200,"&gt;="&amp;('1. Einrichtung'!$C$9+(45-1)*7)))</f>
        <v/>
      </c>
      <c r="AU8" s="106">
        <f>IF($A8="","",COUNTIFS('3. Abwesenheiten'!$A$5:$A$200,$A8,'3. Abwesenheiten'!$F$5:$F$200,"Genehmigt",'3. Abwesenheiten'!$C$5:$C$200,"&lt;="&amp;('1. Einrichtung'!$C$9+(46-1)*7+6),'3. Abwesenheiten'!$D$5:$D$200,"&gt;="&amp;('1. Einrichtung'!$C$9+(46-1)*7)))</f>
        <v/>
      </c>
      <c r="AV8" s="106">
        <f>IF($A8="","",COUNTIFS('3. Abwesenheiten'!$A$5:$A$200,$A8,'3. Abwesenheiten'!$F$5:$F$200,"Genehmigt",'3. Abwesenheiten'!$C$5:$C$200,"&lt;="&amp;('1. Einrichtung'!$C$9+(47-1)*7+6),'3. Abwesenheiten'!$D$5:$D$200,"&gt;="&amp;('1. Einrichtung'!$C$9+(47-1)*7)))</f>
        <v/>
      </c>
      <c r="AW8" s="106">
        <f>IF($A8="","",COUNTIFS('3. Abwesenheiten'!$A$5:$A$200,$A8,'3. Abwesenheiten'!$F$5:$F$200,"Genehmigt",'3. Abwesenheiten'!$C$5:$C$200,"&lt;="&amp;('1. Einrichtung'!$C$9+(48-1)*7+6),'3. Abwesenheiten'!$D$5:$D$200,"&gt;="&amp;('1. Einrichtung'!$C$9+(48-1)*7)))</f>
        <v/>
      </c>
      <c r="AX8" s="106">
        <f>IF($A8="","",COUNTIFS('3. Abwesenheiten'!$A$5:$A$200,$A8,'3. Abwesenheiten'!$F$5:$F$200,"Genehmigt",'3. Abwesenheiten'!$C$5:$C$200,"&lt;="&amp;('1. Einrichtung'!$C$9+(49-1)*7+6),'3. Abwesenheiten'!$D$5:$D$200,"&gt;="&amp;('1. Einrichtung'!$C$9+(49-1)*7)))</f>
        <v/>
      </c>
      <c r="AY8" s="106">
        <f>IF($A8="","",COUNTIFS('3. Abwesenheiten'!$A$5:$A$200,$A8,'3. Abwesenheiten'!$F$5:$F$200,"Genehmigt",'3. Abwesenheiten'!$C$5:$C$200,"&lt;="&amp;('1. Einrichtung'!$C$9+(50-1)*7+6),'3. Abwesenheiten'!$D$5:$D$200,"&gt;="&amp;('1. Einrichtung'!$C$9+(50-1)*7)))</f>
        <v/>
      </c>
      <c r="AZ8" s="106">
        <f>IF($A8="","",COUNTIFS('3. Abwesenheiten'!$A$5:$A$200,$A8,'3. Abwesenheiten'!$F$5:$F$200,"Genehmigt",'3. Abwesenheiten'!$C$5:$C$200,"&lt;="&amp;('1. Einrichtung'!$C$9+(51-1)*7+6),'3. Abwesenheiten'!$D$5:$D$200,"&gt;="&amp;('1. Einrichtung'!$C$9+(51-1)*7)))</f>
        <v/>
      </c>
      <c r="BA8" s="106">
        <f>IF($A8="","",COUNTIFS('3. Abwesenheiten'!$A$5:$A$200,$A8,'3. Abwesenheiten'!$F$5:$F$200,"Genehmigt",'3. Abwesenheiten'!$C$5:$C$200,"&lt;="&amp;('1. Einrichtung'!$C$9+(52-1)*7+6),'3. Abwesenheiten'!$D$5:$D$200,"&gt;="&amp;('1. Einrichtung'!$C$9+(52-1)*7)))</f>
        <v/>
      </c>
    </row>
    <row r="9" ht="18" customHeight="1" s="55">
      <c r="A9" s="105">
        <f>IF('2. Mitarbeiter'!A9="","",'2. Mitarbeiter'!A9)</f>
        <v/>
      </c>
      <c r="B9" s="106">
        <f>IF($A9="","",COUNTIFS('3. Abwesenheiten'!$A$5:$A$200,$A9,'3. Abwesenheiten'!$F$5:$F$200,"Genehmigt",'3. Abwesenheiten'!$C$5:$C$200,"&lt;="&amp;('1. Einrichtung'!$C$9+(1-1)*7+6),'3. Abwesenheiten'!$D$5:$D$200,"&gt;="&amp;('1. Einrichtung'!$C$9+(1-1)*7)))</f>
        <v/>
      </c>
      <c r="C9" s="106">
        <f>IF($A9="","",COUNTIFS('3. Abwesenheiten'!$A$5:$A$200,$A9,'3. Abwesenheiten'!$F$5:$F$200,"Genehmigt",'3. Abwesenheiten'!$C$5:$C$200,"&lt;="&amp;('1. Einrichtung'!$C$9+(2-1)*7+6),'3. Abwesenheiten'!$D$5:$D$200,"&gt;="&amp;('1. Einrichtung'!$C$9+(2-1)*7)))</f>
        <v/>
      </c>
      <c r="D9" s="106">
        <f>IF($A9="","",COUNTIFS('3. Abwesenheiten'!$A$5:$A$200,$A9,'3. Abwesenheiten'!$F$5:$F$200,"Genehmigt",'3. Abwesenheiten'!$C$5:$C$200,"&lt;="&amp;('1. Einrichtung'!$C$9+(3-1)*7+6),'3. Abwesenheiten'!$D$5:$D$200,"&gt;="&amp;('1. Einrichtung'!$C$9+(3-1)*7)))</f>
        <v/>
      </c>
      <c r="E9" s="106">
        <f>IF($A9="","",COUNTIFS('3. Abwesenheiten'!$A$5:$A$200,$A9,'3. Abwesenheiten'!$F$5:$F$200,"Genehmigt",'3. Abwesenheiten'!$C$5:$C$200,"&lt;="&amp;('1. Einrichtung'!$C$9+(4-1)*7+6),'3. Abwesenheiten'!$D$5:$D$200,"&gt;="&amp;('1. Einrichtung'!$C$9+(4-1)*7)))</f>
        <v/>
      </c>
      <c r="F9" s="106">
        <f>IF($A9="","",COUNTIFS('3. Abwesenheiten'!$A$5:$A$200,$A9,'3. Abwesenheiten'!$F$5:$F$200,"Genehmigt",'3. Abwesenheiten'!$C$5:$C$200,"&lt;="&amp;('1. Einrichtung'!$C$9+(5-1)*7+6),'3. Abwesenheiten'!$D$5:$D$200,"&gt;="&amp;('1. Einrichtung'!$C$9+(5-1)*7)))</f>
        <v/>
      </c>
      <c r="G9" s="106">
        <f>IF($A9="","",COUNTIFS('3. Abwesenheiten'!$A$5:$A$200,$A9,'3. Abwesenheiten'!$F$5:$F$200,"Genehmigt",'3. Abwesenheiten'!$C$5:$C$200,"&lt;="&amp;('1. Einrichtung'!$C$9+(6-1)*7+6),'3. Abwesenheiten'!$D$5:$D$200,"&gt;="&amp;('1. Einrichtung'!$C$9+(6-1)*7)))</f>
        <v/>
      </c>
      <c r="H9" s="106">
        <f>IF($A9="","",COUNTIFS('3. Abwesenheiten'!$A$5:$A$200,$A9,'3. Abwesenheiten'!$F$5:$F$200,"Genehmigt",'3. Abwesenheiten'!$C$5:$C$200,"&lt;="&amp;('1. Einrichtung'!$C$9+(7-1)*7+6),'3. Abwesenheiten'!$D$5:$D$200,"&gt;="&amp;('1. Einrichtung'!$C$9+(7-1)*7)))</f>
        <v/>
      </c>
      <c r="I9" s="106">
        <f>IF($A9="","",COUNTIFS('3. Abwesenheiten'!$A$5:$A$200,$A9,'3. Abwesenheiten'!$F$5:$F$200,"Genehmigt",'3. Abwesenheiten'!$C$5:$C$200,"&lt;="&amp;('1. Einrichtung'!$C$9+(8-1)*7+6),'3. Abwesenheiten'!$D$5:$D$200,"&gt;="&amp;('1. Einrichtung'!$C$9+(8-1)*7)))</f>
        <v/>
      </c>
      <c r="J9" s="106">
        <f>IF($A9="","",COUNTIFS('3. Abwesenheiten'!$A$5:$A$200,$A9,'3. Abwesenheiten'!$F$5:$F$200,"Genehmigt",'3. Abwesenheiten'!$C$5:$C$200,"&lt;="&amp;('1. Einrichtung'!$C$9+(9-1)*7+6),'3. Abwesenheiten'!$D$5:$D$200,"&gt;="&amp;('1. Einrichtung'!$C$9+(9-1)*7)))</f>
        <v/>
      </c>
      <c r="K9" s="106">
        <f>IF($A9="","",COUNTIFS('3. Abwesenheiten'!$A$5:$A$200,$A9,'3. Abwesenheiten'!$F$5:$F$200,"Genehmigt",'3. Abwesenheiten'!$C$5:$C$200,"&lt;="&amp;('1. Einrichtung'!$C$9+(10-1)*7+6),'3. Abwesenheiten'!$D$5:$D$200,"&gt;="&amp;('1. Einrichtung'!$C$9+(10-1)*7)))</f>
        <v/>
      </c>
      <c r="L9" s="106">
        <f>IF($A9="","",COUNTIFS('3. Abwesenheiten'!$A$5:$A$200,$A9,'3. Abwesenheiten'!$F$5:$F$200,"Genehmigt",'3. Abwesenheiten'!$C$5:$C$200,"&lt;="&amp;('1. Einrichtung'!$C$9+(11-1)*7+6),'3. Abwesenheiten'!$D$5:$D$200,"&gt;="&amp;('1. Einrichtung'!$C$9+(11-1)*7)))</f>
        <v/>
      </c>
      <c r="M9" s="106">
        <f>IF($A9="","",COUNTIFS('3. Abwesenheiten'!$A$5:$A$200,$A9,'3. Abwesenheiten'!$F$5:$F$200,"Genehmigt",'3. Abwesenheiten'!$C$5:$C$200,"&lt;="&amp;('1. Einrichtung'!$C$9+(12-1)*7+6),'3. Abwesenheiten'!$D$5:$D$200,"&gt;="&amp;('1. Einrichtung'!$C$9+(12-1)*7)))</f>
        <v/>
      </c>
      <c r="N9" s="106">
        <f>IF($A9="","",COUNTIFS('3. Abwesenheiten'!$A$5:$A$200,$A9,'3. Abwesenheiten'!$F$5:$F$200,"Genehmigt",'3. Abwesenheiten'!$C$5:$C$200,"&lt;="&amp;('1. Einrichtung'!$C$9+(13-1)*7+6),'3. Abwesenheiten'!$D$5:$D$200,"&gt;="&amp;('1. Einrichtung'!$C$9+(13-1)*7)))</f>
        <v/>
      </c>
      <c r="O9" s="106">
        <f>IF($A9="","",COUNTIFS('3. Abwesenheiten'!$A$5:$A$200,$A9,'3. Abwesenheiten'!$F$5:$F$200,"Genehmigt",'3. Abwesenheiten'!$C$5:$C$200,"&lt;="&amp;('1. Einrichtung'!$C$9+(14-1)*7+6),'3. Abwesenheiten'!$D$5:$D$200,"&gt;="&amp;('1. Einrichtung'!$C$9+(14-1)*7)))</f>
        <v/>
      </c>
      <c r="P9" s="106">
        <f>IF($A9="","",COUNTIFS('3. Abwesenheiten'!$A$5:$A$200,$A9,'3. Abwesenheiten'!$F$5:$F$200,"Genehmigt",'3. Abwesenheiten'!$C$5:$C$200,"&lt;="&amp;('1. Einrichtung'!$C$9+(15-1)*7+6),'3. Abwesenheiten'!$D$5:$D$200,"&gt;="&amp;('1. Einrichtung'!$C$9+(15-1)*7)))</f>
        <v/>
      </c>
      <c r="Q9" s="106">
        <f>IF($A9="","",COUNTIFS('3. Abwesenheiten'!$A$5:$A$200,$A9,'3. Abwesenheiten'!$F$5:$F$200,"Genehmigt",'3. Abwesenheiten'!$C$5:$C$200,"&lt;="&amp;('1. Einrichtung'!$C$9+(16-1)*7+6),'3. Abwesenheiten'!$D$5:$D$200,"&gt;="&amp;('1. Einrichtung'!$C$9+(16-1)*7)))</f>
        <v/>
      </c>
      <c r="R9" s="106">
        <f>IF($A9="","",COUNTIFS('3. Abwesenheiten'!$A$5:$A$200,$A9,'3. Abwesenheiten'!$F$5:$F$200,"Genehmigt",'3. Abwesenheiten'!$C$5:$C$200,"&lt;="&amp;('1. Einrichtung'!$C$9+(17-1)*7+6),'3. Abwesenheiten'!$D$5:$D$200,"&gt;="&amp;('1. Einrichtung'!$C$9+(17-1)*7)))</f>
        <v/>
      </c>
      <c r="S9" s="106">
        <f>IF($A9="","",COUNTIFS('3. Abwesenheiten'!$A$5:$A$200,$A9,'3. Abwesenheiten'!$F$5:$F$200,"Genehmigt",'3. Abwesenheiten'!$C$5:$C$200,"&lt;="&amp;('1. Einrichtung'!$C$9+(18-1)*7+6),'3. Abwesenheiten'!$D$5:$D$200,"&gt;="&amp;('1. Einrichtung'!$C$9+(18-1)*7)))</f>
        <v/>
      </c>
      <c r="T9" s="106">
        <f>IF($A9="","",COUNTIFS('3. Abwesenheiten'!$A$5:$A$200,$A9,'3. Abwesenheiten'!$F$5:$F$200,"Genehmigt",'3. Abwesenheiten'!$C$5:$C$200,"&lt;="&amp;('1. Einrichtung'!$C$9+(19-1)*7+6),'3. Abwesenheiten'!$D$5:$D$200,"&gt;="&amp;('1. Einrichtung'!$C$9+(19-1)*7)))</f>
        <v/>
      </c>
      <c r="U9" s="106">
        <f>IF($A9="","",COUNTIFS('3. Abwesenheiten'!$A$5:$A$200,$A9,'3. Abwesenheiten'!$F$5:$F$200,"Genehmigt",'3. Abwesenheiten'!$C$5:$C$200,"&lt;="&amp;('1. Einrichtung'!$C$9+(20-1)*7+6),'3. Abwesenheiten'!$D$5:$D$200,"&gt;="&amp;('1. Einrichtung'!$C$9+(20-1)*7)))</f>
        <v/>
      </c>
      <c r="V9" s="106">
        <f>IF($A9="","",COUNTIFS('3. Abwesenheiten'!$A$5:$A$200,$A9,'3. Abwesenheiten'!$F$5:$F$200,"Genehmigt",'3. Abwesenheiten'!$C$5:$C$200,"&lt;="&amp;('1. Einrichtung'!$C$9+(21-1)*7+6),'3. Abwesenheiten'!$D$5:$D$200,"&gt;="&amp;('1. Einrichtung'!$C$9+(21-1)*7)))</f>
        <v/>
      </c>
      <c r="W9" s="106">
        <f>IF($A9="","",COUNTIFS('3. Abwesenheiten'!$A$5:$A$200,$A9,'3. Abwesenheiten'!$F$5:$F$200,"Genehmigt",'3. Abwesenheiten'!$C$5:$C$200,"&lt;="&amp;('1. Einrichtung'!$C$9+(22-1)*7+6),'3. Abwesenheiten'!$D$5:$D$200,"&gt;="&amp;('1. Einrichtung'!$C$9+(22-1)*7)))</f>
        <v/>
      </c>
      <c r="X9" s="106">
        <f>IF($A9="","",COUNTIFS('3. Abwesenheiten'!$A$5:$A$200,$A9,'3. Abwesenheiten'!$F$5:$F$200,"Genehmigt",'3. Abwesenheiten'!$C$5:$C$200,"&lt;="&amp;('1. Einrichtung'!$C$9+(23-1)*7+6),'3. Abwesenheiten'!$D$5:$D$200,"&gt;="&amp;('1. Einrichtung'!$C$9+(23-1)*7)))</f>
        <v/>
      </c>
      <c r="Y9" s="106">
        <f>IF($A9="","",COUNTIFS('3. Abwesenheiten'!$A$5:$A$200,$A9,'3. Abwesenheiten'!$F$5:$F$200,"Genehmigt",'3. Abwesenheiten'!$C$5:$C$200,"&lt;="&amp;('1. Einrichtung'!$C$9+(24-1)*7+6),'3. Abwesenheiten'!$D$5:$D$200,"&gt;="&amp;('1. Einrichtung'!$C$9+(24-1)*7)))</f>
        <v/>
      </c>
      <c r="Z9" s="106">
        <f>IF($A9="","",COUNTIFS('3. Abwesenheiten'!$A$5:$A$200,$A9,'3. Abwesenheiten'!$F$5:$F$200,"Genehmigt",'3. Abwesenheiten'!$C$5:$C$200,"&lt;="&amp;('1. Einrichtung'!$C$9+(25-1)*7+6),'3. Abwesenheiten'!$D$5:$D$200,"&gt;="&amp;('1. Einrichtung'!$C$9+(25-1)*7)))</f>
        <v/>
      </c>
      <c r="AA9" s="106">
        <f>IF($A9="","",COUNTIFS('3. Abwesenheiten'!$A$5:$A$200,$A9,'3. Abwesenheiten'!$F$5:$F$200,"Genehmigt",'3. Abwesenheiten'!$C$5:$C$200,"&lt;="&amp;('1. Einrichtung'!$C$9+(26-1)*7+6),'3. Abwesenheiten'!$D$5:$D$200,"&gt;="&amp;('1. Einrichtung'!$C$9+(26-1)*7)))</f>
        <v/>
      </c>
      <c r="AB9" s="106">
        <f>IF($A9="","",COUNTIFS('3. Abwesenheiten'!$A$5:$A$200,$A9,'3. Abwesenheiten'!$F$5:$F$200,"Genehmigt",'3. Abwesenheiten'!$C$5:$C$200,"&lt;="&amp;('1. Einrichtung'!$C$9+(27-1)*7+6),'3. Abwesenheiten'!$D$5:$D$200,"&gt;="&amp;('1. Einrichtung'!$C$9+(27-1)*7)))</f>
        <v/>
      </c>
      <c r="AC9" s="106">
        <f>IF($A9="","",COUNTIFS('3. Abwesenheiten'!$A$5:$A$200,$A9,'3. Abwesenheiten'!$F$5:$F$200,"Genehmigt",'3. Abwesenheiten'!$C$5:$C$200,"&lt;="&amp;('1. Einrichtung'!$C$9+(28-1)*7+6),'3. Abwesenheiten'!$D$5:$D$200,"&gt;="&amp;('1. Einrichtung'!$C$9+(28-1)*7)))</f>
        <v/>
      </c>
      <c r="AD9" s="106">
        <f>IF($A9="","",COUNTIFS('3. Abwesenheiten'!$A$5:$A$200,$A9,'3. Abwesenheiten'!$F$5:$F$200,"Genehmigt",'3. Abwesenheiten'!$C$5:$C$200,"&lt;="&amp;('1. Einrichtung'!$C$9+(29-1)*7+6),'3. Abwesenheiten'!$D$5:$D$200,"&gt;="&amp;('1. Einrichtung'!$C$9+(29-1)*7)))</f>
        <v/>
      </c>
      <c r="AE9" s="106">
        <f>IF($A9="","",COUNTIFS('3. Abwesenheiten'!$A$5:$A$200,$A9,'3. Abwesenheiten'!$F$5:$F$200,"Genehmigt",'3. Abwesenheiten'!$C$5:$C$200,"&lt;="&amp;('1. Einrichtung'!$C$9+(30-1)*7+6),'3. Abwesenheiten'!$D$5:$D$200,"&gt;="&amp;('1. Einrichtung'!$C$9+(30-1)*7)))</f>
        <v/>
      </c>
      <c r="AF9" s="106">
        <f>IF($A9="","",COUNTIFS('3. Abwesenheiten'!$A$5:$A$200,$A9,'3. Abwesenheiten'!$F$5:$F$200,"Genehmigt",'3. Abwesenheiten'!$C$5:$C$200,"&lt;="&amp;('1. Einrichtung'!$C$9+(31-1)*7+6),'3. Abwesenheiten'!$D$5:$D$200,"&gt;="&amp;('1. Einrichtung'!$C$9+(31-1)*7)))</f>
        <v/>
      </c>
      <c r="AG9" s="106">
        <f>IF($A9="","",COUNTIFS('3. Abwesenheiten'!$A$5:$A$200,$A9,'3. Abwesenheiten'!$F$5:$F$200,"Genehmigt",'3. Abwesenheiten'!$C$5:$C$200,"&lt;="&amp;('1. Einrichtung'!$C$9+(32-1)*7+6),'3. Abwesenheiten'!$D$5:$D$200,"&gt;="&amp;('1. Einrichtung'!$C$9+(32-1)*7)))</f>
        <v/>
      </c>
      <c r="AH9" s="106">
        <f>IF($A9="","",COUNTIFS('3. Abwesenheiten'!$A$5:$A$200,$A9,'3. Abwesenheiten'!$F$5:$F$200,"Genehmigt",'3. Abwesenheiten'!$C$5:$C$200,"&lt;="&amp;('1. Einrichtung'!$C$9+(33-1)*7+6),'3. Abwesenheiten'!$D$5:$D$200,"&gt;="&amp;('1. Einrichtung'!$C$9+(33-1)*7)))</f>
        <v/>
      </c>
      <c r="AI9" s="106">
        <f>IF($A9="","",COUNTIFS('3. Abwesenheiten'!$A$5:$A$200,$A9,'3. Abwesenheiten'!$F$5:$F$200,"Genehmigt",'3. Abwesenheiten'!$C$5:$C$200,"&lt;="&amp;('1. Einrichtung'!$C$9+(34-1)*7+6),'3. Abwesenheiten'!$D$5:$D$200,"&gt;="&amp;('1. Einrichtung'!$C$9+(34-1)*7)))</f>
        <v/>
      </c>
      <c r="AJ9" s="106">
        <f>IF($A9="","",COUNTIFS('3. Abwesenheiten'!$A$5:$A$200,$A9,'3. Abwesenheiten'!$F$5:$F$200,"Genehmigt",'3. Abwesenheiten'!$C$5:$C$200,"&lt;="&amp;('1. Einrichtung'!$C$9+(35-1)*7+6),'3. Abwesenheiten'!$D$5:$D$200,"&gt;="&amp;('1. Einrichtung'!$C$9+(35-1)*7)))</f>
        <v/>
      </c>
      <c r="AK9" s="106">
        <f>IF($A9="","",COUNTIFS('3. Abwesenheiten'!$A$5:$A$200,$A9,'3. Abwesenheiten'!$F$5:$F$200,"Genehmigt",'3. Abwesenheiten'!$C$5:$C$200,"&lt;="&amp;('1. Einrichtung'!$C$9+(36-1)*7+6),'3. Abwesenheiten'!$D$5:$D$200,"&gt;="&amp;('1. Einrichtung'!$C$9+(36-1)*7)))</f>
        <v/>
      </c>
      <c r="AL9" s="106">
        <f>IF($A9="","",COUNTIFS('3. Abwesenheiten'!$A$5:$A$200,$A9,'3. Abwesenheiten'!$F$5:$F$200,"Genehmigt",'3. Abwesenheiten'!$C$5:$C$200,"&lt;="&amp;('1. Einrichtung'!$C$9+(37-1)*7+6),'3. Abwesenheiten'!$D$5:$D$200,"&gt;="&amp;('1. Einrichtung'!$C$9+(37-1)*7)))</f>
        <v/>
      </c>
      <c r="AM9" s="106">
        <f>IF($A9="","",COUNTIFS('3. Abwesenheiten'!$A$5:$A$200,$A9,'3. Abwesenheiten'!$F$5:$F$200,"Genehmigt",'3. Abwesenheiten'!$C$5:$C$200,"&lt;="&amp;('1. Einrichtung'!$C$9+(38-1)*7+6),'3. Abwesenheiten'!$D$5:$D$200,"&gt;="&amp;('1. Einrichtung'!$C$9+(38-1)*7)))</f>
        <v/>
      </c>
      <c r="AN9" s="106">
        <f>IF($A9="","",COUNTIFS('3. Abwesenheiten'!$A$5:$A$200,$A9,'3. Abwesenheiten'!$F$5:$F$200,"Genehmigt",'3. Abwesenheiten'!$C$5:$C$200,"&lt;="&amp;('1. Einrichtung'!$C$9+(39-1)*7+6),'3. Abwesenheiten'!$D$5:$D$200,"&gt;="&amp;('1. Einrichtung'!$C$9+(39-1)*7)))</f>
        <v/>
      </c>
      <c r="AO9" s="106">
        <f>IF($A9="","",COUNTIFS('3. Abwesenheiten'!$A$5:$A$200,$A9,'3. Abwesenheiten'!$F$5:$F$200,"Genehmigt",'3. Abwesenheiten'!$C$5:$C$200,"&lt;="&amp;('1. Einrichtung'!$C$9+(40-1)*7+6),'3. Abwesenheiten'!$D$5:$D$200,"&gt;="&amp;('1. Einrichtung'!$C$9+(40-1)*7)))</f>
        <v/>
      </c>
      <c r="AP9" s="106">
        <f>IF($A9="","",COUNTIFS('3. Abwesenheiten'!$A$5:$A$200,$A9,'3. Abwesenheiten'!$F$5:$F$200,"Genehmigt",'3. Abwesenheiten'!$C$5:$C$200,"&lt;="&amp;('1. Einrichtung'!$C$9+(41-1)*7+6),'3. Abwesenheiten'!$D$5:$D$200,"&gt;="&amp;('1. Einrichtung'!$C$9+(41-1)*7)))</f>
        <v/>
      </c>
      <c r="AQ9" s="106">
        <f>IF($A9="","",COUNTIFS('3. Abwesenheiten'!$A$5:$A$200,$A9,'3. Abwesenheiten'!$F$5:$F$200,"Genehmigt",'3. Abwesenheiten'!$C$5:$C$200,"&lt;="&amp;('1. Einrichtung'!$C$9+(42-1)*7+6),'3. Abwesenheiten'!$D$5:$D$200,"&gt;="&amp;('1. Einrichtung'!$C$9+(42-1)*7)))</f>
        <v/>
      </c>
      <c r="AR9" s="106">
        <f>IF($A9="","",COUNTIFS('3. Abwesenheiten'!$A$5:$A$200,$A9,'3. Abwesenheiten'!$F$5:$F$200,"Genehmigt",'3. Abwesenheiten'!$C$5:$C$200,"&lt;="&amp;('1. Einrichtung'!$C$9+(43-1)*7+6),'3. Abwesenheiten'!$D$5:$D$200,"&gt;="&amp;('1. Einrichtung'!$C$9+(43-1)*7)))</f>
        <v/>
      </c>
      <c r="AS9" s="106">
        <f>IF($A9="","",COUNTIFS('3. Abwesenheiten'!$A$5:$A$200,$A9,'3. Abwesenheiten'!$F$5:$F$200,"Genehmigt",'3. Abwesenheiten'!$C$5:$C$200,"&lt;="&amp;('1. Einrichtung'!$C$9+(44-1)*7+6),'3. Abwesenheiten'!$D$5:$D$200,"&gt;="&amp;('1. Einrichtung'!$C$9+(44-1)*7)))</f>
        <v/>
      </c>
      <c r="AT9" s="106">
        <f>IF($A9="","",COUNTIFS('3. Abwesenheiten'!$A$5:$A$200,$A9,'3. Abwesenheiten'!$F$5:$F$200,"Genehmigt",'3. Abwesenheiten'!$C$5:$C$200,"&lt;="&amp;('1. Einrichtung'!$C$9+(45-1)*7+6),'3. Abwesenheiten'!$D$5:$D$200,"&gt;="&amp;('1. Einrichtung'!$C$9+(45-1)*7)))</f>
        <v/>
      </c>
      <c r="AU9" s="106">
        <f>IF($A9="","",COUNTIFS('3. Abwesenheiten'!$A$5:$A$200,$A9,'3. Abwesenheiten'!$F$5:$F$200,"Genehmigt",'3. Abwesenheiten'!$C$5:$C$200,"&lt;="&amp;('1. Einrichtung'!$C$9+(46-1)*7+6),'3. Abwesenheiten'!$D$5:$D$200,"&gt;="&amp;('1. Einrichtung'!$C$9+(46-1)*7)))</f>
        <v/>
      </c>
      <c r="AV9" s="106">
        <f>IF($A9="","",COUNTIFS('3. Abwesenheiten'!$A$5:$A$200,$A9,'3. Abwesenheiten'!$F$5:$F$200,"Genehmigt",'3. Abwesenheiten'!$C$5:$C$200,"&lt;="&amp;('1. Einrichtung'!$C$9+(47-1)*7+6),'3. Abwesenheiten'!$D$5:$D$200,"&gt;="&amp;('1. Einrichtung'!$C$9+(47-1)*7)))</f>
        <v/>
      </c>
      <c r="AW9" s="106">
        <f>IF($A9="","",COUNTIFS('3. Abwesenheiten'!$A$5:$A$200,$A9,'3. Abwesenheiten'!$F$5:$F$200,"Genehmigt",'3. Abwesenheiten'!$C$5:$C$200,"&lt;="&amp;('1. Einrichtung'!$C$9+(48-1)*7+6),'3. Abwesenheiten'!$D$5:$D$200,"&gt;="&amp;('1. Einrichtung'!$C$9+(48-1)*7)))</f>
        <v/>
      </c>
      <c r="AX9" s="106">
        <f>IF($A9="","",COUNTIFS('3. Abwesenheiten'!$A$5:$A$200,$A9,'3. Abwesenheiten'!$F$5:$F$200,"Genehmigt",'3. Abwesenheiten'!$C$5:$C$200,"&lt;="&amp;('1. Einrichtung'!$C$9+(49-1)*7+6),'3. Abwesenheiten'!$D$5:$D$200,"&gt;="&amp;('1. Einrichtung'!$C$9+(49-1)*7)))</f>
        <v/>
      </c>
      <c r="AY9" s="106">
        <f>IF($A9="","",COUNTIFS('3. Abwesenheiten'!$A$5:$A$200,$A9,'3. Abwesenheiten'!$F$5:$F$200,"Genehmigt",'3. Abwesenheiten'!$C$5:$C$200,"&lt;="&amp;('1. Einrichtung'!$C$9+(50-1)*7+6),'3. Abwesenheiten'!$D$5:$D$200,"&gt;="&amp;('1. Einrichtung'!$C$9+(50-1)*7)))</f>
        <v/>
      </c>
      <c r="AZ9" s="106">
        <f>IF($A9="","",COUNTIFS('3. Abwesenheiten'!$A$5:$A$200,$A9,'3. Abwesenheiten'!$F$5:$F$200,"Genehmigt",'3. Abwesenheiten'!$C$5:$C$200,"&lt;="&amp;('1. Einrichtung'!$C$9+(51-1)*7+6),'3. Abwesenheiten'!$D$5:$D$200,"&gt;="&amp;('1. Einrichtung'!$C$9+(51-1)*7)))</f>
        <v/>
      </c>
      <c r="BA9" s="106">
        <f>IF($A9="","",COUNTIFS('3. Abwesenheiten'!$A$5:$A$200,$A9,'3. Abwesenheiten'!$F$5:$F$200,"Genehmigt",'3. Abwesenheiten'!$C$5:$C$200,"&lt;="&amp;('1. Einrichtung'!$C$9+(52-1)*7+6),'3. Abwesenheiten'!$D$5:$D$200,"&gt;="&amp;('1. Einrichtung'!$C$9+(52-1)*7)))</f>
        <v/>
      </c>
    </row>
    <row r="10" ht="18" customHeight="1" s="55">
      <c r="A10" s="105">
        <f>IF('2. Mitarbeiter'!A10="","",'2. Mitarbeiter'!A10)</f>
        <v/>
      </c>
      <c r="B10" s="106">
        <f>IF($A10="","",COUNTIFS('3. Abwesenheiten'!$A$5:$A$200,$A10,'3. Abwesenheiten'!$F$5:$F$200,"Genehmigt",'3. Abwesenheiten'!$C$5:$C$200,"&lt;="&amp;('1. Einrichtung'!$C$9+(1-1)*7+6),'3. Abwesenheiten'!$D$5:$D$200,"&gt;="&amp;('1. Einrichtung'!$C$9+(1-1)*7)))</f>
        <v/>
      </c>
      <c r="C10" s="106">
        <f>IF($A10="","",COUNTIFS('3. Abwesenheiten'!$A$5:$A$200,$A10,'3. Abwesenheiten'!$F$5:$F$200,"Genehmigt",'3. Abwesenheiten'!$C$5:$C$200,"&lt;="&amp;('1. Einrichtung'!$C$9+(2-1)*7+6),'3. Abwesenheiten'!$D$5:$D$200,"&gt;="&amp;('1. Einrichtung'!$C$9+(2-1)*7)))</f>
        <v/>
      </c>
      <c r="D10" s="106">
        <f>IF($A10="","",COUNTIFS('3. Abwesenheiten'!$A$5:$A$200,$A10,'3. Abwesenheiten'!$F$5:$F$200,"Genehmigt",'3. Abwesenheiten'!$C$5:$C$200,"&lt;="&amp;('1. Einrichtung'!$C$9+(3-1)*7+6),'3. Abwesenheiten'!$D$5:$D$200,"&gt;="&amp;('1. Einrichtung'!$C$9+(3-1)*7)))</f>
        <v/>
      </c>
      <c r="E10" s="106">
        <f>IF($A10="","",COUNTIFS('3. Abwesenheiten'!$A$5:$A$200,$A10,'3. Abwesenheiten'!$F$5:$F$200,"Genehmigt",'3. Abwesenheiten'!$C$5:$C$200,"&lt;="&amp;('1. Einrichtung'!$C$9+(4-1)*7+6),'3. Abwesenheiten'!$D$5:$D$200,"&gt;="&amp;('1. Einrichtung'!$C$9+(4-1)*7)))</f>
        <v/>
      </c>
      <c r="F10" s="106">
        <f>IF($A10="","",COUNTIFS('3. Abwesenheiten'!$A$5:$A$200,$A10,'3. Abwesenheiten'!$F$5:$F$200,"Genehmigt",'3. Abwesenheiten'!$C$5:$C$200,"&lt;="&amp;('1. Einrichtung'!$C$9+(5-1)*7+6),'3. Abwesenheiten'!$D$5:$D$200,"&gt;="&amp;('1. Einrichtung'!$C$9+(5-1)*7)))</f>
        <v/>
      </c>
      <c r="G10" s="106">
        <f>IF($A10="","",COUNTIFS('3. Abwesenheiten'!$A$5:$A$200,$A10,'3. Abwesenheiten'!$F$5:$F$200,"Genehmigt",'3. Abwesenheiten'!$C$5:$C$200,"&lt;="&amp;('1. Einrichtung'!$C$9+(6-1)*7+6),'3. Abwesenheiten'!$D$5:$D$200,"&gt;="&amp;('1. Einrichtung'!$C$9+(6-1)*7)))</f>
        <v/>
      </c>
      <c r="H10" s="106">
        <f>IF($A10="","",COUNTIFS('3. Abwesenheiten'!$A$5:$A$200,$A10,'3. Abwesenheiten'!$F$5:$F$200,"Genehmigt",'3. Abwesenheiten'!$C$5:$C$200,"&lt;="&amp;('1. Einrichtung'!$C$9+(7-1)*7+6),'3. Abwesenheiten'!$D$5:$D$200,"&gt;="&amp;('1. Einrichtung'!$C$9+(7-1)*7)))</f>
        <v/>
      </c>
      <c r="I10" s="106">
        <f>IF($A10="","",COUNTIFS('3. Abwesenheiten'!$A$5:$A$200,$A10,'3. Abwesenheiten'!$F$5:$F$200,"Genehmigt",'3. Abwesenheiten'!$C$5:$C$200,"&lt;="&amp;('1. Einrichtung'!$C$9+(8-1)*7+6),'3. Abwesenheiten'!$D$5:$D$200,"&gt;="&amp;('1. Einrichtung'!$C$9+(8-1)*7)))</f>
        <v/>
      </c>
      <c r="J10" s="106">
        <f>IF($A10="","",COUNTIFS('3. Abwesenheiten'!$A$5:$A$200,$A10,'3. Abwesenheiten'!$F$5:$F$200,"Genehmigt",'3. Abwesenheiten'!$C$5:$C$200,"&lt;="&amp;('1. Einrichtung'!$C$9+(9-1)*7+6),'3. Abwesenheiten'!$D$5:$D$200,"&gt;="&amp;('1. Einrichtung'!$C$9+(9-1)*7)))</f>
        <v/>
      </c>
      <c r="K10" s="106">
        <f>IF($A10="","",COUNTIFS('3. Abwesenheiten'!$A$5:$A$200,$A10,'3. Abwesenheiten'!$F$5:$F$200,"Genehmigt",'3. Abwesenheiten'!$C$5:$C$200,"&lt;="&amp;('1. Einrichtung'!$C$9+(10-1)*7+6),'3. Abwesenheiten'!$D$5:$D$200,"&gt;="&amp;('1. Einrichtung'!$C$9+(10-1)*7)))</f>
        <v/>
      </c>
      <c r="L10" s="106">
        <f>IF($A10="","",COUNTIFS('3. Abwesenheiten'!$A$5:$A$200,$A10,'3. Abwesenheiten'!$F$5:$F$200,"Genehmigt",'3. Abwesenheiten'!$C$5:$C$200,"&lt;="&amp;('1. Einrichtung'!$C$9+(11-1)*7+6),'3. Abwesenheiten'!$D$5:$D$200,"&gt;="&amp;('1. Einrichtung'!$C$9+(11-1)*7)))</f>
        <v/>
      </c>
      <c r="M10" s="106">
        <f>IF($A10="","",COUNTIFS('3. Abwesenheiten'!$A$5:$A$200,$A10,'3. Abwesenheiten'!$F$5:$F$200,"Genehmigt",'3. Abwesenheiten'!$C$5:$C$200,"&lt;="&amp;('1. Einrichtung'!$C$9+(12-1)*7+6),'3. Abwesenheiten'!$D$5:$D$200,"&gt;="&amp;('1. Einrichtung'!$C$9+(12-1)*7)))</f>
        <v/>
      </c>
      <c r="N10" s="106">
        <f>IF($A10="","",COUNTIFS('3. Abwesenheiten'!$A$5:$A$200,$A10,'3. Abwesenheiten'!$F$5:$F$200,"Genehmigt",'3. Abwesenheiten'!$C$5:$C$200,"&lt;="&amp;('1. Einrichtung'!$C$9+(13-1)*7+6),'3. Abwesenheiten'!$D$5:$D$200,"&gt;="&amp;('1. Einrichtung'!$C$9+(13-1)*7)))</f>
        <v/>
      </c>
      <c r="O10" s="106">
        <f>IF($A10="","",COUNTIFS('3. Abwesenheiten'!$A$5:$A$200,$A10,'3. Abwesenheiten'!$F$5:$F$200,"Genehmigt",'3. Abwesenheiten'!$C$5:$C$200,"&lt;="&amp;('1. Einrichtung'!$C$9+(14-1)*7+6),'3. Abwesenheiten'!$D$5:$D$200,"&gt;="&amp;('1. Einrichtung'!$C$9+(14-1)*7)))</f>
        <v/>
      </c>
      <c r="P10" s="106">
        <f>IF($A10="","",COUNTIFS('3. Abwesenheiten'!$A$5:$A$200,$A10,'3. Abwesenheiten'!$F$5:$F$200,"Genehmigt",'3. Abwesenheiten'!$C$5:$C$200,"&lt;="&amp;('1. Einrichtung'!$C$9+(15-1)*7+6),'3. Abwesenheiten'!$D$5:$D$200,"&gt;="&amp;('1. Einrichtung'!$C$9+(15-1)*7)))</f>
        <v/>
      </c>
      <c r="Q10" s="106">
        <f>IF($A10="","",COUNTIFS('3. Abwesenheiten'!$A$5:$A$200,$A10,'3. Abwesenheiten'!$F$5:$F$200,"Genehmigt",'3. Abwesenheiten'!$C$5:$C$200,"&lt;="&amp;('1. Einrichtung'!$C$9+(16-1)*7+6),'3. Abwesenheiten'!$D$5:$D$200,"&gt;="&amp;('1. Einrichtung'!$C$9+(16-1)*7)))</f>
        <v/>
      </c>
      <c r="R10" s="106">
        <f>IF($A10="","",COUNTIFS('3. Abwesenheiten'!$A$5:$A$200,$A10,'3. Abwesenheiten'!$F$5:$F$200,"Genehmigt",'3. Abwesenheiten'!$C$5:$C$200,"&lt;="&amp;('1. Einrichtung'!$C$9+(17-1)*7+6),'3. Abwesenheiten'!$D$5:$D$200,"&gt;="&amp;('1. Einrichtung'!$C$9+(17-1)*7)))</f>
        <v/>
      </c>
      <c r="S10" s="106">
        <f>IF($A10="","",COUNTIFS('3. Abwesenheiten'!$A$5:$A$200,$A10,'3. Abwesenheiten'!$F$5:$F$200,"Genehmigt",'3. Abwesenheiten'!$C$5:$C$200,"&lt;="&amp;('1. Einrichtung'!$C$9+(18-1)*7+6),'3. Abwesenheiten'!$D$5:$D$200,"&gt;="&amp;('1. Einrichtung'!$C$9+(18-1)*7)))</f>
        <v/>
      </c>
      <c r="T10" s="106">
        <f>IF($A10="","",COUNTIFS('3. Abwesenheiten'!$A$5:$A$200,$A10,'3. Abwesenheiten'!$F$5:$F$200,"Genehmigt",'3. Abwesenheiten'!$C$5:$C$200,"&lt;="&amp;('1. Einrichtung'!$C$9+(19-1)*7+6),'3. Abwesenheiten'!$D$5:$D$200,"&gt;="&amp;('1. Einrichtung'!$C$9+(19-1)*7)))</f>
        <v/>
      </c>
      <c r="U10" s="106">
        <f>IF($A10="","",COUNTIFS('3. Abwesenheiten'!$A$5:$A$200,$A10,'3. Abwesenheiten'!$F$5:$F$200,"Genehmigt",'3. Abwesenheiten'!$C$5:$C$200,"&lt;="&amp;('1. Einrichtung'!$C$9+(20-1)*7+6),'3. Abwesenheiten'!$D$5:$D$200,"&gt;="&amp;('1. Einrichtung'!$C$9+(20-1)*7)))</f>
        <v/>
      </c>
      <c r="V10" s="106">
        <f>IF($A10="","",COUNTIFS('3. Abwesenheiten'!$A$5:$A$200,$A10,'3. Abwesenheiten'!$F$5:$F$200,"Genehmigt",'3. Abwesenheiten'!$C$5:$C$200,"&lt;="&amp;('1. Einrichtung'!$C$9+(21-1)*7+6),'3. Abwesenheiten'!$D$5:$D$200,"&gt;="&amp;('1. Einrichtung'!$C$9+(21-1)*7)))</f>
        <v/>
      </c>
      <c r="W10" s="106">
        <f>IF($A10="","",COUNTIFS('3. Abwesenheiten'!$A$5:$A$200,$A10,'3. Abwesenheiten'!$F$5:$F$200,"Genehmigt",'3. Abwesenheiten'!$C$5:$C$200,"&lt;="&amp;('1. Einrichtung'!$C$9+(22-1)*7+6),'3. Abwesenheiten'!$D$5:$D$200,"&gt;="&amp;('1. Einrichtung'!$C$9+(22-1)*7)))</f>
        <v/>
      </c>
      <c r="X10" s="106">
        <f>IF($A10="","",COUNTIFS('3. Abwesenheiten'!$A$5:$A$200,$A10,'3. Abwesenheiten'!$F$5:$F$200,"Genehmigt",'3. Abwesenheiten'!$C$5:$C$200,"&lt;="&amp;('1. Einrichtung'!$C$9+(23-1)*7+6),'3. Abwesenheiten'!$D$5:$D$200,"&gt;="&amp;('1. Einrichtung'!$C$9+(23-1)*7)))</f>
        <v/>
      </c>
      <c r="Y10" s="106">
        <f>IF($A10="","",COUNTIFS('3. Abwesenheiten'!$A$5:$A$200,$A10,'3. Abwesenheiten'!$F$5:$F$200,"Genehmigt",'3. Abwesenheiten'!$C$5:$C$200,"&lt;="&amp;('1. Einrichtung'!$C$9+(24-1)*7+6),'3. Abwesenheiten'!$D$5:$D$200,"&gt;="&amp;('1. Einrichtung'!$C$9+(24-1)*7)))</f>
        <v/>
      </c>
      <c r="Z10" s="106">
        <f>IF($A10="","",COUNTIFS('3. Abwesenheiten'!$A$5:$A$200,$A10,'3. Abwesenheiten'!$F$5:$F$200,"Genehmigt",'3. Abwesenheiten'!$C$5:$C$200,"&lt;="&amp;('1. Einrichtung'!$C$9+(25-1)*7+6),'3. Abwesenheiten'!$D$5:$D$200,"&gt;="&amp;('1. Einrichtung'!$C$9+(25-1)*7)))</f>
        <v/>
      </c>
      <c r="AA10" s="106">
        <f>IF($A10="","",COUNTIFS('3. Abwesenheiten'!$A$5:$A$200,$A10,'3. Abwesenheiten'!$F$5:$F$200,"Genehmigt",'3. Abwesenheiten'!$C$5:$C$200,"&lt;="&amp;('1. Einrichtung'!$C$9+(26-1)*7+6),'3. Abwesenheiten'!$D$5:$D$200,"&gt;="&amp;('1. Einrichtung'!$C$9+(26-1)*7)))</f>
        <v/>
      </c>
      <c r="AB10" s="106">
        <f>IF($A10="","",COUNTIFS('3. Abwesenheiten'!$A$5:$A$200,$A10,'3. Abwesenheiten'!$F$5:$F$200,"Genehmigt",'3. Abwesenheiten'!$C$5:$C$200,"&lt;="&amp;('1. Einrichtung'!$C$9+(27-1)*7+6),'3. Abwesenheiten'!$D$5:$D$200,"&gt;="&amp;('1. Einrichtung'!$C$9+(27-1)*7)))</f>
        <v/>
      </c>
      <c r="AC10" s="106">
        <f>IF($A10="","",COUNTIFS('3. Abwesenheiten'!$A$5:$A$200,$A10,'3. Abwesenheiten'!$F$5:$F$200,"Genehmigt",'3. Abwesenheiten'!$C$5:$C$200,"&lt;="&amp;('1. Einrichtung'!$C$9+(28-1)*7+6),'3. Abwesenheiten'!$D$5:$D$200,"&gt;="&amp;('1. Einrichtung'!$C$9+(28-1)*7)))</f>
        <v/>
      </c>
      <c r="AD10" s="106">
        <f>IF($A10="","",COUNTIFS('3. Abwesenheiten'!$A$5:$A$200,$A10,'3. Abwesenheiten'!$F$5:$F$200,"Genehmigt",'3. Abwesenheiten'!$C$5:$C$200,"&lt;="&amp;('1. Einrichtung'!$C$9+(29-1)*7+6),'3. Abwesenheiten'!$D$5:$D$200,"&gt;="&amp;('1. Einrichtung'!$C$9+(29-1)*7)))</f>
        <v/>
      </c>
      <c r="AE10" s="106">
        <f>IF($A10="","",COUNTIFS('3. Abwesenheiten'!$A$5:$A$200,$A10,'3. Abwesenheiten'!$F$5:$F$200,"Genehmigt",'3. Abwesenheiten'!$C$5:$C$200,"&lt;="&amp;('1. Einrichtung'!$C$9+(30-1)*7+6),'3. Abwesenheiten'!$D$5:$D$200,"&gt;="&amp;('1. Einrichtung'!$C$9+(30-1)*7)))</f>
        <v/>
      </c>
      <c r="AF10" s="106">
        <f>IF($A10="","",COUNTIFS('3. Abwesenheiten'!$A$5:$A$200,$A10,'3. Abwesenheiten'!$F$5:$F$200,"Genehmigt",'3. Abwesenheiten'!$C$5:$C$200,"&lt;="&amp;('1. Einrichtung'!$C$9+(31-1)*7+6),'3. Abwesenheiten'!$D$5:$D$200,"&gt;="&amp;('1. Einrichtung'!$C$9+(31-1)*7)))</f>
        <v/>
      </c>
      <c r="AG10" s="106">
        <f>IF($A10="","",COUNTIFS('3. Abwesenheiten'!$A$5:$A$200,$A10,'3. Abwesenheiten'!$F$5:$F$200,"Genehmigt",'3. Abwesenheiten'!$C$5:$C$200,"&lt;="&amp;('1. Einrichtung'!$C$9+(32-1)*7+6),'3. Abwesenheiten'!$D$5:$D$200,"&gt;="&amp;('1. Einrichtung'!$C$9+(32-1)*7)))</f>
        <v/>
      </c>
      <c r="AH10" s="106">
        <f>IF($A10="","",COUNTIFS('3. Abwesenheiten'!$A$5:$A$200,$A10,'3. Abwesenheiten'!$F$5:$F$200,"Genehmigt",'3. Abwesenheiten'!$C$5:$C$200,"&lt;="&amp;('1. Einrichtung'!$C$9+(33-1)*7+6),'3. Abwesenheiten'!$D$5:$D$200,"&gt;="&amp;('1. Einrichtung'!$C$9+(33-1)*7)))</f>
        <v/>
      </c>
      <c r="AI10" s="106">
        <f>IF($A10="","",COUNTIFS('3. Abwesenheiten'!$A$5:$A$200,$A10,'3. Abwesenheiten'!$F$5:$F$200,"Genehmigt",'3. Abwesenheiten'!$C$5:$C$200,"&lt;="&amp;('1. Einrichtung'!$C$9+(34-1)*7+6),'3. Abwesenheiten'!$D$5:$D$200,"&gt;="&amp;('1. Einrichtung'!$C$9+(34-1)*7)))</f>
        <v/>
      </c>
      <c r="AJ10" s="106">
        <f>IF($A10="","",COUNTIFS('3. Abwesenheiten'!$A$5:$A$200,$A10,'3. Abwesenheiten'!$F$5:$F$200,"Genehmigt",'3. Abwesenheiten'!$C$5:$C$200,"&lt;="&amp;('1. Einrichtung'!$C$9+(35-1)*7+6),'3. Abwesenheiten'!$D$5:$D$200,"&gt;="&amp;('1. Einrichtung'!$C$9+(35-1)*7)))</f>
        <v/>
      </c>
      <c r="AK10" s="106">
        <f>IF($A10="","",COUNTIFS('3. Abwesenheiten'!$A$5:$A$200,$A10,'3. Abwesenheiten'!$F$5:$F$200,"Genehmigt",'3. Abwesenheiten'!$C$5:$C$200,"&lt;="&amp;('1. Einrichtung'!$C$9+(36-1)*7+6),'3. Abwesenheiten'!$D$5:$D$200,"&gt;="&amp;('1. Einrichtung'!$C$9+(36-1)*7)))</f>
        <v/>
      </c>
      <c r="AL10" s="106">
        <f>IF($A10="","",COUNTIFS('3. Abwesenheiten'!$A$5:$A$200,$A10,'3. Abwesenheiten'!$F$5:$F$200,"Genehmigt",'3. Abwesenheiten'!$C$5:$C$200,"&lt;="&amp;('1. Einrichtung'!$C$9+(37-1)*7+6),'3. Abwesenheiten'!$D$5:$D$200,"&gt;="&amp;('1. Einrichtung'!$C$9+(37-1)*7)))</f>
        <v/>
      </c>
      <c r="AM10" s="106">
        <f>IF($A10="","",COUNTIFS('3. Abwesenheiten'!$A$5:$A$200,$A10,'3. Abwesenheiten'!$F$5:$F$200,"Genehmigt",'3. Abwesenheiten'!$C$5:$C$200,"&lt;="&amp;('1. Einrichtung'!$C$9+(38-1)*7+6),'3. Abwesenheiten'!$D$5:$D$200,"&gt;="&amp;('1. Einrichtung'!$C$9+(38-1)*7)))</f>
        <v/>
      </c>
      <c r="AN10" s="106">
        <f>IF($A10="","",COUNTIFS('3. Abwesenheiten'!$A$5:$A$200,$A10,'3. Abwesenheiten'!$F$5:$F$200,"Genehmigt",'3. Abwesenheiten'!$C$5:$C$200,"&lt;="&amp;('1. Einrichtung'!$C$9+(39-1)*7+6),'3. Abwesenheiten'!$D$5:$D$200,"&gt;="&amp;('1. Einrichtung'!$C$9+(39-1)*7)))</f>
        <v/>
      </c>
      <c r="AO10" s="106">
        <f>IF($A10="","",COUNTIFS('3. Abwesenheiten'!$A$5:$A$200,$A10,'3. Abwesenheiten'!$F$5:$F$200,"Genehmigt",'3. Abwesenheiten'!$C$5:$C$200,"&lt;="&amp;('1. Einrichtung'!$C$9+(40-1)*7+6),'3. Abwesenheiten'!$D$5:$D$200,"&gt;="&amp;('1. Einrichtung'!$C$9+(40-1)*7)))</f>
        <v/>
      </c>
      <c r="AP10" s="106">
        <f>IF($A10="","",COUNTIFS('3. Abwesenheiten'!$A$5:$A$200,$A10,'3. Abwesenheiten'!$F$5:$F$200,"Genehmigt",'3. Abwesenheiten'!$C$5:$C$200,"&lt;="&amp;('1. Einrichtung'!$C$9+(41-1)*7+6),'3. Abwesenheiten'!$D$5:$D$200,"&gt;="&amp;('1. Einrichtung'!$C$9+(41-1)*7)))</f>
        <v/>
      </c>
      <c r="AQ10" s="106">
        <f>IF($A10="","",COUNTIFS('3. Abwesenheiten'!$A$5:$A$200,$A10,'3. Abwesenheiten'!$F$5:$F$200,"Genehmigt",'3. Abwesenheiten'!$C$5:$C$200,"&lt;="&amp;('1. Einrichtung'!$C$9+(42-1)*7+6),'3. Abwesenheiten'!$D$5:$D$200,"&gt;="&amp;('1. Einrichtung'!$C$9+(42-1)*7)))</f>
        <v/>
      </c>
      <c r="AR10" s="106">
        <f>IF($A10="","",COUNTIFS('3. Abwesenheiten'!$A$5:$A$200,$A10,'3. Abwesenheiten'!$F$5:$F$200,"Genehmigt",'3. Abwesenheiten'!$C$5:$C$200,"&lt;="&amp;('1. Einrichtung'!$C$9+(43-1)*7+6),'3. Abwesenheiten'!$D$5:$D$200,"&gt;="&amp;('1. Einrichtung'!$C$9+(43-1)*7)))</f>
        <v/>
      </c>
      <c r="AS10" s="106">
        <f>IF($A10="","",COUNTIFS('3. Abwesenheiten'!$A$5:$A$200,$A10,'3. Abwesenheiten'!$F$5:$F$200,"Genehmigt",'3. Abwesenheiten'!$C$5:$C$200,"&lt;="&amp;('1. Einrichtung'!$C$9+(44-1)*7+6),'3. Abwesenheiten'!$D$5:$D$200,"&gt;="&amp;('1. Einrichtung'!$C$9+(44-1)*7)))</f>
        <v/>
      </c>
      <c r="AT10" s="106">
        <f>IF($A10="","",COUNTIFS('3. Abwesenheiten'!$A$5:$A$200,$A10,'3. Abwesenheiten'!$F$5:$F$200,"Genehmigt",'3. Abwesenheiten'!$C$5:$C$200,"&lt;="&amp;('1. Einrichtung'!$C$9+(45-1)*7+6),'3. Abwesenheiten'!$D$5:$D$200,"&gt;="&amp;('1. Einrichtung'!$C$9+(45-1)*7)))</f>
        <v/>
      </c>
      <c r="AU10" s="106">
        <f>IF($A10="","",COUNTIFS('3. Abwesenheiten'!$A$5:$A$200,$A10,'3. Abwesenheiten'!$F$5:$F$200,"Genehmigt",'3. Abwesenheiten'!$C$5:$C$200,"&lt;="&amp;('1. Einrichtung'!$C$9+(46-1)*7+6),'3. Abwesenheiten'!$D$5:$D$200,"&gt;="&amp;('1. Einrichtung'!$C$9+(46-1)*7)))</f>
        <v/>
      </c>
      <c r="AV10" s="106">
        <f>IF($A10="","",COUNTIFS('3. Abwesenheiten'!$A$5:$A$200,$A10,'3. Abwesenheiten'!$F$5:$F$200,"Genehmigt",'3. Abwesenheiten'!$C$5:$C$200,"&lt;="&amp;('1. Einrichtung'!$C$9+(47-1)*7+6),'3. Abwesenheiten'!$D$5:$D$200,"&gt;="&amp;('1. Einrichtung'!$C$9+(47-1)*7)))</f>
        <v/>
      </c>
      <c r="AW10" s="106">
        <f>IF($A10="","",COUNTIFS('3. Abwesenheiten'!$A$5:$A$200,$A10,'3. Abwesenheiten'!$F$5:$F$200,"Genehmigt",'3. Abwesenheiten'!$C$5:$C$200,"&lt;="&amp;('1. Einrichtung'!$C$9+(48-1)*7+6),'3. Abwesenheiten'!$D$5:$D$200,"&gt;="&amp;('1. Einrichtung'!$C$9+(48-1)*7)))</f>
        <v/>
      </c>
      <c r="AX10" s="106">
        <f>IF($A10="","",COUNTIFS('3. Abwesenheiten'!$A$5:$A$200,$A10,'3. Abwesenheiten'!$F$5:$F$200,"Genehmigt",'3. Abwesenheiten'!$C$5:$C$200,"&lt;="&amp;('1. Einrichtung'!$C$9+(49-1)*7+6),'3. Abwesenheiten'!$D$5:$D$200,"&gt;="&amp;('1. Einrichtung'!$C$9+(49-1)*7)))</f>
        <v/>
      </c>
      <c r="AY10" s="106">
        <f>IF($A10="","",COUNTIFS('3. Abwesenheiten'!$A$5:$A$200,$A10,'3. Abwesenheiten'!$F$5:$F$200,"Genehmigt",'3. Abwesenheiten'!$C$5:$C$200,"&lt;="&amp;('1. Einrichtung'!$C$9+(50-1)*7+6),'3. Abwesenheiten'!$D$5:$D$200,"&gt;="&amp;('1. Einrichtung'!$C$9+(50-1)*7)))</f>
        <v/>
      </c>
      <c r="AZ10" s="106">
        <f>IF($A10="","",COUNTIFS('3. Abwesenheiten'!$A$5:$A$200,$A10,'3. Abwesenheiten'!$F$5:$F$200,"Genehmigt",'3. Abwesenheiten'!$C$5:$C$200,"&lt;="&amp;('1. Einrichtung'!$C$9+(51-1)*7+6),'3. Abwesenheiten'!$D$5:$D$200,"&gt;="&amp;('1. Einrichtung'!$C$9+(51-1)*7)))</f>
        <v/>
      </c>
      <c r="BA10" s="106">
        <f>IF($A10="","",COUNTIFS('3. Abwesenheiten'!$A$5:$A$200,$A10,'3. Abwesenheiten'!$F$5:$F$200,"Genehmigt",'3. Abwesenheiten'!$C$5:$C$200,"&lt;="&amp;('1. Einrichtung'!$C$9+(52-1)*7+6),'3. Abwesenheiten'!$D$5:$D$200,"&gt;="&amp;('1. Einrichtung'!$C$9+(52-1)*7)))</f>
        <v/>
      </c>
    </row>
    <row r="11" ht="18" customHeight="1" s="55">
      <c r="A11" s="105">
        <f>IF('2. Mitarbeiter'!A11="","",'2. Mitarbeiter'!A11)</f>
        <v/>
      </c>
      <c r="B11" s="106">
        <f>IF($A11="","",COUNTIFS('3. Abwesenheiten'!$A$5:$A$200,$A11,'3. Abwesenheiten'!$F$5:$F$200,"Genehmigt",'3. Abwesenheiten'!$C$5:$C$200,"&lt;="&amp;('1. Einrichtung'!$C$9+(1-1)*7+6),'3. Abwesenheiten'!$D$5:$D$200,"&gt;="&amp;('1. Einrichtung'!$C$9+(1-1)*7)))</f>
        <v/>
      </c>
      <c r="C11" s="106">
        <f>IF($A11="","",COUNTIFS('3. Abwesenheiten'!$A$5:$A$200,$A11,'3. Abwesenheiten'!$F$5:$F$200,"Genehmigt",'3. Abwesenheiten'!$C$5:$C$200,"&lt;="&amp;('1. Einrichtung'!$C$9+(2-1)*7+6),'3. Abwesenheiten'!$D$5:$D$200,"&gt;="&amp;('1. Einrichtung'!$C$9+(2-1)*7)))</f>
        <v/>
      </c>
      <c r="D11" s="106">
        <f>IF($A11="","",COUNTIFS('3. Abwesenheiten'!$A$5:$A$200,$A11,'3. Abwesenheiten'!$F$5:$F$200,"Genehmigt",'3. Abwesenheiten'!$C$5:$C$200,"&lt;="&amp;('1. Einrichtung'!$C$9+(3-1)*7+6),'3. Abwesenheiten'!$D$5:$D$200,"&gt;="&amp;('1. Einrichtung'!$C$9+(3-1)*7)))</f>
        <v/>
      </c>
      <c r="E11" s="106">
        <f>IF($A11="","",COUNTIFS('3. Abwesenheiten'!$A$5:$A$200,$A11,'3. Abwesenheiten'!$F$5:$F$200,"Genehmigt",'3. Abwesenheiten'!$C$5:$C$200,"&lt;="&amp;('1. Einrichtung'!$C$9+(4-1)*7+6),'3. Abwesenheiten'!$D$5:$D$200,"&gt;="&amp;('1. Einrichtung'!$C$9+(4-1)*7)))</f>
        <v/>
      </c>
      <c r="F11" s="106">
        <f>IF($A11="","",COUNTIFS('3. Abwesenheiten'!$A$5:$A$200,$A11,'3. Abwesenheiten'!$F$5:$F$200,"Genehmigt",'3. Abwesenheiten'!$C$5:$C$200,"&lt;="&amp;('1. Einrichtung'!$C$9+(5-1)*7+6),'3. Abwesenheiten'!$D$5:$D$200,"&gt;="&amp;('1. Einrichtung'!$C$9+(5-1)*7)))</f>
        <v/>
      </c>
      <c r="G11" s="106">
        <f>IF($A11="","",COUNTIFS('3. Abwesenheiten'!$A$5:$A$200,$A11,'3. Abwesenheiten'!$F$5:$F$200,"Genehmigt",'3. Abwesenheiten'!$C$5:$C$200,"&lt;="&amp;('1. Einrichtung'!$C$9+(6-1)*7+6),'3. Abwesenheiten'!$D$5:$D$200,"&gt;="&amp;('1. Einrichtung'!$C$9+(6-1)*7)))</f>
        <v/>
      </c>
      <c r="H11" s="106">
        <f>IF($A11="","",COUNTIFS('3. Abwesenheiten'!$A$5:$A$200,$A11,'3. Abwesenheiten'!$F$5:$F$200,"Genehmigt",'3. Abwesenheiten'!$C$5:$C$200,"&lt;="&amp;('1. Einrichtung'!$C$9+(7-1)*7+6),'3. Abwesenheiten'!$D$5:$D$200,"&gt;="&amp;('1. Einrichtung'!$C$9+(7-1)*7)))</f>
        <v/>
      </c>
      <c r="I11" s="106">
        <f>IF($A11="","",COUNTIFS('3. Abwesenheiten'!$A$5:$A$200,$A11,'3. Abwesenheiten'!$F$5:$F$200,"Genehmigt",'3. Abwesenheiten'!$C$5:$C$200,"&lt;="&amp;('1. Einrichtung'!$C$9+(8-1)*7+6),'3. Abwesenheiten'!$D$5:$D$200,"&gt;="&amp;('1. Einrichtung'!$C$9+(8-1)*7)))</f>
        <v/>
      </c>
      <c r="J11" s="106">
        <f>IF($A11="","",COUNTIFS('3. Abwesenheiten'!$A$5:$A$200,$A11,'3. Abwesenheiten'!$F$5:$F$200,"Genehmigt",'3. Abwesenheiten'!$C$5:$C$200,"&lt;="&amp;('1. Einrichtung'!$C$9+(9-1)*7+6),'3. Abwesenheiten'!$D$5:$D$200,"&gt;="&amp;('1. Einrichtung'!$C$9+(9-1)*7)))</f>
        <v/>
      </c>
      <c r="K11" s="106">
        <f>IF($A11="","",COUNTIFS('3. Abwesenheiten'!$A$5:$A$200,$A11,'3. Abwesenheiten'!$F$5:$F$200,"Genehmigt",'3. Abwesenheiten'!$C$5:$C$200,"&lt;="&amp;('1. Einrichtung'!$C$9+(10-1)*7+6),'3. Abwesenheiten'!$D$5:$D$200,"&gt;="&amp;('1. Einrichtung'!$C$9+(10-1)*7)))</f>
        <v/>
      </c>
      <c r="L11" s="106">
        <f>IF($A11="","",COUNTIFS('3. Abwesenheiten'!$A$5:$A$200,$A11,'3. Abwesenheiten'!$F$5:$F$200,"Genehmigt",'3. Abwesenheiten'!$C$5:$C$200,"&lt;="&amp;('1. Einrichtung'!$C$9+(11-1)*7+6),'3. Abwesenheiten'!$D$5:$D$200,"&gt;="&amp;('1. Einrichtung'!$C$9+(11-1)*7)))</f>
        <v/>
      </c>
      <c r="M11" s="106">
        <f>IF($A11="","",COUNTIFS('3. Abwesenheiten'!$A$5:$A$200,$A11,'3. Abwesenheiten'!$F$5:$F$200,"Genehmigt",'3. Abwesenheiten'!$C$5:$C$200,"&lt;="&amp;('1. Einrichtung'!$C$9+(12-1)*7+6),'3. Abwesenheiten'!$D$5:$D$200,"&gt;="&amp;('1. Einrichtung'!$C$9+(12-1)*7)))</f>
        <v/>
      </c>
      <c r="N11" s="106">
        <f>IF($A11="","",COUNTIFS('3. Abwesenheiten'!$A$5:$A$200,$A11,'3. Abwesenheiten'!$F$5:$F$200,"Genehmigt",'3. Abwesenheiten'!$C$5:$C$200,"&lt;="&amp;('1. Einrichtung'!$C$9+(13-1)*7+6),'3. Abwesenheiten'!$D$5:$D$200,"&gt;="&amp;('1. Einrichtung'!$C$9+(13-1)*7)))</f>
        <v/>
      </c>
      <c r="O11" s="106">
        <f>IF($A11="","",COUNTIFS('3. Abwesenheiten'!$A$5:$A$200,$A11,'3. Abwesenheiten'!$F$5:$F$200,"Genehmigt",'3. Abwesenheiten'!$C$5:$C$200,"&lt;="&amp;('1. Einrichtung'!$C$9+(14-1)*7+6),'3. Abwesenheiten'!$D$5:$D$200,"&gt;="&amp;('1. Einrichtung'!$C$9+(14-1)*7)))</f>
        <v/>
      </c>
      <c r="P11" s="106">
        <f>IF($A11="","",COUNTIFS('3. Abwesenheiten'!$A$5:$A$200,$A11,'3. Abwesenheiten'!$F$5:$F$200,"Genehmigt",'3. Abwesenheiten'!$C$5:$C$200,"&lt;="&amp;('1. Einrichtung'!$C$9+(15-1)*7+6),'3. Abwesenheiten'!$D$5:$D$200,"&gt;="&amp;('1. Einrichtung'!$C$9+(15-1)*7)))</f>
        <v/>
      </c>
      <c r="Q11" s="106">
        <f>IF($A11="","",COUNTIFS('3. Abwesenheiten'!$A$5:$A$200,$A11,'3. Abwesenheiten'!$F$5:$F$200,"Genehmigt",'3. Abwesenheiten'!$C$5:$C$200,"&lt;="&amp;('1. Einrichtung'!$C$9+(16-1)*7+6),'3. Abwesenheiten'!$D$5:$D$200,"&gt;="&amp;('1. Einrichtung'!$C$9+(16-1)*7)))</f>
        <v/>
      </c>
      <c r="R11" s="106">
        <f>IF($A11="","",COUNTIFS('3. Abwesenheiten'!$A$5:$A$200,$A11,'3. Abwesenheiten'!$F$5:$F$200,"Genehmigt",'3. Abwesenheiten'!$C$5:$C$200,"&lt;="&amp;('1. Einrichtung'!$C$9+(17-1)*7+6),'3. Abwesenheiten'!$D$5:$D$200,"&gt;="&amp;('1. Einrichtung'!$C$9+(17-1)*7)))</f>
        <v/>
      </c>
      <c r="S11" s="106">
        <f>IF($A11="","",COUNTIFS('3. Abwesenheiten'!$A$5:$A$200,$A11,'3. Abwesenheiten'!$F$5:$F$200,"Genehmigt",'3. Abwesenheiten'!$C$5:$C$200,"&lt;="&amp;('1. Einrichtung'!$C$9+(18-1)*7+6),'3. Abwesenheiten'!$D$5:$D$200,"&gt;="&amp;('1. Einrichtung'!$C$9+(18-1)*7)))</f>
        <v/>
      </c>
      <c r="T11" s="106">
        <f>IF($A11="","",COUNTIFS('3. Abwesenheiten'!$A$5:$A$200,$A11,'3. Abwesenheiten'!$F$5:$F$200,"Genehmigt",'3. Abwesenheiten'!$C$5:$C$200,"&lt;="&amp;('1. Einrichtung'!$C$9+(19-1)*7+6),'3. Abwesenheiten'!$D$5:$D$200,"&gt;="&amp;('1. Einrichtung'!$C$9+(19-1)*7)))</f>
        <v/>
      </c>
      <c r="U11" s="106">
        <f>IF($A11="","",COUNTIFS('3. Abwesenheiten'!$A$5:$A$200,$A11,'3. Abwesenheiten'!$F$5:$F$200,"Genehmigt",'3. Abwesenheiten'!$C$5:$C$200,"&lt;="&amp;('1. Einrichtung'!$C$9+(20-1)*7+6),'3. Abwesenheiten'!$D$5:$D$200,"&gt;="&amp;('1. Einrichtung'!$C$9+(20-1)*7)))</f>
        <v/>
      </c>
      <c r="V11" s="106">
        <f>IF($A11="","",COUNTIFS('3. Abwesenheiten'!$A$5:$A$200,$A11,'3. Abwesenheiten'!$F$5:$F$200,"Genehmigt",'3. Abwesenheiten'!$C$5:$C$200,"&lt;="&amp;('1. Einrichtung'!$C$9+(21-1)*7+6),'3. Abwesenheiten'!$D$5:$D$200,"&gt;="&amp;('1. Einrichtung'!$C$9+(21-1)*7)))</f>
        <v/>
      </c>
      <c r="W11" s="106">
        <f>IF($A11="","",COUNTIFS('3. Abwesenheiten'!$A$5:$A$200,$A11,'3. Abwesenheiten'!$F$5:$F$200,"Genehmigt",'3. Abwesenheiten'!$C$5:$C$200,"&lt;="&amp;('1. Einrichtung'!$C$9+(22-1)*7+6),'3. Abwesenheiten'!$D$5:$D$200,"&gt;="&amp;('1. Einrichtung'!$C$9+(22-1)*7)))</f>
        <v/>
      </c>
      <c r="X11" s="106">
        <f>IF($A11="","",COUNTIFS('3. Abwesenheiten'!$A$5:$A$200,$A11,'3. Abwesenheiten'!$F$5:$F$200,"Genehmigt",'3. Abwesenheiten'!$C$5:$C$200,"&lt;="&amp;('1. Einrichtung'!$C$9+(23-1)*7+6),'3. Abwesenheiten'!$D$5:$D$200,"&gt;="&amp;('1. Einrichtung'!$C$9+(23-1)*7)))</f>
        <v/>
      </c>
      <c r="Y11" s="106">
        <f>IF($A11="","",COUNTIFS('3. Abwesenheiten'!$A$5:$A$200,$A11,'3. Abwesenheiten'!$F$5:$F$200,"Genehmigt",'3. Abwesenheiten'!$C$5:$C$200,"&lt;="&amp;('1. Einrichtung'!$C$9+(24-1)*7+6),'3. Abwesenheiten'!$D$5:$D$200,"&gt;="&amp;('1. Einrichtung'!$C$9+(24-1)*7)))</f>
        <v/>
      </c>
      <c r="Z11" s="106">
        <f>IF($A11="","",COUNTIFS('3. Abwesenheiten'!$A$5:$A$200,$A11,'3. Abwesenheiten'!$F$5:$F$200,"Genehmigt",'3. Abwesenheiten'!$C$5:$C$200,"&lt;="&amp;('1. Einrichtung'!$C$9+(25-1)*7+6),'3. Abwesenheiten'!$D$5:$D$200,"&gt;="&amp;('1. Einrichtung'!$C$9+(25-1)*7)))</f>
        <v/>
      </c>
      <c r="AA11" s="106">
        <f>IF($A11="","",COUNTIFS('3. Abwesenheiten'!$A$5:$A$200,$A11,'3. Abwesenheiten'!$F$5:$F$200,"Genehmigt",'3. Abwesenheiten'!$C$5:$C$200,"&lt;="&amp;('1. Einrichtung'!$C$9+(26-1)*7+6),'3. Abwesenheiten'!$D$5:$D$200,"&gt;="&amp;('1. Einrichtung'!$C$9+(26-1)*7)))</f>
        <v/>
      </c>
      <c r="AB11" s="106">
        <f>IF($A11="","",COUNTIFS('3. Abwesenheiten'!$A$5:$A$200,$A11,'3. Abwesenheiten'!$F$5:$F$200,"Genehmigt",'3. Abwesenheiten'!$C$5:$C$200,"&lt;="&amp;('1. Einrichtung'!$C$9+(27-1)*7+6),'3. Abwesenheiten'!$D$5:$D$200,"&gt;="&amp;('1. Einrichtung'!$C$9+(27-1)*7)))</f>
        <v/>
      </c>
      <c r="AC11" s="106">
        <f>IF($A11="","",COUNTIFS('3. Abwesenheiten'!$A$5:$A$200,$A11,'3. Abwesenheiten'!$F$5:$F$200,"Genehmigt",'3. Abwesenheiten'!$C$5:$C$200,"&lt;="&amp;('1. Einrichtung'!$C$9+(28-1)*7+6),'3. Abwesenheiten'!$D$5:$D$200,"&gt;="&amp;('1. Einrichtung'!$C$9+(28-1)*7)))</f>
        <v/>
      </c>
      <c r="AD11" s="106">
        <f>IF($A11="","",COUNTIFS('3. Abwesenheiten'!$A$5:$A$200,$A11,'3. Abwesenheiten'!$F$5:$F$200,"Genehmigt",'3. Abwesenheiten'!$C$5:$C$200,"&lt;="&amp;('1. Einrichtung'!$C$9+(29-1)*7+6),'3. Abwesenheiten'!$D$5:$D$200,"&gt;="&amp;('1. Einrichtung'!$C$9+(29-1)*7)))</f>
        <v/>
      </c>
      <c r="AE11" s="106">
        <f>IF($A11="","",COUNTIFS('3. Abwesenheiten'!$A$5:$A$200,$A11,'3. Abwesenheiten'!$F$5:$F$200,"Genehmigt",'3. Abwesenheiten'!$C$5:$C$200,"&lt;="&amp;('1. Einrichtung'!$C$9+(30-1)*7+6),'3. Abwesenheiten'!$D$5:$D$200,"&gt;="&amp;('1. Einrichtung'!$C$9+(30-1)*7)))</f>
        <v/>
      </c>
      <c r="AF11" s="106">
        <f>IF($A11="","",COUNTIFS('3. Abwesenheiten'!$A$5:$A$200,$A11,'3. Abwesenheiten'!$F$5:$F$200,"Genehmigt",'3. Abwesenheiten'!$C$5:$C$200,"&lt;="&amp;('1. Einrichtung'!$C$9+(31-1)*7+6),'3. Abwesenheiten'!$D$5:$D$200,"&gt;="&amp;('1. Einrichtung'!$C$9+(31-1)*7)))</f>
        <v/>
      </c>
      <c r="AG11" s="106">
        <f>IF($A11="","",COUNTIFS('3. Abwesenheiten'!$A$5:$A$200,$A11,'3. Abwesenheiten'!$F$5:$F$200,"Genehmigt",'3. Abwesenheiten'!$C$5:$C$200,"&lt;="&amp;('1. Einrichtung'!$C$9+(32-1)*7+6),'3. Abwesenheiten'!$D$5:$D$200,"&gt;="&amp;('1. Einrichtung'!$C$9+(32-1)*7)))</f>
        <v/>
      </c>
      <c r="AH11" s="106">
        <f>IF($A11="","",COUNTIFS('3. Abwesenheiten'!$A$5:$A$200,$A11,'3. Abwesenheiten'!$F$5:$F$200,"Genehmigt",'3. Abwesenheiten'!$C$5:$C$200,"&lt;="&amp;('1. Einrichtung'!$C$9+(33-1)*7+6),'3. Abwesenheiten'!$D$5:$D$200,"&gt;="&amp;('1. Einrichtung'!$C$9+(33-1)*7)))</f>
        <v/>
      </c>
      <c r="AI11" s="106">
        <f>IF($A11="","",COUNTIFS('3. Abwesenheiten'!$A$5:$A$200,$A11,'3. Abwesenheiten'!$F$5:$F$200,"Genehmigt",'3. Abwesenheiten'!$C$5:$C$200,"&lt;="&amp;('1. Einrichtung'!$C$9+(34-1)*7+6),'3. Abwesenheiten'!$D$5:$D$200,"&gt;="&amp;('1. Einrichtung'!$C$9+(34-1)*7)))</f>
        <v/>
      </c>
      <c r="AJ11" s="106">
        <f>IF($A11="","",COUNTIFS('3. Abwesenheiten'!$A$5:$A$200,$A11,'3. Abwesenheiten'!$F$5:$F$200,"Genehmigt",'3. Abwesenheiten'!$C$5:$C$200,"&lt;="&amp;('1. Einrichtung'!$C$9+(35-1)*7+6),'3. Abwesenheiten'!$D$5:$D$200,"&gt;="&amp;('1. Einrichtung'!$C$9+(35-1)*7)))</f>
        <v/>
      </c>
      <c r="AK11" s="106">
        <f>IF($A11="","",COUNTIFS('3. Abwesenheiten'!$A$5:$A$200,$A11,'3. Abwesenheiten'!$F$5:$F$200,"Genehmigt",'3. Abwesenheiten'!$C$5:$C$200,"&lt;="&amp;('1. Einrichtung'!$C$9+(36-1)*7+6),'3. Abwesenheiten'!$D$5:$D$200,"&gt;="&amp;('1. Einrichtung'!$C$9+(36-1)*7)))</f>
        <v/>
      </c>
      <c r="AL11" s="106">
        <f>IF($A11="","",COUNTIFS('3. Abwesenheiten'!$A$5:$A$200,$A11,'3. Abwesenheiten'!$F$5:$F$200,"Genehmigt",'3. Abwesenheiten'!$C$5:$C$200,"&lt;="&amp;('1. Einrichtung'!$C$9+(37-1)*7+6),'3. Abwesenheiten'!$D$5:$D$200,"&gt;="&amp;('1. Einrichtung'!$C$9+(37-1)*7)))</f>
        <v/>
      </c>
      <c r="AM11" s="106">
        <f>IF($A11="","",COUNTIFS('3. Abwesenheiten'!$A$5:$A$200,$A11,'3. Abwesenheiten'!$F$5:$F$200,"Genehmigt",'3. Abwesenheiten'!$C$5:$C$200,"&lt;="&amp;('1. Einrichtung'!$C$9+(38-1)*7+6),'3. Abwesenheiten'!$D$5:$D$200,"&gt;="&amp;('1. Einrichtung'!$C$9+(38-1)*7)))</f>
        <v/>
      </c>
      <c r="AN11" s="106">
        <f>IF($A11="","",COUNTIFS('3. Abwesenheiten'!$A$5:$A$200,$A11,'3. Abwesenheiten'!$F$5:$F$200,"Genehmigt",'3. Abwesenheiten'!$C$5:$C$200,"&lt;="&amp;('1. Einrichtung'!$C$9+(39-1)*7+6),'3. Abwesenheiten'!$D$5:$D$200,"&gt;="&amp;('1. Einrichtung'!$C$9+(39-1)*7)))</f>
        <v/>
      </c>
      <c r="AO11" s="106">
        <f>IF($A11="","",COUNTIFS('3. Abwesenheiten'!$A$5:$A$200,$A11,'3. Abwesenheiten'!$F$5:$F$200,"Genehmigt",'3. Abwesenheiten'!$C$5:$C$200,"&lt;="&amp;('1. Einrichtung'!$C$9+(40-1)*7+6),'3. Abwesenheiten'!$D$5:$D$200,"&gt;="&amp;('1. Einrichtung'!$C$9+(40-1)*7)))</f>
        <v/>
      </c>
      <c r="AP11" s="106">
        <f>IF($A11="","",COUNTIFS('3. Abwesenheiten'!$A$5:$A$200,$A11,'3. Abwesenheiten'!$F$5:$F$200,"Genehmigt",'3. Abwesenheiten'!$C$5:$C$200,"&lt;="&amp;('1. Einrichtung'!$C$9+(41-1)*7+6),'3. Abwesenheiten'!$D$5:$D$200,"&gt;="&amp;('1. Einrichtung'!$C$9+(41-1)*7)))</f>
        <v/>
      </c>
      <c r="AQ11" s="106">
        <f>IF($A11="","",COUNTIFS('3. Abwesenheiten'!$A$5:$A$200,$A11,'3. Abwesenheiten'!$F$5:$F$200,"Genehmigt",'3. Abwesenheiten'!$C$5:$C$200,"&lt;="&amp;('1. Einrichtung'!$C$9+(42-1)*7+6),'3. Abwesenheiten'!$D$5:$D$200,"&gt;="&amp;('1. Einrichtung'!$C$9+(42-1)*7)))</f>
        <v/>
      </c>
      <c r="AR11" s="106">
        <f>IF($A11="","",COUNTIFS('3. Abwesenheiten'!$A$5:$A$200,$A11,'3. Abwesenheiten'!$F$5:$F$200,"Genehmigt",'3. Abwesenheiten'!$C$5:$C$200,"&lt;="&amp;('1. Einrichtung'!$C$9+(43-1)*7+6),'3. Abwesenheiten'!$D$5:$D$200,"&gt;="&amp;('1. Einrichtung'!$C$9+(43-1)*7)))</f>
        <v/>
      </c>
      <c r="AS11" s="106">
        <f>IF($A11="","",COUNTIFS('3. Abwesenheiten'!$A$5:$A$200,$A11,'3. Abwesenheiten'!$F$5:$F$200,"Genehmigt",'3. Abwesenheiten'!$C$5:$C$200,"&lt;="&amp;('1. Einrichtung'!$C$9+(44-1)*7+6),'3. Abwesenheiten'!$D$5:$D$200,"&gt;="&amp;('1. Einrichtung'!$C$9+(44-1)*7)))</f>
        <v/>
      </c>
      <c r="AT11" s="106">
        <f>IF($A11="","",COUNTIFS('3. Abwesenheiten'!$A$5:$A$200,$A11,'3. Abwesenheiten'!$F$5:$F$200,"Genehmigt",'3. Abwesenheiten'!$C$5:$C$200,"&lt;="&amp;('1. Einrichtung'!$C$9+(45-1)*7+6),'3. Abwesenheiten'!$D$5:$D$200,"&gt;="&amp;('1. Einrichtung'!$C$9+(45-1)*7)))</f>
        <v/>
      </c>
      <c r="AU11" s="106">
        <f>IF($A11="","",COUNTIFS('3. Abwesenheiten'!$A$5:$A$200,$A11,'3. Abwesenheiten'!$F$5:$F$200,"Genehmigt",'3. Abwesenheiten'!$C$5:$C$200,"&lt;="&amp;('1. Einrichtung'!$C$9+(46-1)*7+6),'3. Abwesenheiten'!$D$5:$D$200,"&gt;="&amp;('1. Einrichtung'!$C$9+(46-1)*7)))</f>
        <v/>
      </c>
      <c r="AV11" s="106">
        <f>IF($A11="","",COUNTIFS('3. Abwesenheiten'!$A$5:$A$200,$A11,'3. Abwesenheiten'!$F$5:$F$200,"Genehmigt",'3. Abwesenheiten'!$C$5:$C$200,"&lt;="&amp;('1. Einrichtung'!$C$9+(47-1)*7+6),'3. Abwesenheiten'!$D$5:$D$200,"&gt;="&amp;('1. Einrichtung'!$C$9+(47-1)*7)))</f>
        <v/>
      </c>
      <c r="AW11" s="106">
        <f>IF($A11="","",COUNTIFS('3. Abwesenheiten'!$A$5:$A$200,$A11,'3. Abwesenheiten'!$F$5:$F$200,"Genehmigt",'3. Abwesenheiten'!$C$5:$C$200,"&lt;="&amp;('1. Einrichtung'!$C$9+(48-1)*7+6),'3. Abwesenheiten'!$D$5:$D$200,"&gt;="&amp;('1. Einrichtung'!$C$9+(48-1)*7)))</f>
        <v/>
      </c>
      <c r="AX11" s="106">
        <f>IF($A11="","",COUNTIFS('3. Abwesenheiten'!$A$5:$A$200,$A11,'3. Abwesenheiten'!$F$5:$F$200,"Genehmigt",'3. Abwesenheiten'!$C$5:$C$200,"&lt;="&amp;('1. Einrichtung'!$C$9+(49-1)*7+6),'3. Abwesenheiten'!$D$5:$D$200,"&gt;="&amp;('1. Einrichtung'!$C$9+(49-1)*7)))</f>
        <v/>
      </c>
      <c r="AY11" s="106">
        <f>IF($A11="","",COUNTIFS('3. Abwesenheiten'!$A$5:$A$200,$A11,'3. Abwesenheiten'!$F$5:$F$200,"Genehmigt",'3. Abwesenheiten'!$C$5:$C$200,"&lt;="&amp;('1. Einrichtung'!$C$9+(50-1)*7+6),'3. Abwesenheiten'!$D$5:$D$200,"&gt;="&amp;('1. Einrichtung'!$C$9+(50-1)*7)))</f>
        <v/>
      </c>
      <c r="AZ11" s="106">
        <f>IF($A11="","",COUNTIFS('3. Abwesenheiten'!$A$5:$A$200,$A11,'3. Abwesenheiten'!$F$5:$F$200,"Genehmigt",'3. Abwesenheiten'!$C$5:$C$200,"&lt;="&amp;('1. Einrichtung'!$C$9+(51-1)*7+6),'3. Abwesenheiten'!$D$5:$D$200,"&gt;="&amp;('1. Einrichtung'!$C$9+(51-1)*7)))</f>
        <v/>
      </c>
      <c r="BA11" s="106">
        <f>IF($A11="","",COUNTIFS('3. Abwesenheiten'!$A$5:$A$200,$A11,'3. Abwesenheiten'!$F$5:$F$200,"Genehmigt",'3. Abwesenheiten'!$C$5:$C$200,"&lt;="&amp;('1. Einrichtung'!$C$9+(52-1)*7+6),'3. Abwesenheiten'!$D$5:$D$200,"&gt;="&amp;('1. Einrichtung'!$C$9+(52-1)*7)))</f>
        <v/>
      </c>
    </row>
    <row r="12" ht="18" customHeight="1" s="55">
      <c r="A12" s="105">
        <f>IF('2. Mitarbeiter'!A12="","",'2. Mitarbeiter'!A12)</f>
        <v/>
      </c>
      <c r="B12" s="106">
        <f>IF($A12="","",COUNTIFS('3. Abwesenheiten'!$A$5:$A$200,$A12,'3. Abwesenheiten'!$F$5:$F$200,"Genehmigt",'3. Abwesenheiten'!$C$5:$C$200,"&lt;="&amp;('1. Einrichtung'!$C$9+(1-1)*7+6),'3. Abwesenheiten'!$D$5:$D$200,"&gt;="&amp;('1. Einrichtung'!$C$9+(1-1)*7)))</f>
        <v/>
      </c>
      <c r="C12" s="106">
        <f>IF($A12="","",COUNTIFS('3. Abwesenheiten'!$A$5:$A$200,$A12,'3. Abwesenheiten'!$F$5:$F$200,"Genehmigt",'3. Abwesenheiten'!$C$5:$C$200,"&lt;="&amp;('1. Einrichtung'!$C$9+(2-1)*7+6),'3. Abwesenheiten'!$D$5:$D$200,"&gt;="&amp;('1. Einrichtung'!$C$9+(2-1)*7)))</f>
        <v/>
      </c>
      <c r="D12" s="106">
        <f>IF($A12="","",COUNTIFS('3. Abwesenheiten'!$A$5:$A$200,$A12,'3. Abwesenheiten'!$F$5:$F$200,"Genehmigt",'3. Abwesenheiten'!$C$5:$C$200,"&lt;="&amp;('1. Einrichtung'!$C$9+(3-1)*7+6),'3. Abwesenheiten'!$D$5:$D$200,"&gt;="&amp;('1. Einrichtung'!$C$9+(3-1)*7)))</f>
        <v/>
      </c>
      <c r="E12" s="106">
        <f>IF($A12="","",COUNTIFS('3. Abwesenheiten'!$A$5:$A$200,$A12,'3. Abwesenheiten'!$F$5:$F$200,"Genehmigt",'3. Abwesenheiten'!$C$5:$C$200,"&lt;="&amp;('1. Einrichtung'!$C$9+(4-1)*7+6),'3. Abwesenheiten'!$D$5:$D$200,"&gt;="&amp;('1. Einrichtung'!$C$9+(4-1)*7)))</f>
        <v/>
      </c>
      <c r="F12" s="106">
        <f>IF($A12="","",COUNTIFS('3. Abwesenheiten'!$A$5:$A$200,$A12,'3. Abwesenheiten'!$F$5:$F$200,"Genehmigt",'3. Abwesenheiten'!$C$5:$C$200,"&lt;="&amp;('1. Einrichtung'!$C$9+(5-1)*7+6),'3. Abwesenheiten'!$D$5:$D$200,"&gt;="&amp;('1. Einrichtung'!$C$9+(5-1)*7)))</f>
        <v/>
      </c>
      <c r="G12" s="106">
        <f>IF($A12="","",COUNTIFS('3. Abwesenheiten'!$A$5:$A$200,$A12,'3. Abwesenheiten'!$F$5:$F$200,"Genehmigt",'3. Abwesenheiten'!$C$5:$C$200,"&lt;="&amp;('1. Einrichtung'!$C$9+(6-1)*7+6),'3. Abwesenheiten'!$D$5:$D$200,"&gt;="&amp;('1. Einrichtung'!$C$9+(6-1)*7)))</f>
        <v/>
      </c>
      <c r="H12" s="106">
        <f>IF($A12="","",COUNTIFS('3. Abwesenheiten'!$A$5:$A$200,$A12,'3. Abwesenheiten'!$F$5:$F$200,"Genehmigt",'3. Abwesenheiten'!$C$5:$C$200,"&lt;="&amp;('1. Einrichtung'!$C$9+(7-1)*7+6),'3. Abwesenheiten'!$D$5:$D$200,"&gt;="&amp;('1. Einrichtung'!$C$9+(7-1)*7)))</f>
        <v/>
      </c>
      <c r="I12" s="106">
        <f>IF($A12="","",COUNTIFS('3. Abwesenheiten'!$A$5:$A$200,$A12,'3. Abwesenheiten'!$F$5:$F$200,"Genehmigt",'3. Abwesenheiten'!$C$5:$C$200,"&lt;="&amp;('1. Einrichtung'!$C$9+(8-1)*7+6),'3. Abwesenheiten'!$D$5:$D$200,"&gt;="&amp;('1. Einrichtung'!$C$9+(8-1)*7)))</f>
        <v/>
      </c>
      <c r="J12" s="106">
        <f>IF($A12="","",COUNTIFS('3. Abwesenheiten'!$A$5:$A$200,$A12,'3. Abwesenheiten'!$F$5:$F$200,"Genehmigt",'3. Abwesenheiten'!$C$5:$C$200,"&lt;="&amp;('1. Einrichtung'!$C$9+(9-1)*7+6),'3. Abwesenheiten'!$D$5:$D$200,"&gt;="&amp;('1. Einrichtung'!$C$9+(9-1)*7)))</f>
        <v/>
      </c>
      <c r="K12" s="106">
        <f>IF($A12="","",COUNTIFS('3. Abwesenheiten'!$A$5:$A$200,$A12,'3. Abwesenheiten'!$F$5:$F$200,"Genehmigt",'3. Abwesenheiten'!$C$5:$C$200,"&lt;="&amp;('1. Einrichtung'!$C$9+(10-1)*7+6),'3. Abwesenheiten'!$D$5:$D$200,"&gt;="&amp;('1. Einrichtung'!$C$9+(10-1)*7)))</f>
        <v/>
      </c>
      <c r="L12" s="106">
        <f>IF($A12="","",COUNTIFS('3. Abwesenheiten'!$A$5:$A$200,$A12,'3. Abwesenheiten'!$F$5:$F$200,"Genehmigt",'3. Abwesenheiten'!$C$5:$C$200,"&lt;="&amp;('1. Einrichtung'!$C$9+(11-1)*7+6),'3. Abwesenheiten'!$D$5:$D$200,"&gt;="&amp;('1. Einrichtung'!$C$9+(11-1)*7)))</f>
        <v/>
      </c>
      <c r="M12" s="106">
        <f>IF($A12="","",COUNTIFS('3. Abwesenheiten'!$A$5:$A$200,$A12,'3. Abwesenheiten'!$F$5:$F$200,"Genehmigt",'3. Abwesenheiten'!$C$5:$C$200,"&lt;="&amp;('1. Einrichtung'!$C$9+(12-1)*7+6),'3. Abwesenheiten'!$D$5:$D$200,"&gt;="&amp;('1. Einrichtung'!$C$9+(12-1)*7)))</f>
        <v/>
      </c>
      <c r="N12" s="106">
        <f>IF($A12="","",COUNTIFS('3. Abwesenheiten'!$A$5:$A$200,$A12,'3. Abwesenheiten'!$F$5:$F$200,"Genehmigt",'3. Abwesenheiten'!$C$5:$C$200,"&lt;="&amp;('1. Einrichtung'!$C$9+(13-1)*7+6),'3. Abwesenheiten'!$D$5:$D$200,"&gt;="&amp;('1. Einrichtung'!$C$9+(13-1)*7)))</f>
        <v/>
      </c>
      <c r="O12" s="106">
        <f>IF($A12="","",COUNTIFS('3. Abwesenheiten'!$A$5:$A$200,$A12,'3. Abwesenheiten'!$F$5:$F$200,"Genehmigt",'3. Abwesenheiten'!$C$5:$C$200,"&lt;="&amp;('1. Einrichtung'!$C$9+(14-1)*7+6),'3. Abwesenheiten'!$D$5:$D$200,"&gt;="&amp;('1. Einrichtung'!$C$9+(14-1)*7)))</f>
        <v/>
      </c>
      <c r="P12" s="106">
        <f>IF($A12="","",COUNTIFS('3. Abwesenheiten'!$A$5:$A$200,$A12,'3. Abwesenheiten'!$F$5:$F$200,"Genehmigt",'3. Abwesenheiten'!$C$5:$C$200,"&lt;="&amp;('1. Einrichtung'!$C$9+(15-1)*7+6),'3. Abwesenheiten'!$D$5:$D$200,"&gt;="&amp;('1. Einrichtung'!$C$9+(15-1)*7)))</f>
        <v/>
      </c>
      <c r="Q12" s="106">
        <f>IF($A12="","",COUNTIFS('3. Abwesenheiten'!$A$5:$A$200,$A12,'3. Abwesenheiten'!$F$5:$F$200,"Genehmigt",'3. Abwesenheiten'!$C$5:$C$200,"&lt;="&amp;('1. Einrichtung'!$C$9+(16-1)*7+6),'3. Abwesenheiten'!$D$5:$D$200,"&gt;="&amp;('1. Einrichtung'!$C$9+(16-1)*7)))</f>
        <v/>
      </c>
      <c r="R12" s="106">
        <f>IF($A12="","",COUNTIFS('3. Abwesenheiten'!$A$5:$A$200,$A12,'3. Abwesenheiten'!$F$5:$F$200,"Genehmigt",'3. Abwesenheiten'!$C$5:$C$200,"&lt;="&amp;('1. Einrichtung'!$C$9+(17-1)*7+6),'3. Abwesenheiten'!$D$5:$D$200,"&gt;="&amp;('1. Einrichtung'!$C$9+(17-1)*7)))</f>
        <v/>
      </c>
      <c r="S12" s="106">
        <f>IF($A12="","",COUNTIFS('3. Abwesenheiten'!$A$5:$A$200,$A12,'3. Abwesenheiten'!$F$5:$F$200,"Genehmigt",'3. Abwesenheiten'!$C$5:$C$200,"&lt;="&amp;('1. Einrichtung'!$C$9+(18-1)*7+6),'3. Abwesenheiten'!$D$5:$D$200,"&gt;="&amp;('1. Einrichtung'!$C$9+(18-1)*7)))</f>
        <v/>
      </c>
      <c r="T12" s="106">
        <f>IF($A12="","",COUNTIFS('3. Abwesenheiten'!$A$5:$A$200,$A12,'3. Abwesenheiten'!$F$5:$F$200,"Genehmigt",'3. Abwesenheiten'!$C$5:$C$200,"&lt;="&amp;('1. Einrichtung'!$C$9+(19-1)*7+6),'3. Abwesenheiten'!$D$5:$D$200,"&gt;="&amp;('1. Einrichtung'!$C$9+(19-1)*7)))</f>
        <v/>
      </c>
      <c r="U12" s="106">
        <f>IF($A12="","",COUNTIFS('3. Abwesenheiten'!$A$5:$A$200,$A12,'3. Abwesenheiten'!$F$5:$F$200,"Genehmigt",'3. Abwesenheiten'!$C$5:$C$200,"&lt;="&amp;('1. Einrichtung'!$C$9+(20-1)*7+6),'3. Abwesenheiten'!$D$5:$D$200,"&gt;="&amp;('1. Einrichtung'!$C$9+(20-1)*7)))</f>
        <v/>
      </c>
      <c r="V12" s="106">
        <f>IF($A12="","",COUNTIFS('3. Abwesenheiten'!$A$5:$A$200,$A12,'3. Abwesenheiten'!$F$5:$F$200,"Genehmigt",'3. Abwesenheiten'!$C$5:$C$200,"&lt;="&amp;('1. Einrichtung'!$C$9+(21-1)*7+6),'3. Abwesenheiten'!$D$5:$D$200,"&gt;="&amp;('1. Einrichtung'!$C$9+(21-1)*7)))</f>
        <v/>
      </c>
      <c r="W12" s="106">
        <f>IF($A12="","",COUNTIFS('3. Abwesenheiten'!$A$5:$A$200,$A12,'3. Abwesenheiten'!$F$5:$F$200,"Genehmigt",'3. Abwesenheiten'!$C$5:$C$200,"&lt;="&amp;('1. Einrichtung'!$C$9+(22-1)*7+6),'3. Abwesenheiten'!$D$5:$D$200,"&gt;="&amp;('1. Einrichtung'!$C$9+(22-1)*7)))</f>
        <v/>
      </c>
      <c r="X12" s="106">
        <f>IF($A12="","",COUNTIFS('3. Abwesenheiten'!$A$5:$A$200,$A12,'3. Abwesenheiten'!$F$5:$F$200,"Genehmigt",'3. Abwesenheiten'!$C$5:$C$200,"&lt;="&amp;('1. Einrichtung'!$C$9+(23-1)*7+6),'3. Abwesenheiten'!$D$5:$D$200,"&gt;="&amp;('1. Einrichtung'!$C$9+(23-1)*7)))</f>
        <v/>
      </c>
      <c r="Y12" s="106">
        <f>IF($A12="","",COUNTIFS('3. Abwesenheiten'!$A$5:$A$200,$A12,'3. Abwesenheiten'!$F$5:$F$200,"Genehmigt",'3. Abwesenheiten'!$C$5:$C$200,"&lt;="&amp;('1. Einrichtung'!$C$9+(24-1)*7+6),'3. Abwesenheiten'!$D$5:$D$200,"&gt;="&amp;('1. Einrichtung'!$C$9+(24-1)*7)))</f>
        <v/>
      </c>
      <c r="Z12" s="106">
        <f>IF($A12="","",COUNTIFS('3. Abwesenheiten'!$A$5:$A$200,$A12,'3. Abwesenheiten'!$F$5:$F$200,"Genehmigt",'3. Abwesenheiten'!$C$5:$C$200,"&lt;="&amp;('1. Einrichtung'!$C$9+(25-1)*7+6),'3. Abwesenheiten'!$D$5:$D$200,"&gt;="&amp;('1. Einrichtung'!$C$9+(25-1)*7)))</f>
        <v/>
      </c>
      <c r="AA12" s="106">
        <f>IF($A12="","",COUNTIFS('3. Abwesenheiten'!$A$5:$A$200,$A12,'3. Abwesenheiten'!$F$5:$F$200,"Genehmigt",'3. Abwesenheiten'!$C$5:$C$200,"&lt;="&amp;('1. Einrichtung'!$C$9+(26-1)*7+6),'3. Abwesenheiten'!$D$5:$D$200,"&gt;="&amp;('1. Einrichtung'!$C$9+(26-1)*7)))</f>
        <v/>
      </c>
      <c r="AB12" s="106">
        <f>IF($A12="","",COUNTIFS('3. Abwesenheiten'!$A$5:$A$200,$A12,'3. Abwesenheiten'!$F$5:$F$200,"Genehmigt",'3. Abwesenheiten'!$C$5:$C$200,"&lt;="&amp;('1. Einrichtung'!$C$9+(27-1)*7+6),'3. Abwesenheiten'!$D$5:$D$200,"&gt;="&amp;('1. Einrichtung'!$C$9+(27-1)*7)))</f>
        <v/>
      </c>
      <c r="AC12" s="106">
        <f>IF($A12="","",COUNTIFS('3. Abwesenheiten'!$A$5:$A$200,$A12,'3. Abwesenheiten'!$F$5:$F$200,"Genehmigt",'3. Abwesenheiten'!$C$5:$C$200,"&lt;="&amp;('1. Einrichtung'!$C$9+(28-1)*7+6),'3. Abwesenheiten'!$D$5:$D$200,"&gt;="&amp;('1. Einrichtung'!$C$9+(28-1)*7)))</f>
        <v/>
      </c>
      <c r="AD12" s="106">
        <f>IF($A12="","",COUNTIFS('3. Abwesenheiten'!$A$5:$A$200,$A12,'3. Abwesenheiten'!$F$5:$F$200,"Genehmigt",'3. Abwesenheiten'!$C$5:$C$200,"&lt;="&amp;('1. Einrichtung'!$C$9+(29-1)*7+6),'3. Abwesenheiten'!$D$5:$D$200,"&gt;="&amp;('1. Einrichtung'!$C$9+(29-1)*7)))</f>
        <v/>
      </c>
      <c r="AE12" s="106">
        <f>IF($A12="","",COUNTIFS('3. Abwesenheiten'!$A$5:$A$200,$A12,'3. Abwesenheiten'!$F$5:$F$200,"Genehmigt",'3. Abwesenheiten'!$C$5:$C$200,"&lt;="&amp;('1. Einrichtung'!$C$9+(30-1)*7+6),'3. Abwesenheiten'!$D$5:$D$200,"&gt;="&amp;('1. Einrichtung'!$C$9+(30-1)*7)))</f>
        <v/>
      </c>
      <c r="AF12" s="106">
        <f>IF($A12="","",COUNTIFS('3. Abwesenheiten'!$A$5:$A$200,$A12,'3. Abwesenheiten'!$F$5:$F$200,"Genehmigt",'3. Abwesenheiten'!$C$5:$C$200,"&lt;="&amp;('1. Einrichtung'!$C$9+(31-1)*7+6),'3. Abwesenheiten'!$D$5:$D$200,"&gt;="&amp;('1. Einrichtung'!$C$9+(31-1)*7)))</f>
        <v/>
      </c>
      <c r="AG12" s="106">
        <f>IF($A12="","",COUNTIFS('3. Abwesenheiten'!$A$5:$A$200,$A12,'3. Abwesenheiten'!$F$5:$F$200,"Genehmigt",'3. Abwesenheiten'!$C$5:$C$200,"&lt;="&amp;('1. Einrichtung'!$C$9+(32-1)*7+6),'3. Abwesenheiten'!$D$5:$D$200,"&gt;="&amp;('1. Einrichtung'!$C$9+(32-1)*7)))</f>
        <v/>
      </c>
      <c r="AH12" s="106">
        <f>IF($A12="","",COUNTIFS('3. Abwesenheiten'!$A$5:$A$200,$A12,'3. Abwesenheiten'!$F$5:$F$200,"Genehmigt",'3. Abwesenheiten'!$C$5:$C$200,"&lt;="&amp;('1. Einrichtung'!$C$9+(33-1)*7+6),'3. Abwesenheiten'!$D$5:$D$200,"&gt;="&amp;('1. Einrichtung'!$C$9+(33-1)*7)))</f>
        <v/>
      </c>
      <c r="AI12" s="106">
        <f>IF($A12="","",COUNTIFS('3. Abwesenheiten'!$A$5:$A$200,$A12,'3. Abwesenheiten'!$F$5:$F$200,"Genehmigt",'3. Abwesenheiten'!$C$5:$C$200,"&lt;="&amp;('1. Einrichtung'!$C$9+(34-1)*7+6),'3. Abwesenheiten'!$D$5:$D$200,"&gt;="&amp;('1. Einrichtung'!$C$9+(34-1)*7)))</f>
        <v/>
      </c>
      <c r="AJ12" s="106">
        <f>IF($A12="","",COUNTIFS('3. Abwesenheiten'!$A$5:$A$200,$A12,'3. Abwesenheiten'!$F$5:$F$200,"Genehmigt",'3. Abwesenheiten'!$C$5:$C$200,"&lt;="&amp;('1. Einrichtung'!$C$9+(35-1)*7+6),'3. Abwesenheiten'!$D$5:$D$200,"&gt;="&amp;('1. Einrichtung'!$C$9+(35-1)*7)))</f>
        <v/>
      </c>
      <c r="AK12" s="106">
        <f>IF($A12="","",COUNTIFS('3. Abwesenheiten'!$A$5:$A$200,$A12,'3. Abwesenheiten'!$F$5:$F$200,"Genehmigt",'3. Abwesenheiten'!$C$5:$C$200,"&lt;="&amp;('1. Einrichtung'!$C$9+(36-1)*7+6),'3. Abwesenheiten'!$D$5:$D$200,"&gt;="&amp;('1. Einrichtung'!$C$9+(36-1)*7)))</f>
        <v/>
      </c>
      <c r="AL12" s="106">
        <f>IF($A12="","",COUNTIFS('3. Abwesenheiten'!$A$5:$A$200,$A12,'3. Abwesenheiten'!$F$5:$F$200,"Genehmigt",'3. Abwesenheiten'!$C$5:$C$200,"&lt;="&amp;('1. Einrichtung'!$C$9+(37-1)*7+6),'3. Abwesenheiten'!$D$5:$D$200,"&gt;="&amp;('1. Einrichtung'!$C$9+(37-1)*7)))</f>
        <v/>
      </c>
      <c r="AM12" s="106">
        <f>IF($A12="","",COUNTIFS('3. Abwesenheiten'!$A$5:$A$200,$A12,'3. Abwesenheiten'!$F$5:$F$200,"Genehmigt",'3. Abwesenheiten'!$C$5:$C$200,"&lt;="&amp;('1. Einrichtung'!$C$9+(38-1)*7+6),'3. Abwesenheiten'!$D$5:$D$200,"&gt;="&amp;('1. Einrichtung'!$C$9+(38-1)*7)))</f>
        <v/>
      </c>
      <c r="AN12" s="106">
        <f>IF($A12="","",COUNTIFS('3. Abwesenheiten'!$A$5:$A$200,$A12,'3. Abwesenheiten'!$F$5:$F$200,"Genehmigt",'3. Abwesenheiten'!$C$5:$C$200,"&lt;="&amp;('1. Einrichtung'!$C$9+(39-1)*7+6),'3. Abwesenheiten'!$D$5:$D$200,"&gt;="&amp;('1. Einrichtung'!$C$9+(39-1)*7)))</f>
        <v/>
      </c>
      <c r="AO12" s="106">
        <f>IF($A12="","",COUNTIFS('3. Abwesenheiten'!$A$5:$A$200,$A12,'3. Abwesenheiten'!$F$5:$F$200,"Genehmigt",'3. Abwesenheiten'!$C$5:$C$200,"&lt;="&amp;('1. Einrichtung'!$C$9+(40-1)*7+6),'3. Abwesenheiten'!$D$5:$D$200,"&gt;="&amp;('1. Einrichtung'!$C$9+(40-1)*7)))</f>
        <v/>
      </c>
      <c r="AP12" s="106">
        <f>IF($A12="","",COUNTIFS('3. Abwesenheiten'!$A$5:$A$200,$A12,'3. Abwesenheiten'!$F$5:$F$200,"Genehmigt",'3. Abwesenheiten'!$C$5:$C$200,"&lt;="&amp;('1. Einrichtung'!$C$9+(41-1)*7+6),'3. Abwesenheiten'!$D$5:$D$200,"&gt;="&amp;('1. Einrichtung'!$C$9+(41-1)*7)))</f>
        <v/>
      </c>
      <c r="AQ12" s="106">
        <f>IF($A12="","",COUNTIFS('3. Abwesenheiten'!$A$5:$A$200,$A12,'3. Abwesenheiten'!$F$5:$F$200,"Genehmigt",'3. Abwesenheiten'!$C$5:$C$200,"&lt;="&amp;('1. Einrichtung'!$C$9+(42-1)*7+6),'3. Abwesenheiten'!$D$5:$D$200,"&gt;="&amp;('1. Einrichtung'!$C$9+(42-1)*7)))</f>
        <v/>
      </c>
      <c r="AR12" s="106">
        <f>IF($A12="","",COUNTIFS('3. Abwesenheiten'!$A$5:$A$200,$A12,'3. Abwesenheiten'!$F$5:$F$200,"Genehmigt",'3. Abwesenheiten'!$C$5:$C$200,"&lt;="&amp;('1. Einrichtung'!$C$9+(43-1)*7+6),'3. Abwesenheiten'!$D$5:$D$200,"&gt;="&amp;('1. Einrichtung'!$C$9+(43-1)*7)))</f>
        <v/>
      </c>
      <c r="AS12" s="106">
        <f>IF($A12="","",COUNTIFS('3. Abwesenheiten'!$A$5:$A$200,$A12,'3. Abwesenheiten'!$F$5:$F$200,"Genehmigt",'3. Abwesenheiten'!$C$5:$C$200,"&lt;="&amp;('1. Einrichtung'!$C$9+(44-1)*7+6),'3. Abwesenheiten'!$D$5:$D$200,"&gt;="&amp;('1. Einrichtung'!$C$9+(44-1)*7)))</f>
        <v/>
      </c>
      <c r="AT12" s="106">
        <f>IF($A12="","",COUNTIFS('3. Abwesenheiten'!$A$5:$A$200,$A12,'3. Abwesenheiten'!$F$5:$F$200,"Genehmigt",'3. Abwesenheiten'!$C$5:$C$200,"&lt;="&amp;('1. Einrichtung'!$C$9+(45-1)*7+6),'3. Abwesenheiten'!$D$5:$D$200,"&gt;="&amp;('1. Einrichtung'!$C$9+(45-1)*7)))</f>
        <v/>
      </c>
      <c r="AU12" s="106">
        <f>IF($A12="","",COUNTIFS('3. Abwesenheiten'!$A$5:$A$200,$A12,'3. Abwesenheiten'!$F$5:$F$200,"Genehmigt",'3. Abwesenheiten'!$C$5:$C$200,"&lt;="&amp;('1. Einrichtung'!$C$9+(46-1)*7+6),'3. Abwesenheiten'!$D$5:$D$200,"&gt;="&amp;('1. Einrichtung'!$C$9+(46-1)*7)))</f>
        <v/>
      </c>
      <c r="AV12" s="106">
        <f>IF($A12="","",COUNTIFS('3. Abwesenheiten'!$A$5:$A$200,$A12,'3. Abwesenheiten'!$F$5:$F$200,"Genehmigt",'3. Abwesenheiten'!$C$5:$C$200,"&lt;="&amp;('1. Einrichtung'!$C$9+(47-1)*7+6),'3. Abwesenheiten'!$D$5:$D$200,"&gt;="&amp;('1. Einrichtung'!$C$9+(47-1)*7)))</f>
        <v/>
      </c>
      <c r="AW12" s="106">
        <f>IF($A12="","",COUNTIFS('3. Abwesenheiten'!$A$5:$A$200,$A12,'3. Abwesenheiten'!$F$5:$F$200,"Genehmigt",'3. Abwesenheiten'!$C$5:$C$200,"&lt;="&amp;('1. Einrichtung'!$C$9+(48-1)*7+6),'3. Abwesenheiten'!$D$5:$D$200,"&gt;="&amp;('1. Einrichtung'!$C$9+(48-1)*7)))</f>
        <v/>
      </c>
      <c r="AX12" s="106">
        <f>IF($A12="","",COUNTIFS('3. Abwesenheiten'!$A$5:$A$200,$A12,'3. Abwesenheiten'!$F$5:$F$200,"Genehmigt",'3. Abwesenheiten'!$C$5:$C$200,"&lt;="&amp;('1. Einrichtung'!$C$9+(49-1)*7+6),'3. Abwesenheiten'!$D$5:$D$200,"&gt;="&amp;('1. Einrichtung'!$C$9+(49-1)*7)))</f>
        <v/>
      </c>
      <c r="AY12" s="106">
        <f>IF($A12="","",COUNTIFS('3. Abwesenheiten'!$A$5:$A$200,$A12,'3. Abwesenheiten'!$F$5:$F$200,"Genehmigt",'3. Abwesenheiten'!$C$5:$C$200,"&lt;="&amp;('1. Einrichtung'!$C$9+(50-1)*7+6),'3. Abwesenheiten'!$D$5:$D$200,"&gt;="&amp;('1. Einrichtung'!$C$9+(50-1)*7)))</f>
        <v/>
      </c>
      <c r="AZ12" s="106">
        <f>IF($A12="","",COUNTIFS('3. Abwesenheiten'!$A$5:$A$200,$A12,'3. Abwesenheiten'!$F$5:$F$200,"Genehmigt",'3. Abwesenheiten'!$C$5:$C$200,"&lt;="&amp;('1. Einrichtung'!$C$9+(51-1)*7+6),'3. Abwesenheiten'!$D$5:$D$200,"&gt;="&amp;('1. Einrichtung'!$C$9+(51-1)*7)))</f>
        <v/>
      </c>
      <c r="BA12" s="106">
        <f>IF($A12="","",COUNTIFS('3. Abwesenheiten'!$A$5:$A$200,$A12,'3. Abwesenheiten'!$F$5:$F$200,"Genehmigt",'3. Abwesenheiten'!$C$5:$C$200,"&lt;="&amp;('1. Einrichtung'!$C$9+(52-1)*7+6),'3. Abwesenheiten'!$D$5:$D$200,"&gt;="&amp;('1. Einrichtung'!$C$9+(52-1)*7)))</f>
        <v/>
      </c>
    </row>
    <row r="13" ht="18" customHeight="1" s="55">
      <c r="A13" s="105">
        <f>IF('2. Mitarbeiter'!A13="","",'2. Mitarbeiter'!A13)</f>
        <v/>
      </c>
      <c r="B13" s="106">
        <f>IF($A13="","",COUNTIFS('3. Abwesenheiten'!$A$5:$A$200,$A13,'3. Abwesenheiten'!$F$5:$F$200,"Genehmigt",'3. Abwesenheiten'!$C$5:$C$200,"&lt;="&amp;('1. Einrichtung'!$C$9+(1-1)*7+6),'3. Abwesenheiten'!$D$5:$D$200,"&gt;="&amp;('1. Einrichtung'!$C$9+(1-1)*7)))</f>
        <v/>
      </c>
      <c r="C13" s="106">
        <f>IF($A13="","",COUNTIFS('3. Abwesenheiten'!$A$5:$A$200,$A13,'3. Abwesenheiten'!$F$5:$F$200,"Genehmigt",'3. Abwesenheiten'!$C$5:$C$200,"&lt;="&amp;('1. Einrichtung'!$C$9+(2-1)*7+6),'3. Abwesenheiten'!$D$5:$D$200,"&gt;="&amp;('1. Einrichtung'!$C$9+(2-1)*7)))</f>
        <v/>
      </c>
      <c r="D13" s="106">
        <f>IF($A13="","",COUNTIFS('3. Abwesenheiten'!$A$5:$A$200,$A13,'3. Abwesenheiten'!$F$5:$F$200,"Genehmigt",'3. Abwesenheiten'!$C$5:$C$200,"&lt;="&amp;('1. Einrichtung'!$C$9+(3-1)*7+6),'3. Abwesenheiten'!$D$5:$D$200,"&gt;="&amp;('1. Einrichtung'!$C$9+(3-1)*7)))</f>
        <v/>
      </c>
      <c r="E13" s="106">
        <f>IF($A13="","",COUNTIFS('3. Abwesenheiten'!$A$5:$A$200,$A13,'3. Abwesenheiten'!$F$5:$F$200,"Genehmigt",'3. Abwesenheiten'!$C$5:$C$200,"&lt;="&amp;('1. Einrichtung'!$C$9+(4-1)*7+6),'3. Abwesenheiten'!$D$5:$D$200,"&gt;="&amp;('1. Einrichtung'!$C$9+(4-1)*7)))</f>
        <v/>
      </c>
      <c r="F13" s="106">
        <f>IF($A13="","",COUNTIFS('3. Abwesenheiten'!$A$5:$A$200,$A13,'3. Abwesenheiten'!$F$5:$F$200,"Genehmigt",'3. Abwesenheiten'!$C$5:$C$200,"&lt;="&amp;('1. Einrichtung'!$C$9+(5-1)*7+6),'3. Abwesenheiten'!$D$5:$D$200,"&gt;="&amp;('1. Einrichtung'!$C$9+(5-1)*7)))</f>
        <v/>
      </c>
      <c r="G13" s="106">
        <f>IF($A13="","",COUNTIFS('3. Abwesenheiten'!$A$5:$A$200,$A13,'3. Abwesenheiten'!$F$5:$F$200,"Genehmigt",'3. Abwesenheiten'!$C$5:$C$200,"&lt;="&amp;('1. Einrichtung'!$C$9+(6-1)*7+6),'3. Abwesenheiten'!$D$5:$D$200,"&gt;="&amp;('1. Einrichtung'!$C$9+(6-1)*7)))</f>
        <v/>
      </c>
      <c r="H13" s="106">
        <f>IF($A13="","",COUNTIFS('3. Abwesenheiten'!$A$5:$A$200,$A13,'3. Abwesenheiten'!$F$5:$F$200,"Genehmigt",'3. Abwesenheiten'!$C$5:$C$200,"&lt;="&amp;('1. Einrichtung'!$C$9+(7-1)*7+6),'3. Abwesenheiten'!$D$5:$D$200,"&gt;="&amp;('1. Einrichtung'!$C$9+(7-1)*7)))</f>
        <v/>
      </c>
      <c r="I13" s="106">
        <f>IF($A13="","",COUNTIFS('3. Abwesenheiten'!$A$5:$A$200,$A13,'3. Abwesenheiten'!$F$5:$F$200,"Genehmigt",'3. Abwesenheiten'!$C$5:$C$200,"&lt;="&amp;('1. Einrichtung'!$C$9+(8-1)*7+6),'3. Abwesenheiten'!$D$5:$D$200,"&gt;="&amp;('1. Einrichtung'!$C$9+(8-1)*7)))</f>
        <v/>
      </c>
      <c r="J13" s="106">
        <f>IF($A13="","",COUNTIFS('3. Abwesenheiten'!$A$5:$A$200,$A13,'3. Abwesenheiten'!$F$5:$F$200,"Genehmigt",'3. Abwesenheiten'!$C$5:$C$200,"&lt;="&amp;('1. Einrichtung'!$C$9+(9-1)*7+6),'3. Abwesenheiten'!$D$5:$D$200,"&gt;="&amp;('1. Einrichtung'!$C$9+(9-1)*7)))</f>
        <v/>
      </c>
      <c r="K13" s="106">
        <f>IF($A13="","",COUNTIFS('3. Abwesenheiten'!$A$5:$A$200,$A13,'3. Abwesenheiten'!$F$5:$F$200,"Genehmigt",'3. Abwesenheiten'!$C$5:$C$200,"&lt;="&amp;('1. Einrichtung'!$C$9+(10-1)*7+6),'3. Abwesenheiten'!$D$5:$D$200,"&gt;="&amp;('1. Einrichtung'!$C$9+(10-1)*7)))</f>
        <v/>
      </c>
      <c r="L13" s="106">
        <f>IF($A13="","",COUNTIFS('3. Abwesenheiten'!$A$5:$A$200,$A13,'3. Abwesenheiten'!$F$5:$F$200,"Genehmigt",'3. Abwesenheiten'!$C$5:$C$200,"&lt;="&amp;('1. Einrichtung'!$C$9+(11-1)*7+6),'3. Abwesenheiten'!$D$5:$D$200,"&gt;="&amp;('1. Einrichtung'!$C$9+(11-1)*7)))</f>
        <v/>
      </c>
      <c r="M13" s="106">
        <f>IF($A13="","",COUNTIFS('3. Abwesenheiten'!$A$5:$A$200,$A13,'3. Abwesenheiten'!$F$5:$F$200,"Genehmigt",'3. Abwesenheiten'!$C$5:$C$200,"&lt;="&amp;('1. Einrichtung'!$C$9+(12-1)*7+6),'3. Abwesenheiten'!$D$5:$D$200,"&gt;="&amp;('1. Einrichtung'!$C$9+(12-1)*7)))</f>
        <v/>
      </c>
      <c r="N13" s="106">
        <f>IF($A13="","",COUNTIFS('3. Abwesenheiten'!$A$5:$A$200,$A13,'3. Abwesenheiten'!$F$5:$F$200,"Genehmigt",'3. Abwesenheiten'!$C$5:$C$200,"&lt;="&amp;('1. Einrichtung'!$C$9+(13-1)*7+6),'3. Abwesenheiten'!$D$5:$D$200,"&gt;="&amp;('1. Einrichtung'!$C$9+(13-1)*7)))</f>
        <v/>
      </c>
      <c r="O13" s="106">
        <f>IF($A13="","",COUNTIFS('3. Abwesenheiten'!$A$5:$A$200,$A13,'3. Abwesenheiten'!$F$5:$F$200,"Genehmigt",'3. Abwesenheiten'!$C$5:$C$200,"&lt;="&amp;('1. Einrichtung'!$C$9+(14-1)*7+6),'3. Abwesenheiten'!$D$5:$D$200,"&gt;="&amp;('1. Einrichtung'!$C$9+(14-1)*7)))</f>
        <v/>
      </c>
      <c r="P13" s="106">
        <f>IF($A13="","",COUNTIFS('3. Abwesenheiten'!$A$5:$A$200,$A13,'3. Abwesenheiten'!$F$5:$F$200,"Genehmigt",'3. Abwesenheiten'!$C$5:$C$200,"&lt;="&amp;('1. Einrichtung'!$C$9+(15-1)*7+6),'3. Abwesenheiten'!$D$5:$D$200,"&gt;="&amp;('1. Einrichtung'!$C$9+(15-1)*7)))</f>
        <v/>
      </c>
      <c r="Q13" s="106">
        <f>IF($A13="","",COUNTIFS('3. Abwesenheiten'!$A$5:$A$200,$A13,'3. Abwesenheiten'!$F$5:$F$200,"Genehmigt",'3. Abwesenheiten'!$C$5:$C$200,"&lt;="&amp;('1. Einrichtung'!$C$9+(16-1)*7+6),'3. Abwesenheiten'!$D$5:$D$200,"&gt;="&amp;('1. Einrichtung'!$C$9+(16-1)*7)))</f>
        <v/>
      </c>
      <c r="R13" s="106">
        <f>IF($A13="","",COUNTIFS('3. Abwesenheiten'!$A$5:$A$200,$A13,'3. Abwesenheiten'!$F$5:$F$200,"Genehmigt",'3. Abwesenheiten'!$C$5:$C$200,"&lt;="&amp;('1. Einrichtung'!$C$9+(17-1)*7+6),'3. Abwesenheiten'!$D$5:$D$200,"&gt;="&amp;('1. Einrichtung'!$C$9+(17-1)*7)))</f>
        <v/>
      </c>
      <c r="S13" s="106">
        <f>IF($A13="","",COUNTIFS('3. Abwesenheiten'!$A$5:$A$200,$A13,'3. Abwesenheiten'!$F$5:$F$200,"Genehmigt",'3. Abwesenheiten'!$C$5:$C$200,"&lt;="&amp;('1. Einrichtung'!$C$9+(18-1)*7+6),'3. Abwesenheiten'!$D$5:$D$200,"&gt;="&amp;('1. Einrichtung'!$C$9+(18-1)*7)))</f>
        <v/>
      </c>
      <c r="T13" s="106">
        <f>IF($A13="","",COUNTIFS('3. Abwesenheiten'!$A$5:$A$200,$A13,'3. Abwesenheiten'!$F$5:$F$200,"Genehmigt",'3. Abwesenheiten'!$C$5:$C$200,"&lt;="&amp;('1. Einrichtung'!$C$9+(19-1)*7+6),'3. Abwesenheiten'!$D$5:$D$200,"&gt;="&amp;('1. Einrichtung'!$C$9+(19-1)*7)))</f>
        <v/>
      </c>
      <c r="U13" s="106">
        <f>IF($A13="","",COUNTIFS('3. Abwesenheiten'!$A$5:$A$200,$A13,'3. Abwesenheiten'!$F$5:$F$200,"Genehmigt",'3. Abwesenheiten'!$C$5:$C$200,"&lt;="&amp;('1. Einrichtung'!$C$9+(20-1)*7+6),'3. Abwesenheiten'!$D$5:$D$200,"&gt;="&amp;('1. Einrichtung'!$C$9+(20-1)*7)))</f>
        <v/>
      </c>
      <c r="V13" s="106">
        <f>IF($A13="","",COUNTIFS('3. Abwesenheiten'!$A$5:$A$200,$A13,'3. Abwesenheiten'!$F$5:$F$200,"Genehmigt",'3. Abwesenheiten'!$C$5:$C$200,"&lt;="&amp;('1. Einrichtung'!$C$9+(21-1)*7+6),'3. Abwesenheiten'!$D$5:$D$200,"&gt;="&amp;('1. Einrichtung'!$C$9+(21-1)*7)))</f>
        <v/>
      </c>
      <c r="W13" s="106">
        <f>IF($A13="","",COUNTIFS('3. Abwesenheiten'!$A$5:$A$200,$A13,'3. Abwesenheiten'!$F$5:$F$200,"Genehmigt",'3. Abwesenheiten'!$C$5:$C$200,"&lt;="&amp;('1. Einrichtung'!$C$9+(22-1)*7+6),'3. Abwesenheiten'!$D$5:$D$200,"&gt;="&amp;('1. Einrichtung'!$C$9+(22-1)*7)))</f>
        <v/>
      </c>
      <c r="X13" s="106">
        <f>IF($A13="","",COUNTIFS('3. Abwesenheiten'!$A$5:$A$200,$A13,'3. Abwesenheiten'!$F$5:$F$200,"Genehmigt",'3. Abwesenheiten'!$C$5:$C$200,"&lt;="&amp;('1. Einrichtung'!$C$9+(23-1)*7+6),'3. Abwesenheiten'!$D$5:$D$200,"&gt;="&amp;('1. Einrichtung'!$C$9+(23-1)*7)))</f>
        <v/>
      </c>
      <c r="Y13" s="106">
        <f>IF($A13="","",COUNTIFS('3. Abwesenheiten'!$A$5:$A$200,$A13,'3. Abwesenheiten'!$F$5:$F$200,"Genehmigt",'3. Abwesenheiten'!$C$5:$C$200,"&lt;="&amp;('1. Einrichtung'!$C$9+(24-1)*7+6),'3. Abwesenheiten'!$D$5:$D$200,"&gt;="&amp;('1. Einrichtung'!$C$9+(24-1)*7)))</f>
        <v/>
      </c>
      <c r="Z13" s="106">
        <f>IF($A13="","",COUNTIFS('3. Abwesenheiten'!$A$5:$A$200,$A13,'3. Abwesenheiten'!$F$5:$F$200,"Genehmigt",'3. Abwesenheiten'!$C$5:$C$200,"&lt;="&amp;('1. Einrichtung'!$C$9+(25-1)*7+6),'3. Abwesenheiten'!$D$5:$D$200,"&gt;="&amp;('1. Einrichtung'!$C$9+(25-1)*7)))</f>
        <v/>
      </c>
      <c r="AA13" s="106">
        <f>IF($A13="","",COUNTIFS('3. Abwesenheiten'!$A$5:$A$200,$A13,'3. Abwesenheiten'!$F$5:$F$200,"Genehmigt",'3. Abwesenheiten'!$C$5:$C$200,"&lt;="&amp;('1. Einrichtung'!$C$9+(26-1)*7+6),'3. Abwesenheiten'!$D$5:$D$200,"&gt;="&amp;('1. Einrichtung'!$C$9+(26-1)*7)))</f>
        <v/>
      </c>
      <c r="AB13" s="106">
        <f>IF($A13="","",COUNTIFS('3. Abwesenheiten'!$A$5:$A$200,$A13,'3. Abwesenheiten'!$F$5:$F$200,"Genehmigt",'3. Abwesenheiten'!$C$5:$C$200,"&lt;="&amp;('1. Einrichtung'!$C$9+(27-1)*7+6),'3. Abwesenheiten'!$D$5:$D$200,"&gt;="&amp;('1. Einrichtung'!$C$9+(27-1)*7)))</f>
        <v/>
      </c>
      <c r="AC13" s="106">
        <f>IF($A13="","",COUNTIFS('3. Abwesenheiten'!$A$5:$A$200,$A13,'3. Abwesenheiten'!$F$5:$F$200,"Genehmigt",'3. Abwesenheiten'!$C$5:$C$200,"&lt;="&amp;('1. Einrichtung'!$C$9+(28-1)*7+6),'3. Abwesenheiten'!$D$5:$D$200,"&gt;="&amp;('1. Einrichtung'!$C$9+(28-1)*7)))</f>
        <v/>
      </c>
      <c r="AD13" s="106">
        <f>IF($A13="","",COUNTIFS('3. Abwesenheiten'!$A$5:$A$200,$A13,'3. Abwesenheiten'!$F$5:$F$200,"Genehmigt",'3. Abwesenheiten'!$C$5:$C$200,"&lt;="&amp;('1. Einrichtung'!$C$9+(29-1)*7+6),'3. Abwesenheiten'!$D$5:$D$200,"&gt;="&amp;('1. Einrichtung'!$C$9+(29-1)*7)))</f>
        <v/>
      </c>
      <c r="AE13" s="106">
        <f>IF($A13="","",COUNTIFS('3. Abwesenheiten'!$A$5:$A$200,$A13,'3. Abwesenheiten'!$F$5:$F$200,"Genehmigt",'3. Abwesenheiten'!$C$5:$C$200,"&lt;="&amp;('1. Einrichtung'!$C$9+(30-1)*7+6),'3. Abwesenheiten'!$D$5:$D$200,"&gt;="&amp;('1. Einrichtung'!$C$9+(30-1)*7)))</f>
        <v/>
      </c>
      <c r="AF13" s="106">
        <f>IF($A13="","",COUNTIFS('3. Abwesenheiten'!$A$5:$A$200,$A13,'3. Abwesenheiten'!$F$5:$F$200,"Genehmigt",'3. Abwesenheiten'!$C$5:$C$200,"&lt;="&amp;('1. Einrichtung'!$C$9+(31-1)*7+6),'3. Abwesenheiten'!$D$5:$D$200,"&gt;="&amp;('1. Einrichtung'!$C$9+(31-1)*7)))</f>
        <v/>
      </c>
      <c r="AG13" s="106">
        <f>IF($A13="","",COUNTIFS('3. Abwesenheiten'!$A$5:$A$200,$A13,'3. Abwesenheiten'!$F$5:$F$200,"Genehmigt",'3. Abwesenheiten'!$C$5:$C$200,"&lt;="&amp;('1. Einrichtung'!$C$9+(32-1)*7+6),'3. Abwesenheiten'!$D$5:$D$200,"&gt;="&amp;('1. Einrichtung'!$C$9+(32-1)*7)))</f>
        <v/>
      </c>
      <c r="AH13" s="106">
        <f>IF($A13="","",COUNTIFS('3. Abwesenheiten'!$A$5:$A$200,$A13,'3. Abwesenheiten'!$F$5:$F$200,"Genehmigt",'3. Abwesenheiten'!$C$5:$C$200,"&lt;="&amp;('1. Einrichtung'!$C$9+(33-1)*7+6),'3. Abwesenheiten'!$D$5:$D$200,"&gt;="&amp;('1. Einrichtung'!$C$9+(33-1)*7)))</f>
        <v/>
      </c>
      <c r="AI13" s="106">
        <f>IF($A13="","",COUNTIFS('3. Abwesenheiten'!$A$5:$A$200,$A13,'3. Abwesenheiten'!$F$5:$F$200,"Genehmigt",'3. Abwesenheiten'!$C$5:$C$200,"&lt;="&amp;('1. Einrichtung'!$C$9+(34-1)*7+6),'3. Abwesenheiten'!$D$5:$D$200,"&gt;="&amp;('1. Einrichtung'!$C$9+(34-1)*7)))</f>
        <v/>
      </c>
      <c r="AJ13" s="106">
        <f>IF($A13="","",COUNTIFS('3. Abwesenheiten'!$A$5:$A$200,$A13,'3. Abwesenheiten'!$F$5:$F$200,"Genehmigt",'3. Abwesenheiten'!$C$5:$C$200,"&lt;="&amp;('1. Einrichtung'!$C$9+(35-1)*7+6),'3. Abwesenheiten'!$D$5:$D$200,"&gt;="&amp;('1. Einrichtung'!$C$9+(35-1)*7)))</f>
        <v/>
      </c>
      <c r="AK13" s="106">
        <f>IF($A13="","",COUNTIFS('3. Abwesenheiten'!$A$5:$A$200,$A13,'3. Abwesenheiten'!$F$5:$F$200,"Genehmigt",'3. Abwesenheiten'!$C$5:$C$200,"&lt;="&amp;('1. Einrichtung'!$C$9+(36-1)*7+6),'3. Abwesenheiten'!$D$5:$D$200,"&gt;="&amp;('1. Einrichtung'!$C$9+(36-1)*7)))</f>
        <v/>
      </c>
      <c r="AL13" s="106">
        <f>IF($A13="","",COUNTIFS('3. Abwesenheiten'!$A$5:$A$200,$A13,'3. Abwesenheiten'!$F$5:$F$200,"Genehmigt",'3. Abwesenheiten'!$C$5:$C$200,"&lt;="&amp;('1. Einrichtung'!$C$9+(37-1)*7+6),'3. Abwesenheiten'!$D$5:$D$200,"&gt;="&amp;('1. Einrichtung'!$C$9+(37-1)*7)))</f>
        <v/>
      </c>
      <c r="AM13" s="106">
        <f>IF($A13="","",COUNTIFS('3. Abwesenheiten'!$A$5:$A$200,$A13,'3. Abwesenheiten'!$F$5:$F$200,"Genehmigt",'3. Abwesenheiten'!$C$5:$C$200,"&lt;="&amp;('1. Einrichtung'!$C$9+(38-1)*7+6),'3. Abwesenheiten'!$D$5:$D$200,"&gt;="&amp;('1. Einrichtung'!$C$9+(38-1)*7)))</f>
        <v/>
      </c>
      <c r="AN13" s="106">
        <f>IF($A13="","",COUNTIFS('3. Abwesenheiten'!$A$5:$A$200,$A13,'3. Abwesenheiten'!$F$5:$F$200,"Genehmigt",'3. Abwesenheiten'!$C$5:$C$200,"&lt;="&amp;('1. Einrichtung'!$C$9+(39-1)*7+6),'3. Abwesenheiten'!$D$5:$D$200,"&gt;="&amp;('1. Einrichtung'!$C$9+(39-1)*7)))</f>
        <v/>
      </c>
      <c r="AO13" s="106">
        <f>IF($A13="","",COUNTIFS('3. Abwesenheiten'!$A$5:$A$200,$A13,'3. Abwesenheiten'!$F$5:$F$200,"Genehmigt",'3. Abwesenheiten'!$C$5:$C$200,"&lt;="&amp;('1. Einrichtung'!$C$9+(40-1)*7+6),'3. Abwesenheiten'!$D$5:$D$200,"&gt;="&amp;('1. Einrichtung'!$C$9+(40-1)*7)))</f>
        <v/>
      </c>
      <c r="AP13" s="106">
        <f>IF($A13="","",COUNTIFS('3. Abwesenheiten'!$A$5:$A$200,$A13,'3. Abwesenheiten'!$F$5:$F$200,"Genehmigt",'3. Abwesenheiten'!$C$5:$C$200,"&lt;="&amp;('1. Einrichtung'!$C$9+(41-1)*7+6),'3. Abwesenheiten'!$D$5:$D$200,"&gt;="&amp;('1. Einrichtung'!$C$9+(41-1)*7)))</f>
        <v/>
      </c>
      <c r="AQ13" s="106">
        <f>IF($A13="","",COUNTIFS('3. Abwesenheiten'!$A$5:$A$200,$A13,'3. Abwesenheiten'!$F$5:$F$200,"Genehmigt",'3. Abwesenheiten'!$C$5:$C$200,"&lt;="&amp;('1. Einrichtung'!$C$9+(42-1)*7+6),'3. Abwesenheiten'!$D$5:$D$200,"&gt;="&amp;('1. Einrichtung'!$C$9+(42-1)*7)))</f>
        <v/>
      </c>
      <c r="AR13" s="106">
        <f>IF($A13="","",COUNTIFS('3. Abwesenheiten'!$A$5:$A$200,$A13,'3. Abwesenheiten'!$F$5:$F$200,"Genehmigt",'3. Abwesenheiten'!$C$5:$C$200,"&lt;="&amp;('1. Einrichtung'!$C$9+(43-1)*7+6),'3. Abwesenheiten'!$D$5:$D$200,"&gt;="&amp;('1. Einrichtung'!$C$9+(43-1)*7)))</f>
        <v/>
      </c>
      <c r="AS13" s="106">
        <f>IF($A13="","",COUNTIFS('3. Abwesenheiten'!$A$5:$A$200,$A13,'3. Abwesenheiten'!$F$5:$F$200,"Genehmigt",'3. Abwesenheiten'!$C$5:$C$200,"&lt;="&amp;('1. Einrichtung'!$C$9+(44-1)*7+6),'3. Abwesenheiten'!$D$5:$D$200,"&gt;="&amp;('1. Einrichtung'!$C$9+(44-1)*7)))</f>
        <v/>
      </c>
      <c r="AT13" s="106">
        <f>IF($A13="","",COUNTIFS('3. Abwesenheiten'!$A$5:$A$200,$A13,'3. Abwesenheiten'!$F$5:$F$200,"Genehmigt",'3. Abwesenheiten'!$C$5:$C$200,"&lt;="&amp;('1. Einrichtung'!$C$9+(45-1)*7+6),'3. Abwesenheiten'!$D$5:$D$200,"&gt;="&amp;('1. Einrichtung'!$C$9+(45-1)*7)))</f>
        <v/>
      </c>
      <c r="AU13" s="106">
        <f>IF($A13="","",COUNTIFS('3. Abwesenheiten'!$A$5:$A$200,$A13,'3. Abwesenheiten'!$F$5:$F$200,"Genehmigt",'3. Abwesenheiten'!$C$5:$C$200,"&lt;="&amp;('1. Einrichtung'!$C$9+(46-1)*7+6),'3. Abwesenheiten'!$D$5:$D$200,"&gt;="&amp;('1. Einrichtung'!$C$9+(46-1)*7)))</f>
        <v/>
      </c>
      <c r="AV13" s="106">
        <f>IF($A13="","",COUNTIFS('3. Abwesenheiten'!$A$5:$A$200,$A13,'3. Abwesenheiten'!$F$5:$F$200,"Genehmigt",'3. Abwesenheiten'!$C$5:$C$200,"&lt;="&amp;('1. Einrichtung'!$C$9+(47-1)*7+6),'3. Abwesenheiten'!$D$5:$D$200,"&gt;="&amp;('1. Einrichtung'!$C$9+(47-1)*7)))</f>
        <v/>
      </c>
      <c r="AW13" s="106">
        <f>IF($A13="","",COUNTIFS('3. Abwesenheiten'!$A$5:$A$200,$A13,'3. Abwesenheiten'!$F$5:$F$200,"Genehmigt",'3. Abwesenheiten'!$C$5:$C$200,"&lt;="&amp;('1. Einrichtung'!$C$9+(48-1)*7+6),'3. Abwesenheiten'!$D$5:$D$200,"&gt;="&amp;('1. Einrichtung'!$C$9+(48-1)*7)))</f>
        <v/>
      </c>
      <c r="AX13" s="106">
        <f>IF($A13="","",COUNTIFS('3. Abwesenheiten'!$A$5:$A$200,$A13,'3. Abwesenheiten'!$F$5:$F$200,"Genehmigt",'3. Abwesenheiten'!$C$5:$C$200,"&lt;="&amp;('1. Einrichtung'!$C$9+(49-1)*7+6),'3. Abwesenheiten'!$D$5:$D$200,"&gt;="&amp;('1. Einrichtung'!$C$9+(49-1)*7)))</f>
        <v/>
      </c>
      <c r="AY13" s="106">
        <f>IF($A13="","",COUNTIFS('3. Abwesenheiten'!$A$5:$A$200,$A13,'3. Abwesenheiten'!$F$5:$F$200,"Genehmigt",'3. Abwesenheiten'!$C$5:$C$200,"&lt;="&amp;('1. Einrichtung'!$C$9+(50-1)*7+6),'3. Abwesenheiten'!$D$5:$D$200,"&gt;="&amp;('1. Einrichtung'!$C$9+(50-1)*7)))</f>
        <v/>
      </c>
      <c r="AZ13" s="106">
        <f>IF($A13="","",COUNTIFS('3. Abwesenheiten'!$A$5:$A$200,$A13,'3. Abwesenheiten'!$F$5:$F$200,"Genehmigt",'3. Abwesenheiten'!$C$5:$C$200,"&lt;="&amp;('1. Einrichtung'!$C$9+(51-1)*7+6),'3. Abwesenheiten'!$D$5:$D$200,"&gt;="&amp;('1. Einrichtung'!$C$9+(51-1)*7)))</f>
        <v/>
      </c>
      <c r="BA13" s="106">
        <f>IF($A13="","",COUNTIFS('3. Abwesenheiten'!$A$5:$A$200,$A13,'3. Abwesenheiten'!$F$5:$F$200,"Genehmigt",'3. Abwesenheiten'!$C$5:$C$200,"&lt;="&amp;('1. Einrichtung'!$C$9+(52-1)*7+6),'3. Abwesenheiten'!$D$5:$D$200,"&gt;="&amp;('1. Einrichtung'!$C$9+(52-1)*7)))</f>
        <v/>
      </c>
    </row>
    <row r="14" ht="18" customHeight="1" s="55">
      <c r="A14" s="105">
        <f>IF('2. Mitarbeiter'!A14="","",'2. Mitarbeiter'!A14)</f>
        <v/>
      </c>
      <c r="B14" s="106">
        <f>IF($A14="","",COUNTIFS('3. Abwesenheiten'!$A$5:$A$200,$A14,'3. Abwesenheiten'!$F$5:$F$200,"Genehmigt",'3. Abwesenheiten'!$C$5:$C$200,"&lt;="&amp;('1. Einrichtung'!$C$9+(1-1)*7+6),'3. Abwesenheiten'!$D$5:$D$200,"&gt;="&amp;('1. Einrichtung'!$C$9+(1-1)*7)))</f>
        <v/>
      </c>
      <c r="C14" s="106">
        <f>IF($A14="","",COUNTIFS('3. Abwesenheiten'!$A$5:$A$200,$A14,'3. Abwesenheiten'!$F$5:$F$200,"Genehmigt",'3. Abwesenheiten'!$C$5:$C$200,"&lt;="&amp;('1. Einrichtung'!$C$9+(2-1)*7+6),'3. Abwesenheiten'!$D$5:$D$200,"&gt;="&amp;('1. Einrichtung'!$C$9+(2-1)*7)))</f>
        <v/>
      </c>
      <c r="D14" s="106">
        <f>IF($A14="","",COUNTIFS('3. Abwesenheiten'!$A$5:$A$200,$A14,'3. Abwesenheiten'!$F$5:$F$200,"Genehmigt",'3. Abwesenheiten'!$C$5:$C$200,"&lt;="&amp;('1. Einrichtung'!$C$9+(3-1)*7+6),'3. Abwesenheiten'!$D$5:$D$200,"&gt;="&amp;('1. Einrichtung'!$C$9+(3-1)*7)))</f>
        <v/>
      </c>
      <c r="E14" s="106">
        <f>IF($A14="","",COUNTIFS('3. Abwesenheiten'!$A$5:$A$200,$A14,'3. Abwesenheiten'!$F$5:$F$200,"Genehmigt",'3. Abwesenheiten'!$C$5:$C$200,"&lt;="&amp;('1. Einrichtung'!$C$9+(4-1)*7+6),'3. Abwesenheiten'!$D$5:$D$200,"&gt;="&amp;('1. Einrichtung'!$C$9+(4-1)*7)))</f>
        <v/>
      </c>
      <c r="F14" s="106">
        <f>IF($A14="","",COUNTIFS('3. Abwesenheiten'!$A$5:$A$200,$A14,'3. Abwesenheiten'!$F$5:$F$200,"Genehmigt",'3. Abwesenheiten'!$C$5:$C$200,"&lt;="&amp;('1. Einrichtung'!$C$9+(5-1)*7+6),'3. Abwesenheiten'!$D$5:$D$200,"&gt;="&amp;('1. Einrichtung'!$C$9+(5-1)*7)))</f>
        <v/>
      </c>
      <c r="G14" s="106">
        <f>IF($A14="","",COUNTIFS('3. Abwesenheiten'!$A$5:$A$200,$A14,'3. Abwesenheiten'!$F$5:$F$200,"Genehmigt",'3. Abwesenheiten'!$C$5:$C$200,"&lt;="&amp;('1. Einrichtung'!$C$9+(6-1)*7+6),'3. Abwesenheiten'!$D$5:$D$200,"&gt;="&amp;('1. Einrichtung'!$C$9+(6-1)*7)))</f>
        <v/>
      </c>
      <c r="H14" s="106">
        <f>IF($A14="","",COUNTIFS('3. Abwesenheiten'!$A$5:$A$200,$A14,'3. Abwesenheiten'!$F$5:$F$200,"Genehmigt",'3. Abwesenheiten'!$C$5:$C$200,"&lt;="&amp;('1. Einrichtung'!$C$9+(7-1)*7+6),'3. Abwesenheiten'!$D$5:$D$200,"&gt;="&amp;('1. Einrichtung'!$C$9+(7-1)*7)))</f>
        <v/>
      </c>
      <c r="I14" s="106">
        <f>IF($A14="","",COUNTIFS('3. Abwesenheiten'!$A$5:$A$200,$A14,'3. Abwesenheiten'!$F$5:$F$200,"Genehmigt",'3. Abwesenheiten'!$C$5:$C$200,"&lt;="&amp;('1. Einrichtung'!$C$9+(8-1)*7+6),'3. Abwesenheiten'!$D$5:$D$200,"&gt;="&amp;('1. Einrichtung'!$C$9+(8-1)*7)))</f>
        <v/>
      </c>
      <c r="J14" s="106">
        <f>IF($A14="","",COUNTIFS('3. Abwesenheiten'!$A$5:$A$200,$A14,'3. Abwesenheiten'!$F$5:$F$200,"Genehmigt",'3. Abwesenheiten'!$C$5:$C$200,"&lt;="&amp;('1. Einrichtung'!$C$9+(9-1)*7+6),'3. Abwesenheiten'!$D$5:$D$200,"&gt;="&amp;('1. Einrichtung'!$C$9+(9-1)*7)))</f>
        <v/>
      </c>
      <c r="K14" s="106">
        <f>IF($A14="","",COUNTIFS('3. Abwesenheiten'!$A$5:$A$200,$A14,'3. Abwesenheiten'!$F$5:$F$200,"Genehmigt",'3. Abwesenheiten'!$C$5:$C$200,"&lt;="&amp;('1. Einrichtung'!$C$9+(10-1)*7+6),'3. Abwesenheiten'!$D$5:$D$200,"&gt;="&amp;('1. Einrichtung'!$C$9+(10-1)*7)))</f>
        <v/>
      </c>
      <c r="L14" s="106">
        <f>IF($A14="","",COUNTIFS('3. Abwesenheiten'!$A$5:$A$200,$A14,'3. Abwesenheiten'!$F$5:$F$200,"Genehmigt",'3. Abwesenheiten'!$C$5:$C$200,"&lt;="&amp;('1. Einrichtung'!$C$9+(11-1)*7+6),'3. Abwesenheiten'!$D$5:$D$200,"&gt;="&amp;('1. Einrichtung'!$C$9+(11-1)*7)))</f>
        <v/>
      </c>
      <c r="M14" s="106">
        <f>IF($A14="","",COUNTIFS('3. Abwesenheiten'!$A$5:$A$200,$A14,'3. Abwesenheiten'!$F$5:$F$200,"Genehmigt",'3. Abwesenheiten'!$C$5:$C$200,"&lt;="&amp;('1. Einrichtung'!$C$9+(12-1)*7+6),'3. Abwesenheiten'!$D$5:$D$200,"&gt;="&amp;('1. Einrichtung'!$C$9+(12-1)*7)))</f>
        <v/>
      </c>
      <c r="N14" s="106">
        <f>IF($A14="","",COUNTIFS('3. Abwesenheiten'!$A$5:$A$200,$A14,'3. Abwesenheiten'!$F$5:$F$200,"Genehmigt",'3. Abwesenheiten'!$C$5:$C$200,"&lt;="&amp;('1. Einrichtung'!$C$9+(13-1)*7+6),'3. Abwesenheiten'!$D$5:$D$200,"&gt;="&amp;('1. Einrichtung'!$C$9+(13-1)*7)))</f>
        <v/>
      </c>
      <c r="O14" s="106">
        <f>IF($A14="","",COUNTIFS('3. Abwesenheiten'!$A$5:$A$200,$A14,'3. Abwesenheiten'!$F$5:$F$200,"Genehmigt",'3. Abwesenheiten'!$C$5:$C$200,"&lt;="&amp;('1. Einrichtung'!$C$9+(14-1)*7+6),'3. Abwesenheiten'!$D$5:$D$200,"&gt;="&amp;('1. Einrichtung'!$C$9+(14-1)*7)))</f>
        <v/>
      </c>
      <c r="P14" s="106">
        <f>IF($A14="","",COUNTIFS('3. Abwesenheiten'!$A$5:$A$200,$A14,'3. Abwesenheiten'!$F$5:$F$200,"Genehmigt",'3. Abwesenheiten'!$C$5:$C$200,"&lt;="&amp;('1. Einrichtung'!$C$9+(15-1)*7+6),'3. Abwesenheiten'!$D$5:$D$200,"&gt;="&amp;('1. Einrichtung'!$C$9+(15-1)*7)))</f>
        <v/>
      </c>
      <c r="Q14" s="106">
        <f>IF($A14="","",COUNTIFS('3. Abwesenheiten'!$A$5:$A$200,$A14,'3. Abwesenheiten'!$F$5:$F$200,"Genehmigt",'3. Abwesenheiten'!$C$5:$C$200,"&lt;="&amp;('1. Einrichtung'!$C$9+(16-1)*7+6),'3. Abwesenheiten'!$D$5:$D$200,"&gt;="&amp;('1. Einrichtung'!$C$9+(16-1)*7)))</f>
        <v/>
      </c>
      <c r="R14" s="106">
        <f>IF($A14="","",COUNTIFS('3. Abwesenheiten'!$A$5:$A$200,$A14,'3. Abwesenheiten'!$F$5:$F$200,"Genehmigt",'3. Abwesenheiten'!$C$5:$C$200,"&lt;="&amp;('1. Einrichtung'!$C$9+(17-1)*7+6),'3. Abwesenheiten'!$D$5:$D$200,"&gt;="&amp;('1. Einrichtung'!$C$9+(17-1)*7)))</f>
        <v/>
      </c>
      <c r="S14" s="106">
        <f>IF($A14="","",COUNTIFS('3. Abwesenheiten'!$A$5:$A$200,$A14,'3. Abwesenheiten'!$F$5:$F$200,"Genehmigt",'3. Abwesenheiten'!$C$5:$C$200,"&lt;="&amp;('1. Einrichtung'!$C$9+(18-1)*7+6),'3. Abwesenheiten'!$D$5:$D$200,"&gt;="&amp;('1. Einrichtung'!$C$9+(18-1)*7)))</f>
        <v/>
      </c>
      <c r="T14" s="106">
        <f>IF($A14="","",COUNTIFS('3. Abwesenheiten'!$A$5:$A$200,$A14,'3. Abwesenheiten'!$F$5:$F$200,"Genehmigt",'3. Abwesenheiten'!$C$5:$C$200,"&lt;="&amp;('1. Einrichtung'!$C$9+(19-1)*7+6),'3. Abwesenheiten'!$D$5:$D$200,"&gt;="&amp;('1. Einrichtung'!$C$9+(19-1)*7)))</f>
        <v/>
      </c>
      <c r="U14" s="106">
        <f>IF($A14="","",COUNTIFS('3. Abwesenheiten'!$A$5:$A$200,$A14,'3. Abwesenheiten'!$F$5:$F$200,"Genehmigt",'3. Abwesenheiten'!$C$5:$C$200,"&lt;="&amp;('1. Einrichtung'!$C$9+(20-1)*7+6),'3. Abwesenheiten'!$D$5:$D$200,"&gt;="&amp;('1. Einrichtung'!$C$9+(20-1)*7)))</f>
        <v/>
      </c>
      <c r="V14" s="106">
        <f>IF($A14="","",COUNTIFS('3. Abwesenheiten'!$A$5:$A$200,$A14,'3. Abwesenheiten'!$F$5:$F$200,"Genehmigt",'3. Abwesenheiten'!$C$5:$C$200,"&lt;="&amp;('1. Einrichtung'!$C$9+(21-1)*7+6),'3. Abwesenheiten'!$D$5:$D$200,"&gt;="&amp;('1. Einrichtung'!$C$9+(21-1)*7)))</f>
        <v/>
      </c>
      <c r="W14" s="106">
        <f>IF($A14="","",COUNTIFS('3. Abwesenheiten'!$A$5:$A$200,$A14,'3. Abwesenheiten'!$F$5:$F$200,"Genehmigt",'3. Abwesenheiten'!$C$5:$C$200,"&lt;="&amp;('1. Einrichtung'!$C$9+(22-1)*7+6),'3. Abwesenheiten'!$D$5:$D$200,"&gt;="&amp;('1. Einrichtung'!$C$9+(22-1)*7)))</f>
        <v/>
      </c>
      <c r="X14" s="106">
        <f>IF($A14="","",COUNTIFS('3. Abwesenheiten'!$A$5:$A$200,$A14,'3. Abwesenheiten'!$F$5:$F$200,"Genehmigt",'3. Abwesenheiten'!$C$5:$C$200,"&lt;="&amp;('1. Einrichtung'!$C$9+(23-1)*7+6),'3. Abwesenheiten'!$D$5:$D$200,"&gt;="&amp;('1. Einrichtung'!$C$9+(23-1)*7)))</f>
        <v/>
      </c>
      <c r="Y14" s="106">
        <f>IF($A14="","",COUNTIFS('3. Abwesenheiten'!$A$5:$A$200,$A14,'3. Abwesenheiten'!$F$5:$F$200,"Genehmigt",'3. Abwesenheiten'!$C$5:$C$200,"&lt;="&amp;('1. Einrichtung'!$C$9+(24-1)*7+6),'3. Abwesenheiten'!$D$5:$D$200,"&gt;="&amp;('1. Einrichtung'!$C$9+(24-1)*7)))</f>
        <v/>
      </c>
      <c r="Z14" s="106">
        <f>IF($A14="","",COUNTIFS('3. Abwesenheiten'!$A$5:$A$200,$A14,'3. Abwesenheiten'!$F$5:$F$200,"Genehmigt",'3. Abwesenheiten'!$C$5:$C$200,"&lt;="&amp;('1. Einrichtung'!$C$9+(25-1)*7+6),'3. Abwesenheiten'!$D$5:$D$200,"&gt;="&amp;('1. Einrichtung'!$C$9+(25-1)*7)))</f>
        <v/>
      </c>
      <c r="AA14" s="106">
        <f>IF($A14="","",COUNTIFS('3. Abwesenheiten'!$A$5:$A$200,$A14,'3. Abwesenheiten'!$F$5:$F$200,"Genehmigt",'3. Abwesenheiten'!$C$5:$C$200,"&lt;="&amp;('1. Einrichtung'!$C$9+(26-1)*7+6),'3. Abwesenheiten'!$D$5:$D$200,"&gt;="&amp;('1. Einrichtung'!$C$9+(26-1)*7)))</f>
        <v/>
      </c>
      <c r="AB14" s="106">
        <f>IF($A14="","",COUNTIFS('3. Abwesenheiten'!$A$5:$A$200,$A14,'3. Abwesenheiten'!$F$5:$F$200,"Genehmigt",'3. Abwesenheiten'!$C$5:$C$200,"&lt;="&amp;('1. Einrichtung'!$C$9+(27-1)*7+6),'3. Abwesenheiten'!$D$5:$D$200,"&gt;="&amp;('1. Einrichtung'!$C$9+(27-1)*7)))</f>
        <v/>
      </c>
      <c r="AC14" s="106">
        <f>IF($A14="","",COUNTIFS('3. Abwesenheiten'!$A$5:$A$200,$A14,'3. Abwesenheiten'!$F$5:$F$200,"Genehmigt",'3. Abwesenheiten'!$C$5:$C$200,"&lt;="&amp;('1. Einrichtung'!$C$9+(28-1)*7+6),'3. Abwesenheiten'!$D$5:$D$200,"&gt;="&amp;('1. Einrichtung'!$C$9+(28-1)*7)))</f>
        <v/>
      </c>
      <c r="AD14" s="106">
        <f>IF($A14="","",COUNTIFS('3. Abwesenheiten'!$A$5:$A$200,$A14,'3. Abwesenheiten'!$F$5:$F$200,"Genehmigt",'3. Abwesenheiten'!$C$5:$C$200,"&lt;="&amp;('1. Einrichtung'!$C$9+(29-1)*7+6),'3. Abwesenheiten'!$D$5:$D$200,"&gt;="&amp;('1. Einrichtung'!$C$9+(29-1)*7)))</f>
        <v/>
      </c>
      <c r="AE14" s="106">
        <f>IF($A14="","",COUNTIFS('3. Abwesenheiten'!$A$5:$A$200,$A14,'3. Abwesenheiten'!$F$5:$F$200,"Genehmigt",'3. Abwesenheiten'!$C$5:$C$200,"&lt;="&amp;('1. Einrichtung'!$C$9+(30-1)*7+6),'3. Abwesenheiten'!$D$5:$D$200,"&gt;="&amp;('1. Einrichtung'!$C$9+(30-1)*7)))</f>
        <v/>
      </c>
      <c r="AF14" s="106">
        <f>IF($A14="","",COUNTIFS('3. Abwesenheiten'!$A$5:$A$200,$A14,'3. Abwesenheiten'!$F$5:$F$200,"Genehmigt",'3. Abwesenheiten'!$C$5:$C$200,"&lt;="&amp;('1. Einrichtung'!$C$9+(31-1)*7+6),'3. Abwesenheiten'!$D$5:$D$200,"&gt;="&amp;('1. Einrichtung'!$C$9+(31-1)*7)))</f>
        <v/>
      </c>
      <c r="AG14" s="106">
        <f>IF($A14="","",COUNTIFS('3. Abwesenheiten'!$A$5:$A$200,$A14,'3. Abwesenheiten'!$F$5:$F$200,"Genehmigt",'3. Abwesenheiten'!$C$5:$C$200,"&lt;="&amp;('1. Einrichtung'!$C$9+(32-1)*7+6),'3. Abwesenheiten'!$D$5:$D$200,"&gt;="&amp;('1. Einrichtung'!$C$9+(32-1)*7)))</f>
        <v/>
      </c>
      <c r="AH14" s="106">
        <f>IF($A14="","",COUNTIFS('3. Abwesenheiten'!$A$5:$A$200,$A14,'3. Abwesenheiten'!$F$5:$F$200,"Genehmigt",'3. Abwesenheiten'!$C$5:$C$200,"&lt;="&amp;('1. Einrichtung'!$C$9+(33-1)*7+6),'3. Abwesenheiten'!$D$5:$D$200,"&gt;="&amp;('1. Einrichtung'!$C$9+(33-1)*7)))</f>
        <v/>
      </c>
      <c r="AI14" s="106">
        <f>IF($A14="","",COUNTIFS('3. Abwesenheiten'!$A$5:$A$200,$A14,'3. Abwesenheiten'!$F$5:$F$200,"Genehmigt",'3. Abwesenheiten'!$C$5:$C$200,"&lt;="&amp;('1. Einrichtung'!$C$9+(34-1)*7+6),'3. Abwesenheiten'!$D$5:$D$200,"&gt;="&amp;('1. Einrichtung'!$C$9+(34-1)*7)))</f>
        <v/>
      </c>
      <c r="AJ14" s="106">
        <f>IF($A14="","",COUNTIFS('3. Abwesenheiten'!$A$5:$A$200,$A14,'3. Abwesenheiten'!$F$5:$F$200,"Genehmigt",'3. Abwesenheiten'!$C$5:$C$200,"&lt;="&amp;('1. Einrichtung'!$C$9+(35-1)*7+6),'3. Abwesenheiten'!$D$5:$D$200,"&gt;="&amp;('1. Einrichtung'!$C$9+(35-1)*7)))</f>
        <v/>
      </c>
      <c r="AK14" s="106">
        <f>IF($A14="","",COUNTIFS('3. Abwesenheiten'!$A$5:$A$200,$A14,'3. Abwesenheiten'!$F$5:$F$200,"Genehmigt",'3. Abwesenheiten'!$C$5:$C$200,"&lt;="&amp;('1. Einrichtung'!$C$9+(36-1)*7+6),'3. Abwesenheiten'!$D$5:$D$200,"&gt;="&amp;('1. Einrichtung'!$C$9+(36-1)*7)))</f>
        <v/>
      </c>
      <c r="AL14" s="106">
        <f>IF($A14="","",COUNTIFS('3. Abwesenheiten'!$A$5:$A$200,$A14,'3. Abwesenheiten'!$F$5:$F$200,"Genehmigt",'3. Abwesenheiten'!$C$5:$C$200,"&lt;="&amp;('1. Einrichtung'!$C$9+(37-1)*7+6),'3. Abwesenheiten'!$D$5:$D$200,"&gt;="&amp;('1. Einrichtung'!$C$9+(37-1)*7)))</f>
        <v/>
      </c>
      <c r="AM14" s="106">
        <f>IF($A14="","",COUNTIFS('3. Abwesenheiten'!$A$5:$A$200,$A14,'3. Abwesenheiten'!$F$5:$F$200,"Genehmigt",'3. Abwesenheiten'!$C$5:$C$200,"&lt;="&amp;('1. Einrichtung'!$C$9+(38-1)*7+6),'3. Abwesenheiten'!$D$5:$D$200,"&gt;="&amp;('1. Einrichtung'!$C$9+(38-1)*7)))</f>
        <v/>
      </c>
      <c r="AN14" s="106">
        <f>IF($A14="","",COUNTIFS('3. Abwesenheiten'!$A$5:$A$200,$A14,'3. Abwesenheiten'!$F$5:$F$200,"Genehmigt",'3. Abwesenheiten'!$C$5:$C$200,"&lt;="&amp;('1. Einrichtung'!$C$9+(39-1)*7+6),'3. Abwesenheiten'!$D$5:$D$200,"&gt;="&amp;('1. Einrichtung'!$C$9+(39-1)*7)))</f>
        <v/>
      </c>
      <c r="AO14" s="106">
        <f>IF($A14="","",COUNTIFS('3. Abwesenheiten'!$A$5:$A$200,$A14,'3. Abwesenheiten'!$F$5:$F$200,"Genehmigt",'3. Abwesenheiten'!$C$5:$C$200,"&lt;="&amp;('1. Einrichtung'!$C$9+(40-1)*7+6),'3. Abwesenheiten'!$D$5:$D$200,"&gt;="&amp;('1. Einrichtung'!$C$9+(40-1)*7)))</f>
        <v/>
      </c>
      <c r="AP14" s="106">
        <f>IF($A14="","",COUNTIFS('3. Abwesenheiten'!$A$5:$A$200,$A14,'3. Abwesenheiten'!$F$5:$F$200,"Genehmigt",'3. Abwesenheiten'!$C$5:$C$200,"&lt;="&amp;('1. Einrichtung'!$C$9+(41-1)*7+6),'3. Abwesenheiten'!$D$5:$D$200,"&gt;="&amp;('1. Einrichtung'!$C$9+(41-1)*7)))</f>
        <v/>
      </c>
      <c r="AQ14" s="106">
        <f>IF($A14="","",COUNTIFS('3. Abwesenheiten'!$A$5:$A$200,$A14,'3. Abwesenheiten'!$F$5:$F$200,"Genehmigt",'3. Abwesenheiten'!$C$5:$C$200,"&lt;="&amp;('1. Einrichtung'!$C$9+(42-1)*7+6),'3. Abwesenheiten'!$D$5:$D$200,"&gt;="&amp;('1. Einrichtung'!$C$9+(42-1)*7)))</f>
        <v/>
      </c>
      <c r="AR14" s="106">
        <f>IF($A14="","",COUNTIFS('3. Abwesenheiten'!$A$5:$A$200,$A14,'3. Abwesenheiten'!$F$5:$F$200,"Genehmigt",'3. Abwesenheiten'!$C$5:$C$200,"&lt;="&amp;('1. Einrichtung'!$C$9+(43-1)*7+6),'3. Abwesenheiten'!$D$5:$D$200,"&gt;="&amp;('1. Einrichtung'!$C$9+(43-1)*7)))</f>
        <v/>
      </c>
      <c r="AS14" s="106">
        <f>IF($A14="","",COUNTIFS('3. Abwesenheiten'!$A$5:$A$200,$A14,'3. Abwesenheiten'!$F$5:$F$200,"Genehmigt",'3. Abwesenheiten'!$C$5:$C$200,"&lt;="&amp;('1. Einrichtung'!$C$9+(44-1)*7+6),'3. Abwesenheiten'!$D$5:$D$200,"&gt;="&amp;('1. Einrichtung'!$C$9+(44-1)*7)))</f>
        <v/>
      </c>
      <c r="AT14" s="106">
        <f>IF($A14="","",COUNTIFS('3. Abwesenheiten'!$A$5:$A$200,$A14,'3. Abwesenheiten'!$F$5:$F$200,"Genehmigt",'3. Abwesenheiten'!$C$5:$C$200,"&lt;="&amp;('1. Einrichtung'!$C$9+(45-1)*7+6),'3. Abwesenheiten'!$D$5:$D$200,"&gt;="&amp;('1. Einrichtung'!$C$9+(45-1)*7)))</f>
        <v/>
      </c>
      <c r="AU14" s="106">
        <f>IF($A14="","",COUNTIFS('3. Abwesenheiten'!$A$5:$A$200,$A14,'3. Abwesenheiten'!$F$5:$F$200,"Genehmigt",'3. Abwesenheiten'!$C$5:$C$200,"&lt;="&amp;('1. Einrichtung'!$C$9+(46-1)*7+6),'3. Abwesenheiten'!$D$5:$D$200,"&gt;="&amp;('1. Einrichtung'!$C$9+(46-1)*7)))</f>
        <v/>
      </c>
      <c r="AV14" s="106">
        <f>IF($A14="","",COUNTIFS('3. Abwesenheiten'!$A$5:$A$200,$A14,'3. Abwesenheiten'!$F$5:$F$200,"Genehmigt",'3. Abwesenheiten'!$C$5:$C$200,"&lt;="&amp;('1. Einrichtung'!$C$9+(47-1)*7+6),'3. Abwesenheiten'!$D$5:$D$200,"&gt;="&amp;('1. Einrichtung'!$C$9+(47-1)*7)))</f>
        <v/>
      </c>
      <c r="AW14" s="106">
        <f>IF($A14="","",COUNTIFS('3. Abwesenheiten'!$A$5:$A$200,$A14,'3. Abwesenheiten'!$F$5:$F$200,"Genehmigt",'3. Abwesenheiten'!$C$5:$C$200,"&lt;="&amp;('1. Einrichtung'!$C$9+(48-1)*7+6),'3. Abwesenheiten'!$D$5:$D$200,"&gt;="&amp;('1. Einrichtung'!$C$9+(48-1)*7)))</f>
        <v/>
      </c>
      <c r="AX14" s="106">
        <f>IF($A14="","",COUNTIFS('3. Abwesenheiten'!$A$5:$A$200,$A14,'3. Abwesenheiten'!$F$5:$F$200,"Genehmigt",'3. Abwesenheiten'!$C$5:$C$200,"&lt;="&amp;('1. Einrichtung'!$C$9+(49-1)*7+6),'3. Abwesenheiten'!$D$5:$D$200,"&gt;="&amp;('1. Einrichtung'!$C$9+(49-1)*7)))</f>
        <v/>
      </c>
      <c r="AY14" s="106">
        <f>IF($A14="","",COUNTIFS('3. Abwesenheiten'!$A$5:$A$200,$A14,'3. Abwesenheiten'!$F$5:$F$200,"Genehmigt",'3. Abwesenheiten'!$C$5:$C$200,"&lt;="&amp;('1. Einrichtung'!$C$9+(50-1)*7+6),'3. Abwesenheiten'!$D$5:$D$200,"&gt;="&amp;('1. Einrichtung'!$C$9+(50-1)*7)))</f>
        <v/>
      </c>
      <c r="AZ14" s="106">
        <f>IF($A14="","",COUNTIFS('3. Abwesenheiten'!$A$5:$A$200,$A14,'3. Abwesenheiten'!$F$5:$F$200,"Genehmigt",'3. Abwesenheiten'!$C$5:$C$200,"&lt;="&amp;('1. Einrichtung'!$C$9+(51-1)*7+6),'3. Abwesenheiten'!$D$5:$D$200,"&gt;="&amp;('1. Einrichtung'!$C$9+(51-1)*7)))</f>
        <v/>
      </c>
      <c r="BA14" s="106">
        <f>IF($A14="","",COUNTIFS('3. Abwesenheiten'!$A$5:$A$200,$A14,'3. Abwesenheiten'!$F$5:$F$200,"Genehmigt",'3. Abwesenheiten'!$C$5:$C$200,"&lt;="&amp;('1. Einrichtung'!$C$9+(52-1)*7+6),'3. Abwesenheiten'!$D$5:$D$200,"&gt;="&amp;('1. Einrichtung'!$C$9+(52-1)*7)))</f>
        <v/>
      </c>
    </row>
    <row r="15" ht="18" customHeight="1" s="55">
      <c r="A15" s="105">
        <f>IF('2. Mitarbeiter'!A15="","",'2. Mitarbeiter'!A15)</f>
        <v/>
      </c>
      <c r="B15" s="106">
        <f>IF($A15="","",COUNTIFS('3. Abwesenheiten'!$A$5:$A$200,$A15,'3. Abwesenheiten'!$F$5:$F$200,"Genehmigt",'3. Abwesenheiten'!$C$5:$C$200,"&lt;="&amp;('1. Einrichtung'!$C$9+(1-1)*7+6),'3. Abwesenheiten'!$D$5:$D$200,"&gt;="&amp;('1. Einrichtung'!$C$9+(1-1)*7)))</f>
        <v/>
      </c>
      <c r="C15" s="106">
        <f>IF($A15="","",COUNTIFS('3. Abwesenheiten'!$A$5:$A$200,$A15,'3. Abwesenheiten'!$F$5:$F$200,"Genehmigt",'3. Abwesenheiten'!$C$5:$C$200,"&lt;="&amp;('1. Einrichtung'!$C$9+(2-1)*7+6),'3. Abwesenheiten'!$D$5:$D$200,"&gt;="&amp;('1. Einrichtung'!$C$9+(2-1)*7)))</f>
        <v/>
      </c>
      <c r="D15" s="106">
        <f>IF($A15="","",COUNTIFS('3. Abwesenheiten'!$A$5:$A$200,$A15,'3. Abwesenheiten'!$F$5:$F$200,"Genehmigt",'3. Abwesenheiten'!$C$5:$C$200,"&lt;="&amp;('1. Einrichtung'!$C$9+(3-1)*7+6),'3. Abwesenheiten'!$D$5:$D$200,"&gt;="&amp;('1. Einrichtung'!$C$9+(3-1)*7)))</f>
        <v/>
      </c>
      <c r="E15" s="106">
        <f>IF($A15="","",COUNTIFS('3. Abwesenheiten'!$A$5:$A$200,$A15,'3. Abwesenheiten'!$F$5:$F$200,"Genehmigt",'3. Abwesenheiten'!$C$5:$C$200,"&lt;="&amp;('1. Einrichtung'!$C$9+(4-1)*7+6),'3. Abwesenheiten'!$D$5:$D$200,"&gt;="&amp;('1. Einrichtung'!$C$9+(4-1)*7)))</f>
        <v/>
      </c>
      <c r="F15" s="106">
        <f>IF($A15="","",COUNTIFS('3. Abwesenheiten'!$A$5:$A$200,$A15,'3. Abwesenheiten'!$F$5:$F$200,"Genehmigt",'3. Abwesenheiten'!$C$5:$C$200,"&lt;="&amp;('1. Einrichtung'!$C$9+(5-1)*7+6),'3. Abwesenheiten'!$D$5:$D$200,"&gt;="&amp;('1. Einrichtung'!$C$9+(5-1)*7)))</f>
        <v/>
      </c>
      <c r="G15" s="106">
        <f>IF($A15="","",COUNTIFS('3. Abwesenheiten'!$A$5:$A$200,$A15,'3. Abwesenheiten'!$F$5:$F$200,"Genehmigt",'3. Abwesenheiten'!$C$5:$C$200,"&lt;="&amp;('1. Einrichtung'!$C$9+(6-1)*7+6),'3. Abwesenheiten'!$D$5:$D$200,"&gt;="&amp;('1. Einrichtung'!$C$9+(6-1)*7)))</f>
        <v/>
      </c>
      <c r="H15" s="106">
        <f>IF($A15="","",COUNTIFS('3. Abwesenheiten'!$A$5:$A$200,$A15,'3. Abwesenheiten'!$F$5:$F$200,"Genehmigt",'3. Abwesenheiten'!$C$5:$C$200,"&lt;="&amp;('1. Einrichtung'!$C$9+(7-1)*7+6),'3. Abwesenheiten'!$D$5:$D$200,"&gt;="&amp;('1. Einrichtung'!$C$9+(7-1)*7)))</f>
        <v/>
      </c>
      <c r="I15" s="106">
        <f>IF($A15="","",COUNTIFS('3. Abwesenheiten'!$A$5:$A$200,$A15,'3. Abwesenheiten'!$F$5:$F$200,"Genehmigt",'3. Abwesenheiten'!$C$5:$C$200,"&lt;="&amp;('1. Einrichtung'!$C$9+(8-1)*7+6),'3. Abwesenheiten'!$D$5:$D$200,"&gt;="&amp;('1. Einrichtung'!$C$9+(8-1)*7)))</f>
        <v/>
      </c>
      <c r="J15" s="106">
        <f>IF($A15="","",COUNTIFS('3. Abwesenheiten'!$A$5:$A$200,$A15,'3. Abwesenheiten'!$F$5:$F$200,"Genehmigt",'3. Abwesenheiten'!$C$5:$C$200,"&lt;="&amp;('1. Einrichtung'!$C$9+(9-1)*7+6),'3. Abwesenheiten'!$D$5:$D$200,"&gt;="&amp;('1. Einrichtung'!$C$9+(9-1)*7)))</f>
        <v/>
      </c>
      <c r="K15" s="106">
        <f>IF($A15="","",COUNTIFS('3. Abwesenheiten'!$A$5:$A$200,$A15,'3. Abwesenheiten'!$F$5:$F$200,"Genehmigt",'3. Abwesenheiten'!$C$5:$C$200,"&lt;="&amp;('1. Einrichtung'!$C$9+(10-1)*7+6),'3. Abwesenheiten'!$D$5:$D$200,"&gt;="&amp;('1. Einrichtung'!$C$9+(10-1)*7)))</f>
        <v/>
      </c>
      <c r="L15" s="106">
        <f>IF($A15="","",COUNTIFS('3. Abwesenheiten'!$A$5:$A$200,$A15,'3. Abwesenheiten'!$F$5:$F$200,"Genehmigt",'3. Abwesenheiten'!$C$5:$C$200,"&lt;="&amp;('1. Einrichtung'!$C$9+(11-1)*7+6),'3. Abwesenheiten'!$D$5:$D$200,"&gt;="&amp;('1. Einrichtung'!$C$9+(11-1)*7)))</f>
        <v/>
      </c>
      <c r="M15" s="106">
        <f>IF($A15="","",COUNTIFS('3. Abwesenheiten'!$A$5:$A$200,$A15,'3. Abwesenheiten'!$F$5:$F$200,"Genehmigt",'3. Abwesenheiten'!$C$5:$C$200,"&lt;="&amp;('1. Einrichtung'!$C$9+(12-1)*7+6),'3. Abwesenheiten'!$D$5:$D$200,"&gt;="&amp;('1. Einrichtung'!$C$9+(12-1)*7)))</f>
        <v/>
      </c>
      <c r="N15" s="106">
        <f>IF($A15="","",COUNTIFS('3. Abwesenheiten'!$A$5:$A$200,$A15,'3. Abwesenheiten'!$F$5:$F$200,"Genehmigt",'3. Abwesenheiten'!$C$5:$C$200,"&lt;="&amp;('1. Einrichtung'!$C$9+(13-1)*7+6),'3. Abwesenheiten'!$D$5:$D$200,"&gt;="&amp;('1. Einrichtung'!$C$9+(13-1)*7)))</f>
        <v/>
      </c>
      <c r="O15" s="106">
        <f>IF($A15="","",COUNTIFS('3. Abwesenheiten'!$A$5:$A$200,$A15,'3. Abwesenheiten'!$F$5:$F$200,"Genehmigt",'3. Abwesenheiten'!$C$5:$C$200,"&lt;="&amp;('1. Einrichtung'!$C$9+(14-1)*7+6),'3. Abwesenheiten'!$D$5:$D$200,"&gt;="&amp;('1. Einrichtung'!$C$9+(14-1)*7)))</f>
        <v/>
      </c>
      <c r="P15" s="106">
        <f>IF($A15="","",COUNTIFS('3. Abwesenheiten'!$A$5:$A$200,$A15,'3. Abwesenheiten'!$F$5:$F$200,"Genehmigt",'3. Abwesenheiten'!$C$5:$C$200,"&lt;="&amp;('1. Einrichtung'!$C$9+(15-1)*7+6),'3. Abwesenheiten'!$D$5:$D$200,"&gt;="&amp;('1. Einrichtung'!$C$9+(15-1)*7)))</f>
        <v/>
      </c>
      <c r="Q15" s="106">
        <f>IF($A15="","",COUNTIFS('3. Abwesenheiten'!$A$5:$A$200,$A15,'3. Abwesenheiten'!$F$5:$F$200,"Genehmigt",'3. Abwesenheiten'!$C$5:$C$200,"&lt;="&amp;('1. Einrichtung'!$C$9+(16-1)*7+6),'3. Abwesenheiten'!$D$5:$D$200,"&gt;="&amp;('1. Einrichtung'!$C$9+(16-1)*7)))</f>
        <v/>
      </c>
      <c r="R15" s="106">
        <f>IF($A15="","",COUNTIFS('3. Abwesenheiten'!$A$5:$A$200,$A15,'3. Abwesenheiten'!$F$5:$F$200,"Genehmigt",'3. Abwesenheiten'!$C$5:$C$200,"&lt;="&amp;('1. Einrichtung'!$C$9+(17-1)*7+6),'3. Abwesenheiten'!$D$5:$D$200,"&gt;="&amp;('1. Einrichtung'!$C$9+(17-1)*7)))</f>
        <v/>
      </c>
      <c r="S15" s="106">
        <f>IF($A15="","",COUNTIFS('3. Abwesenheiten'!$A$5:$A$200,$A15,'3. Abwesenheiten'!$F$5:$F$200,"Genehmigt",'3. Abwesenheiten'!$C$5:$C$200,"&lt;="&amp;('1. Einrichtung'!$C$9+(18-1)*7+6),'3. Abwesenheiten'!$D$5:$D$200,"&gt;="&amp;('1. Einrichtung'!$C$9+(18-1)*7)))</f>
        <v/>
      </c>
      <c r="T15" s="106">
        <f>IF($A15="","",COUNTIFS('3. Abwesenheiten'!$A$5:$A$200,$A15,'3. Abwesenheiten'!$F$5:$F$200,"Genehmigt",'3. Abwesenheiten'!$C$5:$C$200,"&lt;="&amp;('1. Einrichtung'!$C$9+(19-1)*7+6),'3. Abwesenheiten'!$D$5:$D$200,"&gt;="&amp;('1. Einrichtung'!$C$9+(19-1)*7)))</f>
        <v/>
      </c>
      <c r="U15" s="106">
        <f>IF($A15="","",COUNTIFS('3. Abwesenheiten'!$A$5:$A$200,$A15,'3. Abwesenheiten'!$F$5:$F$200,"Genehmigt",'3. Abwesenheiten'!$C$5:$C$200,"&lt;="&amp;('1. Einrichtung'!$C$9+(20-1)*7+6),'3. Abwesenheiten'!$D$5:$D$200,"&gt;="&amp;('1. Einrichtung'!$C$9+(20-1)*7)))</f>
        <v/>
      </c>
      <c r="V15" s="106">
        <f>IF($A15="","",COUNTIFS('3. Abwesenheiten'!$A$5:$A$200,$A15,'3. Abwesenheiten'!$F$5:$F$200,"Genehmigt",'3. Abwesenheiten'!$C$5:$C$200,"&lt;="&amp;('1. Einrichtung'!$C$9+(21-1)*7+6),'3. Abwesenheiten'!$D$5:$D$200,"&gt;="&amp;('1. Einrichtung'!$C$9+(21-1)*7)))</f>
        <v/>
      </c>
      <c r="W15" s="106">
        <f>IF($A15="","",COUNTIFS('3. Abwesenheiten'!$A$5:$A$200,$A15,'3. Abwesenheiten'!$F$5:$F$200,"Genehmigt",'3. Abwesenheiten'!$C$5:$C$200,"&lt;="&amp;('1. Einrichtung'!$C$9+(22-1)*7+6),'3. Abwesenheiten'!$D$5:$D$200,"&gt;="&amp;('1. Einrichtung'!$C$9+(22-1)*7)))</f>
        <v/>
      </c>
      <c r="X15" s="106">
        <f>IF($A15="","",COUNTIFS('3. Abwesenheiten'!$A$5:$A$200,$A15,'3. Abwesenheiten'!$F$5:$F$200,"Genehmigt",'3. Abwesenheiten'!$C$5:$C$200,"&lt;="&amp;('1. Einrichtung'!$C$9+(23-1)*7+6),'3. Abwesenheiten'!$D$5:$D$200,"&gt;="&amp;('1. Einrichtung'!$C$9+(23-1)*7)))</f>
        <v/>
      </c>
      <c r="Y15" s="106">
        <f>IF($A15="","",COUNTIFS('3. Abwesenheiten'!$A$5:$A$200,$A15,'3. Abwesenheiten'!$F$5:$F$200,"Genehmigt",'3. Abwesenheiten'!$C$5:$C$200,"&lt;="&amp;('1. Einrichtung'!$C$9+(24-1)*7+6),'3. Abwesenheiten'!$D$5:$D$200,"&gt;="&amp;('1. Einrichtung'!$C$9+(24-1)*7)))</f>
        <v/>
      </c>
      <c r="Z15" s="106">
        <f>IF($A15="","",COUNTIFS('3. Abwesenheiten'!$A$5:$A$200,$A15,'3. Abwesenheiten'!$F$5:$F$200,"Genehmigt",'3. Abwesenheiten'!$C$5:$C$200,"&lt;="&amp;('1. Einrichtung'!$C$9+(25-1)*7+6),'3. Abwesenheiten'!$D$5:$D$200,"&gt;="&amp;('1. Einrichtung'!$C$9+(25-1)*7)))</f>
        <v/>
      </c>
      <c r="AA15" s="106">
        <f>IF($A15="","",COUNTIFS('3. Abwesenheiten'!$A$5:$A$200,$A15,'3. Abwesenheiten'!$F$5:$F$200,"Genehmigt",'3. Abwesenheiten'!$C$5:$C$200,"&lt;="&amp;('1. Einrichtung'!$C$9+(26-1)*7+6),'3. Abwesenheiten'!$D$5:$D$200,"&gt;="&amp;('1. Einrichtung'!$C$9+(26-1)*7)))</f>
        <v/>
      </c>
      <c r="AB15" s="106">
        <f>IF($A15="","",COUNTIFS('3. Abwesenheiten'!$A$5:$A$200,$A15,'3. Abwesenheiten'!$F$5:$F$200,"Genehmigt",'3. Abwesenheiten'!$C$5:$C$200,"&lt;="&amp;('1. Einrichtung'!$C$9+(27-1)*7+6),'3. Abwesenheiten'!$D$5:$D$200,"&gt;="&amp;('1. Einrichtung'!$C$9+(27-1)*7)))</f>
        <v/>
      </c>
      <c r="AC15" s="106">
        <f>IF($A15="","",COUNTIFS('3. Abwesenheiten'!$A$5:$A$200,$A15,'3. Abwesenheiten'!$F$5:$F$200,"Genehmigt",'3. Abwesenheiten'!$C$5:$C$200,"&lt;="&amp;('1. Einrichtung'!$C$9+(28-1)*7+6),'3. Abwesenheiten'!$D$5:$D$200,"&gt;="&amp;('1. Einrichtung'!$C$9+(28-1)*7)))</f>
        <v/>
      </c>
      <c r="AD15" s="106">
        <f>IF($A15="","",COUNTIFS('3. Abwesenheiten'!$A$5:$A$200,$A15,'3. Abwesenheiten'!$F$5:$F$200,"Genehmigt",'3. Abwesenheiten'!$C$5:$C$200,"&lt;="&amp;('1. Einrichtung'!$C$9+(29-1)*7+6),'3. Abwesenheiten'!$D$5:$D$200,"&gt;="&amp;('1. Einrichtung'!$C$9+(29-1)*7)))</f>
        <v/>
      </c>
      <c r="AE15" s="106">
        <f>IF($A15="","",COUNTIFS('3. Abwesenheiten'!$A$5:$A$200,$A15,'3. Abwesenheiten'!$F$5:$F$200,"Genehmigt",'3. Abwesenheiten'!$C$5:$C$200,"&lt;="&amp;('1. Einrichtung'!$C$9+(30-1)*7+6),'3. Abwesenheiten'!$D$5:$D$200,"&gt;="&amp;('1. Einrichtung'!$C$9+(30-1)*7)))</f>
        <v/>
      </c>
      <c r="AF15" s="106">
        <f>IF($A15="","",COUNTIFS('3. Abwesenheiten'!$A$5:$A$200,$A15,'3. Abwesenheiten'!$F$5:$F$200,"Genehmigt",'3. Abwesenheiten'!$C$5:$C$200,"&lt;="&amp;('1. Einrichtung'!$C$9+(31-1)*7+6),'3. Abwesenheiten'!$D$5:$D$200,"&gt;="&amp;('1. Einrichtung'!$C$9+(31-1)*7)))</f>
        <v/>
      </c>
      <c r="AG15" s="106">
        <f>IF($A15="","",COUNTIFS('3. Abwesenheiten'!$A$5:$A$200,$A15,'3. Abwesenheiten'!$F$5:$F$200,"Genehmigt",'3. Abwesenheiten'!$C$5:$C$200,"&lt;="&amp;('1. Einrichtung'!$C$9+(32-1)*7+6),'3. Abwesenheiten'!$D$5:$D$200,"&gt;="&amp;('1. Einrichtung'!$C$9+(32-1)*7)))</f>
        <v/>
      </c>
      <c r="AH15" s="106">
        <f>IF($A15="","",COUNTIFS('3. Abwesenheiten'!$A$5:$A$200,$A15,'3. Abwesenheiten'!$F$5:$F$200,"Genehmigt",'3. Abwesenheiten'!$C$5:$C$200,"&lt;="&amp;('1. Einrichtung'!$C$9+(33-1)*7+6),'3. Abwesenheiten'!$D$5:$D$200,"&gt;="&amp;('1. Einrichtung'!$C$9+(33-1)*7)))</f>
        <v/>
      </c>
      <c r="AI15" s="106">
        <f>IF($A15="","",COUNTIFS('3. Abwesenheiten'!$A$5:$A$200,$A15,'3. Abwesenheiten'!$F$5:$F$200,"Genehmigt",'3. Abwesenheiten'!$C$5:$C$200,"&lt;="&amp;('1. Einrichtung'!$C$9+(34-1)*7+6),'3. Abwesenheiten'!$D$5:$D$200,"&gt;="&amp;('1. Einrichtung'!$C$9+(34-1)*7)))</f>
        <v/>
      </c>
      <c r="AJ15" s="106">
        <f>IF($A15="","",COUNTIFS('3. Abwesenheiten'!$A$5:$A$200,$A15,'3. Abwesenheiten'!$F$5:$F$200,"Genehmigt",'3. Abwesenheiten'!$C$5:$C$200,"&lt;="&amp;('1. Einrichtung'!$C$9+(35-1)*7+6),'3. Abwesenheiten'!$D$5:$D$200,"&gt;="&amp;('1. Einrichtung'!$C$9+(35-1)*7)))</f>
        <v/>
      </c>
      <c r="AK15" s="106">
        <f>IF($A15="","",COUNTIFS('3. Abwesenheiten'!$A$5:$A$200,$A15,'3. Abwesenheiten'!$F$5:$F$200,"Genehmigt",'3. Abwesenheiten'!$C$5:$C$200,"&lt;="&amp;('1. Einrichtung'!$C$9+(36-1)*7+6),'3. Abwesenheiten'!$D$5:$D$200,"&gt;="&amp;('1. Einrichtung'!$C$9+(36-1)*7)))</f>
        <v/>
      </c>
      <c r="AL15" s="106">
        <f>IF($A15="","",COUNTIFS('3. Abwesenheiten'!$A$5:$A$200,$A15,'3. Abwesenheiten'!$F$5:$F$200,"Genehmigt",'3. Abwesenheiten'!$C$5:$C$200,"&lt;="&amp;('1. Einrichtung'!$C$9+(37-1)*7+6),'3. Abwesenheiten'!$D$5:$D$200,"&gt;="&amp;('1. Einrichtung'!$C$9+(37-1)*7)))</f>
        <v/>
      </c>
      <c r="AM15" s="106">
        <f>IF($A15="","",COUNTIFS('3. Abwesenheiten'!$A$5:$A$200,$A15,'3. Abwesenheiten'!$F$5:$F$200,"Genehmigt",'3. Abwesenheiten'!$C$5:$C$200,"&lt;="&amp;('1. Einrichtung'!$C$9+(38-1)*7+6),'3. Abwesenheiten'!$D$5:$D$200,"&gt;="&amp;('1. Einrichtung'!$C$9+(38-1)*7)))</f>
        <v/>
      </c>
      <c r="AN15" s="106">
        <f>IF($A15="","",COUNTIFS('3. Abwesenheiten'!$A$5:$A$200,$A15,'3. Abwesenheiten'!$F$5:$F$200,"Genehmigt",'3. Abwesenheiten'!$C$5:$C$200,"&lt;="&amp;('1. Einrichtung'!$C$9+(39-1)*7+6),'3. Abwesenheiten'!$D$5:$D$200,"&gt;="&amp;('1. Einrichtung'!$C$9+(39-1)*7)))</f>
        <v/>
      </c>
      <c r="AO15" s="106">
        <f>IF($A15="","",COUNTIFS('3. Abwesenheiten'!$A$5:$A$200,$A15,'3. Abwesenheiten'!$F$5:$F$200,"Genehmigt",'3. Abwesenheiten'!$C$5:$C$200,"&lt;="&amp;('1. Einrichtung'!$C$9+(40-1)*7+6),'3. Abwesenheiten'!$D$5:$D$200,"&gt;="&amp;('1. Einrichtung'!$C$9+(40-1)*7)))</f>
        <v/>
      </c>
      <c r="AP15" s="106">
        <f>IF($A15="","",COUNTIFS('3. Abwesenheiten'!$A$5:$A$200,$A15,'3. Abwesenheiten'!$F$5:$F$200,"Genehmigt",'3. Abwesenheiten'!$C$5:$C$200,"&lt;="&amp;('1. Einrichtung'!$C$9+(41-1)*7+6),'3. Abwesenheiten'!$D$5:$D$200,"&gt;="&amp;('1. Einrichtung'!$C$9+(41-1)*7)))</f>
        <v/>
      </c>
      <c r="AQ15" s="106">
        <f>IF($A15="","",COUNTIFS('3. Abwesenheiten'!$A$5:$A$200,$A15,'3. Abwesenheiten'!$F$5:$F$200,"Genehmigt",'3. Abwesenheiten'!$C$5:$C$200,"&lt;="&amp;('1. Einrichtung'!$C$9+(42-1)*7+6),'3. Abwesenheiten'!$D$5:$D$200,"&gt;="&amp;('1. Einrichtung'!$C$9+(42-1)*7)))</f>
        <v/>
      </c>
      <c r="AR15" s="106">
        <f>IF($A15="","",COUNTIFS('3. Abwesenheiten'!$A$5:$A$200,$A15,'3. Abwesenheiten'!$F$5:$F$200,"Genehmigt",'3. Abwesenheiten'!$C$5:$C$200,"&lt;="&amp;('1. Einrichtung'!$C$9+(43-1)*7+6),'3. Abwesenheiten'!$D$5:$D$200,"&gt;="&amp;('1. Einrichtung'!$C$9+(43-1)*7)))</f>
        <v/>
      </c>
      <c r="AS15" s="106">
        <f>IF($A15="","",COUNTIFS('3. Abwesenheiten'!$A$5:$A$200,$A15,'3. Abwesenheiten'!$F$5:$F$200,"Genehmigt",'3. Abwesenheiten'!$C$5:$C$200,"&lt;="&amp;('1. Einrichtung'!$C$9+(44-1)*7+6),'3. Abwesenheiten'!$D$5:$D$200,"&gt;="&amp;('1. Einrichtung'!$C$9+(44-1)*7)))</f>
        <v/>
      </c>
      <c r="AT15" s="106">
        <f>IF($A15="","",COUNTIFS('3. Abwesenheiten'!$A$5:$A$200,$A15,'3. Abwesenheiten'!$F$5:$F$200,"Genehmigt",'3. Abwesenheiten'!$C$5:$C$200,"&lt;="&amp;('1. Einrichtung'!$C$9+(45-1)*7+6),'3. Abwesenheiten'!$D$5:$D$200,"&gt;="&amp;('1. Einrichtung'!$C$9+(45-1)*7)))</f>
        <v/>
      </c>
      <c r="AU15" s="106">
        <f>IF($A15="","",COUNTIFS('3. Abwesenheiten'!$A$5:$A$200,$A15,'3. Abwesenheiten'!$F$5:$F$200,"Genehmigt",'3. Abwesenheiten'!$C$5:$C$200,"&lt;="&amp;('1. Einrichtung'!$C$9+(46-1)*7+6),'3. Abwesenheiten'!$D$5:$D$200,"&gt;="&amp;('1. Einrichtung'!$C$9+(46-1)*7)))</f>
        <v/>
      </c>
      <c r="AV15" s="106">
        <f>IF($A15="","",COUNTIFS('3. Abwesenheiten'!$A$5:$A$200,$A15,'3. Abwesenheiten'!$F$5:$F$200,"Genehmigt",'3. Abwesenheiten'!$C$5:$C$200,"&lt;="&amp;('1. Einrichtung'!$C$9+(47-1)*7+6),'3. Abwesenheiten'!$D$5:$D$200,"&gt;="&amp;('1. Einrichtung'!$C$9+(47-1)*7)))</f>
        <v/>
      </c>
      <c r="AW15" s="106">
        <f>IF($A15="","",COUNTIFS('3. Abwesenheiten'!$A$5:$A$200,$A15,'3. Abwesenheiten'!$F$5:$F$200,"Genehmigt",'3. Abwesenheiten'!$C$5:$C$200,"&lt;="&amp;('1. Einrichtung'!$C$9+(48-1)*7+6),'3. Abwesenheiten'!$D$5:$D$200,"&gt;="&amp;('1. Einrichtung'!$C$9+(48-1)*7)))</f>
        <v/>
      </c>
      <c r="AX15" s="106">
        <f>IF($A15="","",COUNTIFS('3. Abwesenheiten'!$A$5:$A$200,$A15,'3. Abwesenheiten'!$F$5:$F$200,"Genehmigt",'3. Abwesenheiten'!$C$5:$C$200,"&lt;="&amp;('1. Einrichtung'!$C$9+(49-1)*7+6),'3. Abwesenheiten'!$D$5:$D$200,"&gt;="&amp;('1. Einrichtung'!$C$9+(49-1)*7)))</f>
        <v/>
      </c>
      <c r="AY15" s="106">
        <f>IF($A15="","",COUNTIFS('3. Abwesenheiten'!$A$5:$A$200,$A15,'3. Abwesenheiten'!$F$5:$F$200,"Genehmigt",'3. Abwesenheiten'!$C$5:$C$200,"&lt;="&amp;('1. Einrichtung'!$C$9+(50-1)*7+6),'3. Abwesenheiten'!$D$5:$D$200,"&gt;="&amp;('1. Einrichtung'!$C$9+(50-1)*7)))</f>
        <v/>
      </c>
      <c r="AZ15" s="106">
        <f>IF($A15="","",COUNTIFS('3. Abwesenheiten'!$A$5:$A$200,$A15,'3. Abwesenheiten'!$F$5:$F$200,"Genehmigt",'3. Abwesenheiten'!$C$5:$C$200,"&lt;="&amp;('1. Einrichtung'!$C$9+(51-1)*7+6),'3. Abwesenheiten'!$D$5:$D$200,"&gt;="&amp;('1. Einrichtung'!$C$9+(51-1)*7)))</f>
        <v/>
      </c>
      <c r="BA15" s="106">
        <f>IF($A15="","",COUNTIFS('3. Abwesenheiten'!$A$5:$A$200,$A15,'3. Abwesenheiten'!$F$5:$F$200,"Genehmigt",'3. Abwesenheiten'!$C$5:$C$200,"&lt;="&amp;('1. Einrichtung'!$C$9+(52-1)*7+6),'3. Abwesenheiten'!$D$5:$D$200,"&gt;="&amp;('1. Einrichtung'!$C$9+(52-1)*7)))</f>
        <v/>
      </c>
    </row>
    <row r="16" ht="18" customHeight="1" s="55">
      <c r="A16" s="105">
        <f>IF('2. Mitarbeiter'!A16="","",'2. Mitarbeiter'!A16)</f>
        <v/>
      </c>
      <c r="B16" s="106">
        <f>IF($A16="","",COUNTIFS('3. Abwesenheiten'!$A$5:$A$200,$A16,'3. Abwesenheiten'!$F$5:$F$200,"Genehmigt",'3. Abwesenheiten'!$C$5:$C$200,"&lt;="&amp;('1. Einrichtung'!$C$9+(1-1)*7+6),'3. Abwesenheiten'!$D$5:$D$200,"&gt;="&amp;('1. Einrichtung'!$C$9+(1-1)*7)))</f>
        <v/>
      </c>
      <c r="C16" s="106">
        <f>IF($A16="","",COUNTIFS('3. Abwesenheiten'!$A$5:$A$200,$A16,'3. Abwesenheiten'!$F$5:$F$200,"Genehmigt",'3. Abwesenheiten'!$C$5:$C$200,"&lt;="&amp;('1. Einrichtung'!$C$9+(2-1)*7+6),'3. Abwesenheiten'!$D$5:$D$200,"&gt;="&amp;('1. Einrichtung'!$C$9+(2-1)*7)))</f>
        <v/>
      </c>
      <c r="D16" s="106">
        <f>IF($A16="","",COUNTIFS('3. Abwesenheiten'!$A$5:$A$200,$A16,'3. Abwesenheiten'!$F$5:$F$200,"Genehmigt",'3. Abwesenheiten'!$C$5:$C$200,"&lt;="&amp;('1. Einrichtung'!$C$9+(3-1)*7+6),'3. Abwesenheiten'!$D$5:$D$200,"&gt;="&amp;('1. Einrichtung'!$C$9+(3-1)*7)))</f>
        <v/>
      </c>
      <c r="E16" s="106">
        <f>IF($A16="","",COUNTIFS('3. Abwesenheiten'!$A$5:$A$200,$A16,'3. Abwesenheiten'!$F$5:$F$200,"Genehmigt",'3. Abwesenheiten'!$C$5:$C$200,"&lt;="&amp;('1. Einrichtung'!$C$9+(4-1)*7+6),'3. Abwesenheiten'!$D$5:$D$200,"&gt;="&amp;('1. Einrichtung'!$C$9+(4-1)*7)))</f>
        <v/>
      </c>
      <c r="F16" s="106">
        <f>IF($A16="","",COUNTIFS('3. Abwesenheiten'!$A$5:$A$200,$A16,'3. Abwesenheiten'!$F$5:$F$200,"Genehmigt",'3. Abwesenheiten'!$C$5:$C$200,"&lt;="&amp;('1. Einrichtung'!$C$9+(5-1)*7+6),'3. Abwesenheiten'!$D$5:$D$200,"&gt;="&amp;('1. Einrichtung'!$C$9+(5-1)*7)))</f>
        <v/>
      </c>
      <c r="G16" s="106">
        <f>IF($A16="","",COUNTIFS('3. Abwesenheiten'!$A$5:$A$200,$A16,'3. Abwesenheiten'!$F$5:$F$200,"Genehmigt",'3. Abwesenheiten'!$C$5:$C$200,"&lt;="&amp;('1. Einrichtung'!$C$9+(6-1)*7+6),'3. Abwesenheiten'!$D$5:$D$200,"&gt;="&amp;('1. Einrichtung'!$C$9+(6-1)*7)))</f>
        <v/>
      </c>
      <c r="H16" s="106">
        <f>IF($A16="","",COUNTIFS('3. Abwesenheiten'!$A$5:$A$200,$A16,'3. Abwesenheiten'!$F$5:$F$200,"Genehmigt",'3. Abwesenheiten'!$C$5:$C$200,"&lt;="&amp;('1. Einrichtung'!$C$9+(7-1)*7+6),'3. Abwesenheiten'!$D$5:$D$200,"&gt;="&amp;('1. Einrichtung'!$C$9+(7-1)*7)))</f>
        <v/>
      </c>
      <c r="I16" s="106">
        <f>IF($A16="","",COUNTIFS('3. Abwesenheiten'!$A$5:$A$200,$A16,'3. Abwesenheiten'!$F$5:$F$200,"Genehmigt",'3. Abwesenheiten'!$C$5:$C$200,"&lt;="&amp;('1. Einrichtung'!$C$9+(8-1)*7+6),'3. Abwesenheiten'!$D$5:$D$200,"&gt;="&amp;('1. Einrichtung'!$C$9+(8-1)*7)))</f>
        <v/>
      </c>
      <c r="J16" s="106">
        <f>IF($A16="","",COUNTIFS('3. Abwesenheiten'!$A$5:$A$200,$A16,'3. Abwesenheiten'!$F$5:$F$200,"Genehmigt",'3. Abwesenheiten'!$C$5:$C$200,"&lt;="&amp;('1. Einrichtung'!$C$9+(9-1)*7+6),'3. Abwesenheiten'!$D$5:$D$200,"&gt;="&amp;('1. Einrichtung'!$C$9+(9-1)*7)))</f>
        <v/>
      </c>
      <c r="K16" s="106">
        <f>IF($A16="","",COUNTIFS('3. Abwesenheiten'!$A$5:$A$200,$A16,'3. Abwesenheiten'!$F$5:$F$200,"Genehmigt",'3. Abwesenheiten'!$C$5:$C$200,"&lt;="&amp;('1. Einrichtung'!$C$9+(10-1)*7+6),'3. Abwesenheiten'!$D$5:$D$200,"&gt;="&amp;('1. Einrichtung'!$C$9+(10-1)*7)))</f>
        <v/>
      </c>
      <c r="L16" s="106">
        <f>IF($A16="","",COUNTIFS('3. Abwesenheiten'!$A$5:$A$200,$A16,'3. Abwesenheiten'!$F$5:$F$200,"Genehmigt",'3. Abwesenheiten'!$C$5:$C$200,"&lt;="&amp;('1. Einrichtung'!$C$9+(11-1)*7+6),'3. Abwesenheiten'!$D$5:$D$200,"&gt;="&amp;('1. Einrichtung'!$C$9+(11-1)*7)))</f>
        <v/>
      </c>
      <c r="M16" s="106">
        <f>IF($A16="","",COUNTIFS('3. Abwesenheiten'!$A$5:$A$200,$A16,'3. Abwesenheiten'!$F$5:$F$200,"Genehmigt",'3. Abwesenheiten'!$C$5:$C$200,"&lt;="&amp;('1. Einrichtung'!$C$9+(12-1)*7+6),'3. Abwesenheiten'!$D$5:$D$200,"&gt;="&amp;('1. Einrichtung'!$C$9+(12-1)*7)))</f>
        <v/>
      </c>
      <c r="N16" s="106">
        <f>IF($A16="","",COUNTIFS('3. Abwesenheiten'!$A$5:$A$200,$A16,'3. Abwesenheiten'!$F$5:$F$200,"Genehmigt",'3. Abwesenheiten'!$C$5:$C$200,"&lt;="&amp;('1. Einrichtung'!$C$9+(13-1)*7+6),'3. Abwesenheiten'!$D$5:$D$200,"&gt;="&amp;('1. Einrichtung'!$C$9+(13-1)*7)))</f>
        <v/>
      </c>
      <c r="O16" s="106">
        <f>IF($A16="","",COUNTIFS('3. Abwesenheiten'!$A$5:$A$200,$A16,'3. Abwesenheiten'!$F$5:$F$200,"Genehmigt",'3. Abwesenheiten'!$C$5:$C$200,"&lt;="&amp;('1. Einrichtung'!$C$9+(14-1)*7+6),'3. Abwesenheiten'!$D$5:$D$200,"&gt;="&amp;('1. Einrichtung'!$C$9+(14-1)*7)))</f>
        <v/>
      </c>
      <c r="P16" s="106">
        <f>IF($A16="","",COUNTIFS('3. Abwesenheiten'!$A$5:$A$200,$A16,'3. Abwesenheiten'!$F$5:$F$200,"Genehmigt",'3. Abwesenheiten'!$C$5:$C$200,"&lt;="&amp;('1. Einrichtung'!$C$9+(15-1)*7+6),'3. Abwesenheiten'!$D$5:$D$200,"&gt;="&amp;('1. Einrichtung'!$C$9+(15-1)*7)))</f>
        <v/>
      </c>
      <c r="Q16" s="106">
        <f>IF($A16="","",COUNTIFS('3. Abwesenheiten'!$A$5:$A$200,$A16,'3. Abwesenheiten'!$F$5:$F$200,"Genehmigt",'3. Abwesenheiten'!$C$5:$C$200,"&lt;="&amp;('1. Einrichtung'!$C$9+(16-1)*7+6),'3. Abwesenheiten'!$D$5:$D$200,"&gt;="&amp;('1. Einrichtung'!$C$9+(16-1)*7)))</f>
        <v/>
      </c>
      <c r="R16" s="106">
        <f>IF($A16="","",COUNTIFS('3. Abwesenheiten'!$A$5:$A$200,$A16,'3. Abwesenheiten'!$F$5:$F$200,"Genehmigt",'3. Abwesenheiten'!$C$5:$C$200,"&lt;="&amp;('1. Einrichtung'!$C$9+(17-1)*7+6),'3. Abwesenheiten'!$D$5:$D$200,"&gt;="&amp;('1. Einrichtung'!$C$9+(17-1)*7)))</f>
        <v/>
      </c>
      <c r="S16" s="106">
        <f>IF($A16="","",COUNTIFS('3. Abwesenheiten'!$A$5:$A$200,$A16,'3. Abwesenheiten'!$F$5:$F$200,"Genehmigt",'3. Abwesenheiten'!$C$5:$C$200,"&lt;="&amp;('1. Einrichtung'!$C$9+(18-1)*7+6),'3. Abwesenheiten'!$D$5:$D$200,"&gt;="&amp;('1. Einrichtung'!$C$9+(18-1)*7)))</f>
        <v/>
      </c>
      <c r="T16" s="106">
        <f>IF($A16="","",COUNTIFS('3. Abwesenheiten'!$A$5:$A$200,$A16,'3. Abwesenheiten'!$F$5:$F$200,"Genehmigt",'3. Abwesenheiten'!$C$5:$C$200,"&lt;="&amp;('1. Einrichtung'!$C$9+(19-1)*7+6),'3. Abwesenheiten'!$D$5:$D$200,"&gt;="&amp;('1. Einrichtung'!$C$9+(19-1)*7)))</f>
        <v/>
      </c>
      <c r="U16" s="106">
        <f>IF($A16="","",COUNTIFS('3. Abwesenheiten'!$A$5:$A$200,$A16,'3. Abwesenheiten'!$F$5:$F$200,"Genehmigt",'3. Abwesenheiten'!$C$5:$C$200,"&lt;="&amp;('1. Einrichtung'!$C$9+(20-1)*7+6),'3. Abwesenheiten'!$D$5:$D$200,"&gt;="&amp;('1. Einrichtung'!$C$9+(20-1)*7)))</f>
        <v/>
      </c>
      <c r="V16" s="106">
        <f>IF($A16="","",COUNTIFS('3. Abwesenheiten'!$A$5:$A$200,$A16,'3. Abwesenheiten'!$F$5:$F$200,"Genehmigt",'3. Abwesenheiten'!$C$5:$C$200,"&lt;="&amp;('1. Einrichtung'!$C$9+(21-1)*7+6),'3. Abwesenheiten'!$D$5:$D$200,"&gt;="&amp;('1. Einrichtung'!$C$9+(21-1)*7)))</f>
        <v/>
      </c>
      <c r="W16" s="106">
        <f>IF($A16="","",COUNTIFS('3. Abwesenheiten'!$A$5:$A$200,$A16,'3. Abwesenheiten'!$F$5:$F$200,"Genehmigt",'3. Abwesenheiten'!$C$5:$C$200,"&lt;="&amp;('1. Einrichtung'!$C$9+(22-1)*7+6),'3. Abwesenheiten'!$D$5:$D$200,"&gt;="&amp;('1. Einrichtung'!$C$9+(22-1)*7)))</f>
        <v/>
      </c>
      <c r="X16" s="106">
        <f>IF($A16="","",COUNTIFS('3. Abwesenheiten'!$A$5:$A$200,$A16,'3. Abwesenheiten'!$F$5:$F$200,"Genehmigt",'3. Abwesenheiten'!$C$5:$C$200,"&lt;="&amp;('1. Einrichtung'!$C$9+(23-1)*7+6),'3. Abwesenheiten'!$D$5:$D$200,"&gt;="&amp;('1. Einrichtung'!$C$9+(23-1)*7)))</f>
        <v/>
      </c>
      <c r="Y16" s="106">
        <f>IF($A16="","",COUNTIFS('3. Abwesenheiten'!$A$5:$A$200,$A16,'3. Abwesenheiten'!$F$5:$F$200,"Genehmigt",'3. Abwesenheiten'!$C$5:$C$200,"&lt;="&amp;('1. Einrichtung'!$C$9+(24-1)*7+6),'3. Abwesenheiten'!$D$5:$D$200,"&gt;="&amp;('1. Einrichtung'!$C$9+(24-1)*7)))</f>
        <v/>
      </c>
      <c r="Z16" s="106">
        <f>IF($A16="","",COUNTIFS('3. Abwesenheiten'!$A$5:$A$200,$A16,'3. Abwesenheiten'!$F$5:$F$200,"Genehmigt",'3. Abwesenheiten'!$C$5:$C$200,"&lt;="&amp;('1. Einrichtung'!$C$9+(25-1)*7+6),'3. Abwesenheiten'!$D$5:$D$200,"&gt;="&amp;('1. Einrichtung'!$C$9+(25-1)*7)))</f>
        <v/>
      </c>
      <c r="AA16" s="106">
        <f>IF($A16="","",COUNTIFS('3. Abwesenheiten'!$A$5:$A$200,$A16,'3. Abwesenheiten'!$F$5:$F$200,"Genehmigt",'3. Abwesenheiten'!$C$5:$C$200,"&lt;="&amp;('1. Einrichtung'!$C$9+(26-1)*7+6),'3. Abwesenheiten'!$D$5:$D$200,"&gt;="&amp;('1. Einrichtung'!$C$9+(26-1)*7)))</f>
        <v/>
      </c>
      <c r="AB16" s="106">
        <f>IF($A16="","",COUNTIFS('3. Abwesenheiten'!$A$5:$A$200,$A16,'3. Abwesenheiten'!$F$5:$F$200,"Genehmigt",'3. Abwesenheiten'!$C$5:$C$200,"&lt;="&amp;('1. Einrichtung'!$C$9+(27-1)*7+6),'3. Abwesenheiten'!$D$5:$D$200,"&gt;="&amp;('1. Einrichtung'!$C$9+(27-1)*7)))</f>
        <v/>
      </c>
      <c r="AC16" s="106">
        <f>IF($A16="","",COUNTIFS('3. Abwesenheiten'!$A$5:$A$200,$A16,'3. Abwesenheiten'!$F$5:$F$200,"Genehmigt",'3. Abwesenheiten'!$C$5:$C$200,"&lt;="&amp;('1. Einrichtung'!$C$9+(28-1)*7+6),'3. Abwesenheiten'!$D$5:$D$200,"&gt;="&amp;('1. Einrichtung'!$C$9+(28-1)*7)))</f>
        <v/>
      </c>
      <c r="AD16" s="106">
        <f>IF($A16="","",COUNTIFS('3. Abwesenheiten'!$A$5:$A$200,$A16,'3. Abwesenheiten'!$F$5:$F$200,"Genehmigt",'3. Abwesenheiten'!$C$5:$C$200,"&lt;="&amp;('1. Einrichtung'!$C$9+(29-1)*7+6),'3. Abwesenheiten'!$D$5:$D$200,"&gt;="&amp;('1. Einrichtung'!$C$9+(29-1)*7)))</f>
        <v/>
      </c>
      <c r="AE16" s="106">
        <f>IF($A16="","",COUNTIFS('3. Abwesenheiten'!$A$5:$A$200,$A16,'3. Abwesenheiten'!$F$5:$F$200,"Genehmigt",'3. Abwesenheiten'!$C$5:$C$200,"&lt;="&amp;('1. Einrichtung'!$C$9+(30-1)*7+6),'3. Abwesenheiten'!$D$5:$D$200,"&gt;="&amp;('1. Einrichtung'!$C$9+(30-1)*7)))</f>
        <v/>
      </c>
      <c r="AF16" s="106">
        <f>IF($A16="","",COUNTIFS('3. Abwesenheiten'!$A$5:$A$200,$A16,'3. Abwesenheiten'!$F$5:$F$200,"Genehmigt",'3. Abwesenheiten'!$C$5:$C$200,"&lt;="&amp;('1. Einrichtung'!$C$9+(31-1)*7+6),'3. Abwesenheiten'!$D$5:$D$200,"&gt;="&amp;('1. Einrichtung'!$C$9+(31-1)*7)))</f>
        <v/>
      </c>
      <c r="AG16" s="106">
        <f>IF($A16="","",COUNTIFS('3. Abwesenheiten'!$A$5:$A$200,$A16,'3. Abwesenheiten'!$F$5:$F$200,"Genehmigt",'3. Abwesenheiten'!$C$5:$C$200,"&lt;="&amp;('1. Einrichtung'!$C$9+(32-1)*7+6),'3. Abwesenheiten'!$D$5:$D$200,"&gt;="&amp;('1. Einrichtung'!$C$9+(32-1)*7)))</f>
        <v/>
      </c>
      <c r="AH16" s="106">
        <f>IF($A16="","",COUNTIFS('3. Abwesenheiten'!$A$5:$A$200,$A16,'3. Abwesenheiten'!$F$5:$F$200,"Genehmigt",'3. Abwesenheiten'!$C$5:$C$200,"&lt;="&amp;('1. Einrichtung'!$C$9+(33-1)*7+6),'3. Abwesenheiten'!$D$5:$D$200,"&gt;="&amp;('1. Einrichtung'!$C$9+(33-1)*7)))</f>
        <v/>
      </c>
      <c r="AI16" s="106">
        <f>IF($A16="","",COUNTIFS('3. Abwesenheiten'!$A$5:$A$200,$A16,'3. Abwesenheiten'!$F$5:$F$200,"Genehmigt",'3. Abwesenheiten'!$C$5:$C$200,"&lt;="&amp;('1. Einrichtung'!$C$9+(34-1)*7+6),'3. Abwesenheiten'!$D$5:$D$200,"&gt;="&amp;('1. Einrichtung'!$C$9+(34-1)*7)))</f>
        <v/>
      </c>
      <c r="AJ16" s="106">
        <f>IF($A16="","",COUNTIFS('3. Abwesenheiten'!$A$5:$A$200,$A16,'3. Abwesenheiten'!$F$5:$F$200,"Genehmigt",'3. Abwesenheiten'!$C$5:$C$200,"&lt;="&amp;('1. Einrichtung'!$C$9+(35-1)*7+6),'3. Abwesenheiten'!$D$5:$D$200,"&gt;="&amp;('1. Einrichtung'!$C$9+(35-1)*7)))</f>
        <v/>
      </c>
      <c r="AK16" s="106">
        <f>IF($A16="","",COUNTIFS('3. Abwesenheiten'!$A$5:$A$200,$A16,'3. Abwesenheiten'!$F$5:$F$200,"Genehmigt",'3. Abwesenheiten'!$C$5:$C$200,"&lt;="&amp;('1. Einrichtung'!$C$9+(36-1)*7+6),'3. Abwesenheiten'!$D$5:$D$200,"&gt;="&amp;('1. Einrichtung'!$C$9+(36-1)*7)))</f>
        <v/>
      </c>
      <c r="AL16" s="106">
        <f>IF($A16="","",COUNTIFS('3. Abwesenheiten'!$A$5:$A$200,$A16,'3. Abwesenheiten'!$F$5:$F$200,"Genehmigt",'3. Abwesenheiten'!$C$5:$C$200,"&lt;="&amp;('1. Einrichtung'!$C$9+(37-1)*7+6),'3. Abwesenheiten'!$D$5:$D$200,"&gt;="&amp;('1. Einrichtung'!$C$9+(37-1)*7)))</f>
        <v/>
      </c>
      <c r="AM16" s="106">
        <f>IF($A16="","",COUNTIFS('3. Abwesenheiten'!$A$5:$A$200,$A16,'3. Abwesenheiten'!$F$5:$F$200,"Genehmigt",'3. Abwesenheiten'!$C$5:$C$200,"&lt;="&amp;('1. Einrichtung'!$C$9+(38-1)*7+6),'3. Abwesenheiten'!$D$5:$D$200,"&gt;="&amp;('1. Einrichtung'!$C$9+(38-1)*7)))</f>
        <v/>
      </c>
      <c r="AN16" s="106">
        <f>IF($A16="","",COUNTIFS('3. Abwesenheiten'!$A$5:$A$200,$A16,'3. Abwesenheiten'!$F$5:$F$200,"Genehmigt",'3. Abwesenheiten'!$C$5:$C$200,"&lt;="&amp;('1. Einrichtung'!$C$9+(39-1)*7+6),'3. Abwesenheiten'!$D$5:$D$200,"&gt;="&amp;('1. Einrichtung'!$C$9+(39-1)*7)))</f>
        <v/>
      </c>
      <c r="AO16" s="106">
        <f>IF($A16="","",COUNTIFS('3. Abwesenheiten'!$A$5:$A$200,$A16,'3. Abwesenheiten'!$F$5:$F$200,"Genehmigt",'3. Abwesenheiten'!$C$5:$C$200,"&lt;="&amp;('1. Einrichtung'!$C$9+(40-1)*7+6),'3. Abwesenheiten'!$D$5:$D$200,"&gt;="&amp;('1. Einrichtung'!$C$9+(40-1)*7)))</f>
        <v/>
      </c>
      <c r="AP16" s="106">
        <f>IF($A16="","",COUNTIFS('3. Abwesenheiten'!$A$5:$A$200,$A16,'3. Abwesenheiten'!$F$5:$F$200,"Genehmigt",'3. Abwesenheiten'!$C$5:$C$200,"&lt;="&amp;('1. Einrichtung'!$C$9+(41-1)*7+6),'3. Abwesenheiten'!$D$5:$D$200,"&gt;="&amp;('1. Einrichtung'!$C$9+(41-1)*7)))</f>
        <v/>
      </c>
      <c r="AQ16" s="106">
        <f>IF($A16="","",COUNTIFS('3. Abwesenheiten'!$A$5:$A$200,$A16,'3. Abwesenheiten'!$F$5:$F$200,"Genehmigt",'3. Abwesenheiten'!$C$5:$C$200,"&lt;="&amp;('1. Einrichtung'!$C$9+(42-1)*7+6),'3. Abwesenheiten'!$D$5:$D$200,"&gt;="&amp;('1. Einrichtung'!$C$9+(42-1)*7)))</f>
        <v/>
      </c>
      <c r="AR16" s="106">
        <f>IF($A16="","",COUNTIFS('3. Abwesenheiten'!$A$5:$A$200,$A16,'3. Abwesenheiten'!$F$5:$F$200,"Genehmigt",'3. Abwesenheiten'!$C$5:$C$200,"&lt;="&amp;('1. Einrichtung'!$C$9+(43-1)*7+6),'3. Abwesenheiten'!$D$5:$D$200,"&gt;="&amp;('1. Einrichtung'!$C$9+(43-1)*7)))</f>
        <v/>
      </c>
      <c r="AS16" s="106">
        <f>IF($A16="","",COUNTIFS('3. Abwesenheiten'!$A$5:$A$200,$A16,'3. Abwesenheiten'!$F$5:$F$200,"Genehmigt",'3. Abwesenheiten'!$C$5:$C$200,"&lt;="&amp;('1. Einrichtung'!$C$9+(44-1)*7+6),'3. Abwesenheiten'!$D$5:$D$200,"&gt;="&amp;('1. Einrichtung'!$C$9+(44-1)*7)))</f>
        <v/>
      </c>
      <c r="AT16" s="106">
        <f>IF($A16="","",COUNTIFS('3. Abwesenheiten'!$A$5:$A$200,$A16,'3. Abwesenheiten'!$F$5:$F$200,"Genehmigt",'3. Abwesenheiten'!$C$5:$C$200,"&lt;="&amp;('1. Einrichtung'!$C$9+(45-1)*7+6),'3. Abwesenheiten'!$D$5:$D$200,"&gt;="&amp;('1. Einrichtung'!$C$9+(45-1)*7)))</f>
        <v/>
      </c>
      <c r="AU16" s="106">
        <f>IF($A16="","",COUNTIFS('3. Abwesenheiten'!$A$5:$A$200,$A16,'3. Abwesenheiten'!$F$5:$F$200,"Genehmigt",'3. Abwesenheiten'!$C$5:$C$200,"&lt;="&amp;('1. Einrichtung'!$C$9+(46-1)*7+6),'3. Abwesenheiten'!$D$5:$D$200,"&gt;="&amp;('1. Einrichtung'!$C$9+(46-1)*7)))</f>
        <v/>
      </c>
      <c r="AV16" s="106">
        <f>IF($A16="","",COUNTIFS('3. Abwesenheiten'!$A$5:$A$200,$A16,'3. Abwesenheiten'!$F$5:$F$200,"Genehmigt",'3. Abwesenheiten'!$C$5:$C$200,"&lt;="&amp;('1. Einrichtung'!$C$9+(47-1)*7+6),'3. Abwesenheiten'!$D$5:$D$200,"&gt;="&amp;('1. Einrichtung'!$C$9+(47-1)*7)))</f>
        <v/>
      </c>
      <c r="AW16" s="106">
        <f>IF($A16="","",COUNTIFS('3. Abwesenheiten'!$A$5:$A$200,$A16,'3. Abwesenheiten'!$F$5:$F$200,"Genehmigt",'3. Abwesenheiten'!$C$5:$C$200,"&lt;="&amp;('1. Einrichtung'!$C$9+(48-1)*7+6),'3. Abwesenheiten'!$D$5:$D$200,"&gt;="&amp;('1. Einrichtung'!$C$9+(48-1)*7)))</f>
        <v/>
      </c>
      <c r="AX16" s="106">
        <f>IF($A16="","",COUNTIFS('3. Abwesenheiten'!$A$5:$A$200,$A16,'3. Abwesenheiten'!$F$5:$F$200,"Genehmigt",'3. Abwesenheiten'!$C$5:$C$200,"&lt;="&amp;('1. Einrichtung'!$C$9+(49-1)*7+6),'3. Abwesenheiten'!$D$5:$D$200,"&gt;="&amp;('1. Einrichtung'!$C$9+(49-1)*7)))</f>
        <v/>
      </c>
      <c r="AY16" s="106">
        <f>IF($A16="","",COUNTIFS('3. Abwesenheiten'!$A$5:$A$200,$A16,'3. Abwesenheiten'!$F$5:$F$200,"Genehmigt",'3. Abwesenheiten'!$C$5:$C$200,"&lt;="&amp;('1. Einrichtung'!$C$9+(50-1)*7+6),'3. Abwesenheiten'!$D$5:$D$200,"&gt;="&amp;('1. Einrichtung'!$C$9+(50-1)*7)))</f>
        <v/>
      </c>
      <c r="AZ16" s="106">
        <f>IF($A16="","",COUNTIFS('3. Abwesenheiten'!$A$5:$A$200,$A16,'3. Abwesenheiten'!$F$5:$F$200,"Genehmigt",'3. Abwesenheiten'!$C$5:$C$200,"&lt;="&amp;('1. Einrichtung'!$C$9+(51-1)*7+6),'3. Abwesenheiten'!$D$5:$D$200,"&gt;="&amp;('1. Einrichtung'!$C$9+(51-1)*7)))</f>
        <v/>
      </c>
      <c r="BA16" s="106">
        <f>IF($A16="","",COUNTIFS('3. Abwesenheiten'!$A$5:$A$200,$A16,'3. Abwesenheiten'!$F$5:$F$200,"Genehmigt",'3. Abwesenheiten'!$C$5:$C$200,"&lt;="&amp;('1. Einrichtung'!$C$9+(52-1)*7+6),'3. Abwesenheiten'!$D$5:$D$200,"&gt;="&amp;('1. Einrichtung'!$C$9+(52-1)*7)))</f>
        <v/>
      </c>
    </row>
    <row r="17" ht="18" customHeight="1" s="55">
      <c r="A17" s="105">
        <f>IF('2. Mitarbeiter'!A17="","",'2. Mitarbeiter'!A17)</f>
        <v/>
      </c>
      <c r="B17" s="106">
        <f>IF($A17="","",COUNTIFS('3. Abwesenheiten'!$A$5:$A$200,$A17,'3. Abwesenheiten'!$F$5:$F$200,"Genehmigt",'3. Abwesenheiten'!$C$5:$C$200,"&lt;="&amp;('1. Einrichtung'!$C$9+(1-1)*7+6),'3. Abwesenheiten'!$D$5:$D$200,"&gt;="&amp;('1. Einrichtung'!$C$9+(1-1)*7)))</f>
        <v/>
      </c>
      <c r="C17" s="106">
        <f>IF($A17="","",COUNTIFS('3. Abwesenheiten'!$A$5:$A$200,$A17,'3. Abwesenheiten'!$F$5:$F$200,"Genehmigt",'3. Abwesenheiten'!$C$5:$C$200,"&lt;="&amp;('1. Einrichtung'!$C$9+(2-1)*7+6),'3. Abwesenheiten'!$D$5:$D$200,"&gt;="&amp;('1. Einrichtung'!$C$9+(2-1)*7)))</f>
        <v/>
      </c>
      <c r="D17" s="106">
        <f>IF($A17="","",COUNTIFS('3. Abwesenheiten'!$A$5:$A$200,$A17,'3. Abwesenheiten'!$F$5:$F$200,"Genehmigt",'3. Abwesenheiten'!$C$5:$C$200,"&lt;="&amp;('1. Einrichtung'!$C$9+(3-1)*7+6),'3. Abwesenheiten'!$D$5:$D$200,"&gt;="&amp;('1. Einrichtung'!$C$9+(3-1)*7)))</f>
        <v/>
      </c>
      <c r="E17" s="106">
        <f>IF($A17="","",COUNTIFS('3. Abwesenheiten'!$A$5:$A$200,$A17,'3. Abwesenheiten'!$F$5:$F$200,"Genehmigt",'3. Abwesenheiten'!$C$5:$C$200,"&lt;="&amp;('1. Einrichtung'!$C$9+(4-1)*7+6),'3. Abwesenheiten'!$D$5:$D$200,"&gt;="&amp;('1. Einrichtung'!$C$9+(4-1)*7)))</f>
        <v/>
      </c>
      <c r="F17" s="106">
        <f>IF($A17="","",COUNTIFS('3. Abwesenheiten'!$A$5:$A$200,$A17,'3. Abwesenheiten'!$F$5:$F$200,"Genehmigt",'3. Abwesenheiten'!$C$5:$C$200,"&lt;="&amp;('1. Einrichtung'!$C$9+(5-1)*7+6),'3. Abwesenheiten'!$D$5:$D$200,"&gt;="&amp;('1. Einrichtung'!$C$9+(5-1)*7)))</f>
        <v/>
      </c>
      <c r="G17" s="106">
        <f>IF($A17="","",COUNTIFS('3. Abwesenheiten'!$A$5:$A$200,$A17,'3. Abwesenheiten'!$F$5:$F$200,"Genehmigt",'3. Abwesenheiten'!$C$5:$C$200,"&lt;="&amp;('1. Einrichtung'!$C$9+(6-1)*7+6),'3. Abwesenheiten'!$D$5:$D$200,"&gt;="&amp;('1. Einrichtung'!$C$9+(6-1)*7)))</f>
        <v/>
      </c>
      <c r="H17" s="106">
        <f>IF($A17="","",COUNTIFS('3. Abwesenheiten'!$A$5:$A$200,$A17,'3. Abwesenheiten'!$F$5:$F$200,"Genehmigt",'3. Abwesenheiten'!$C$5:$C$200,"&lt;="&amp;('1. Einrichtung'!$C$9+(7-1)*7+6),'3. Abwesenheiten'!$D$5:$D$200,"&gt;="&amp;('1. Einrichtung'!$C$9+(7-1)*7)))</f>
        <v/>
      </c>
      <c r="I17" s="106">
        <f>IF($A17="","",COUNTIFS('3. Abwesenheiten'!$A$5:$A$200,$A17,'3. Abwesenheiten'!$F$5:$F$200,"Genehmigt",'3. Abwesenheiten'!$C$5:$C$200,"&lt;="&amp;('1. Einrichtung'!$C$9+(8-1)*7+6),'3. Abwesenheiten'!$D$5:$D$200,"&gt;="&amp;('1. Einrichtung'!$C$9+(8-1)*7)))</f>
        <v/>
      </c>
      <c r="J17" s="106">
        <f>IF($A17="","",COUNTIFS('3. Abwesenheiten'!$A$5:$A$200,$A17,'3. Abwesenheiten'!$F$5:$F$200,"Genehmigt",'3. Abwesenheiten'!$C$5:$C$200,"&lt;="&amp;('1. Einrichtung'!$C$9+(9-1)*7+6),'3. Abwesenheiten'!$D$5:$D$200,"&gt;="&amp;('1. Einrichtung'!$C$9+(9-1)*7)))</f>
        <v/>
      </c>
      <c r="K17" s="106">
        <f>IF($A17="","",COUNTIFS('3. Abwesenheiten'!$A$5:$A$200,$A17,'3. Abwesenheiten'!$F$5:$F$200,"Genehmigt",'3. Abwesenheiten'!$C$5:$C$200,"&lt;="&amp;('1. Einrichtung'!$C$9+(10-1)*7+6),'3. Abwesenheiten'!$D$5:$D$200,"&gt;="&amp;('1. Einrichtung'!$C$9+(10-1)*7)))</f>
        <v/>
      </c>
      <c r="L17" s="106">
        <f>IF($A17="","",COUNTIFS('3. Abwesenheiten'!$A$5:$A$200,$A17,'3. Abwesenheiten'!$F$5:$F$200,"Genehmigt",'3. Abwesenheiten'!$C$5:$C$200,"&lt;="&amp;('1. Einrichtung'!$C$9+(11-1)*7+6),'3. Abwesenheiten'!$D$5:$D$200,"&gt;="&amp;('1. Einrichtung'!$C$9+(11-1)*7)))</f>
        <v/>
      </c>
      <c r="M17" s="106">
        <f>IF($A17="","",COUNTIFS('3. Abwesenheiten'!$A$5:$A$200,$A17,'3. Abwesenheiten'!$F$5:$F$200,"Genehmigt",'3. Abwesenheiten'!$C$5:$C$200,"&lt;="&amp;('1. Einrichtung'!$C$9+(12-1)*7+6),'3. Abwesenheiten'!$D$5:$D$200,"&gt;="&amp;('1. Einrichtung'!$C$9+(12-1)*7)))</f>
        <v/>
      </c>
      <c r="N17" s="106">
        <f>IF($A17="","",COUNTIFS('3. Abwesenheiten'!$A$5:$A$200,$A17,'3. Abwesenheiten'!$F$5:$F$200,"Genehmigt",'3. Abwesenheiten'!$C$5:$C$200,"&lt;="&amp;('1. Einrichtung'!$C$9+(13-1)*7+6),'3. Abwesenheiten'!$D$5:$D$200,"&gt;="&amp;('1. Einrichtung'!$C$9+(13-1)*7)))</f>
        <v/>
      </c>
      <c r="O17" s="106">
        <f>IF($A17="","",COUNTIFS('3. Abwesenheiten'!$A$5:$A$200,$A17,'3. Abwesenheiten'!$F$5:$F$200,"Genehmigt",'3. Abwesenheiten'!$C$5:$C$200,"&lt;="&amp;('1. Einrichtung'!$C$9+(14-1)*7+6),'3. Abwesenheiten'!$D$5:$D$200,"&gt;="&amp;('1. Einrichtung'!$C$9+(14-1)*7)))</f>
        <v/>
      </c>
      <c r="P17" s="106">
        <f>IF($A17="","",COUNTIFS('3. Abwesenheiten'!$A$5:$A$200,$A17,'3. Abwesenheiten'!$F$5:$F$200,"Genehmigt",'3. Abwesenheiten'!$C$5:$C$200,"&lt;="&amp;('1. Einrichtung'!$C$9+(15-1)*7+6),'3. Abwesenheiten'!$D$5:$D$200,"&gt;="&amp;('1. Einrichtung'!$C$9+(15-1)*7)))</f>
        <v/>
      </c>
      <c r="Q17" s="106">
        <f>IF($A17="","",COUNTIFS('3. Abwesenheiten'!$A$5:$A$200,$A17,'3. Abwesenheiten'!$F$5:$F$200,"Genehmigt",'3. Abwesenheiten'!$C$5:$C$200,"&lt;="&amp;('1. Einrichtung'!$C$9+(16-1)*7+6),'3. Abwesenheiten'!$D$5:$D$200,"&gt;="&amp;('1. Einrichtung'!$C$9+(16-1)*7)))</f>
        <v/>
      </c>
      <c r="R17" s="106">
        <f>IF($A17="","",COUNTIFS('3. Abwesenheiten'!$A$5:$A$200,$A17,'3. Abwesenheiten'!$F$5:$F$200,"Genehmigt",'3. Abwesenheiten'!$C$5:$C$200,"&lt;="&amp;('1. Einrichtung'!$C$9+(17-1)*7+6),'3. Abwesenheiten'!$D$5:$D$200,"&gt;="&amp;('1. Einrichtung'!$C$9+(17-1)*7)))</f>
        <v/>
      </c>
      <c r="S17" s="106">
        <f>IF($A17="","",COUNTIFS('3. Abwesenheiten'!$A$5:$A$200,$A17,'3. Abwesenheiten'!$F$5:$F$200,"Genehmigt",'3. Abwesenheiten'!$C$5:$C$200,"&lt;="&amp;('1. Einrichtung'!$C$9+(18-1)*7+6),'3. Abwesenheiten'!$D$5:$D$200,"&gt;="&amp;('1. Einrichtung'!$C$9+(18-1)*7)))</f>
        <v/>
      </c>
      <c r="T17" s="106">
        <f>IF($A17="","",COUNTIFS('3. Abwesenheiten'!$A$5:$A$200,$A17,'3. Abwesenheiten'!$F$5:$F$200,"Genehmigt",'3. Abwesenheiten'!$C$5:$C$200,"&lt;="&amp;('1. Einrichtung'!$C$9+(19-1)*7+6),'3. Abwesenheiten'!$D$5:$D$200,"&gt;="&amp;('1. Einrichtung'!$C$9+(19-1)*7)))</f>
        <v/>
      </c>
      <c r="U17" s="106">
        <f>IF($A17="","",COUNTIFS('3. Abwesenheiten'!$A$5:$A$200,$A17,'3. Abwesenheiten'!$F$5:$F$200,"Genehmigt",'3. Abwesenheiten'!$C$5:$C$200,"&lt;="&amp;('1. Einrichtung'!$C$9+(20-1)*7+6),'3. Abwesenheiten'!$D$5:$D$200,"&gt;="&amp;('1. Einrichtung'!$C$9+(20-1)*7)))</f>
        <v/>
      </c>
      <c r="V17" s="106">
        <f>IF($A17="","",COUNTIFS('3. Abwesenheiten'!$A$5:$A$200,$A17,'3. Abwesenheiten'!$F$5:$F$200,"Genehmigt",'3. Abwesenheiten'!$C$5:$C$200,"&lt;="&amp;('1. Einrichtung'!$C$9+(21-1)*7+6),'3. Abwesenheiten'!$D$5:$D$200,"&gt;="&amp;('1. Einrichtung'!$C$9+(21-1)*7)))</f>
        <v/>
      </c>
      <c r="W17" s="106">
        <f>IF($A17="","",COUNTIFS('3. Abwesenheiten'!$A$5:$A$200,$A17,'3. Abwesenheiten'!$F$5:$F$200,"Genehmigt",'3. Abwesenheiten'!$C$5:$C$200,"&lt;="&amp;('1. Einrichtung'!$C$9+(22-1)*7+6),'3. Abwesenheiten'!$D$5:$D$200,"&gt;="&amp;('1. Einrichtung'!$C$9+(22-1)*7)))</f>
        <v/>
      </c>
      <c r="X17" s="106">
        <f>IF($A17="","",COUNTIFS('3. Abwesenheiten'!$A$5:$A$200,$A17,'3. Abwesenheiten'!$F$5:$F$200,"Genehmigt",'3. Abwesenheiten'!$C$5:$C$200,"&lt;="&amp;('1. Einrichtung'!$C$9+(23-1)*7+6),'3. Abwesenheiten'!$D$5:$D$200,"&gt;="&amp;('1. Einrichtung'!$C$9+(23-1)*7)))</f>
        <v/>
      </c>
      <c r="Y17" s="106">
        <f>IF($A17="","",COUNTIFS('3. Abwesenheiten'!$A$5:$A$200,$A17,'3. Abwesenheiten'!$F$5:$F$200,"Genehmigt",'3. Abwesenheiten'!$C$5:$C$200,"&lt;="&amp;('1. Einrichtung'!$C$9+(24-1)*7+6),'3. Abwesenheiten'!$D$5:$D$200,"&gt;="&amp;('1. Einrichtung'!$C$9+(24-1)*7)))</f>
        <v/>
      </c>
      <c r="Z17" s="106">
        <f>IF($A17="","",COUNTIFS('3. Abwesenheiten'!$A$5:$A$200,$A17,'3. Abwesenheiten'!$F$5:$F$200,"Genehmigt",'3. Abwesenheiten'!$C$5:$C$200,"&lt;="&amp;('1. Einrichtung'!$C$9+(25-1)*7+6),'3. Abwesenheiten'!$D$5:$D$200,"&gt;="&amp;('1. Einrichtung'!$C$9+(25-1)*7)))</f>
        <v/>
      </c>
      <c r="AA17" s="106">
        <f>IF($A17="","",COUNTIFS('3. Abwesenheiten'!$A$5:$A$200,$A17,'3. Abwesenheiten'!$F$5:$F$200,"Genehmigt",'3. Abwesenheiten'!$C$5:$C$200,"&lt;="&amp;('1. Einrichtung'!$C$9+(26-1)*7+6),'3. Abwesenheiten'!$D$5:$D$200,"&gt;="&amp;('1. Einrichtung'!$C$9+(26-1)*7)))</f>
        <v/>
      </c>
      <c r="AB17" s="106">
        <f>IF($A17="","",COUNTIFS('3. Abwesenheiten'!$A$5:$A$200,$A17,'3. Abwesenheiten'!$F$5:$F$200,"Genehmigt",'3. Abwesenheiten'!$C$5:$C$200,"&lt;="&amp;('1. Einrichtung'!$C$9+(27-1)*7+6),'3. Abwesenheiten'!$D$5:$D$200,"&gt;="&amp;('1. Einrichtung'!$C$9+(27-1)*7)))</f>
        <v/>
      </c>
      <c r="AC17" s="106">
        <f>IF($A17="","",COUNTIFS('3. Abwesenheiten'!$A$5:$A$200,$A17,'3. Abwesenheiten'!$F$5:$F$200,"Genehmigt",'3. Abwesenheiten'!$C$5:$C$200,"&lt;="&amp;('1. Einrichtung'!$C$9+(28-1)*7+6),'3. Abwesenheiten'!$D$5:$D$200,"&gt;="&amp;('1. Einrichtung'!$C$9+(28-1)*7)))</f>
        <v/>
      </c>
      <c r="AD17" s="106">
        <f>IF($A17="","",COUNTIFS('3. Abwesenheiten'!$A$5:$A$200,$A17,'3. Abwesenheiten'!$F$5:$F$200,"Genehmigt",'3. Abwesenheiten'!$C$5:$C$200,"&lt;="&amp;('1. Einrichtung'!$C$9+(29-1)*7+6),'3. Abwesenheiten'!$D$5:$D$200,"&gt;="&amp;('1. Einrichtung'!$C$9+(29-1)*7)))</f>
        <v/>
      </c>
      <c r="AE17" s="106">
        <f>IF($A17="","",COUNTIFS('3. Abwesenheiten'!$A$5:$A$200,$A17,'3. Abwesenheiten'!$F$5:$F$200,"Genehmigt",'3. Abwesenheiten'!$C$5:$C$200,"&lt;="&amp;('1. Einrichtung'!$C$9+(30-1)*7+6),'3. Abwesenheiten'!$D$5:$D$200,"&gt;="&amp;('1. Einrichtung'!$C$9+(30-1)*7)))</f>
        <v/>
      </c>
      <c r="AF17" s="106">
        <f>IF($A17="","",COUNTIFS('3. Abwesenheiten'!$A$5:$A$200,$A17,'3. Abwesenheiten'!$F$5:$F$200,"Genehmigt",'3. Abwesenheiten'!$C$5:$C$200,"&lt;="&amp;('1. Einrichtung'!$C$9+(31-1)*7+6),'3. Abwesenheiten'!$D$5:$D$200,"&gt;="&amp;('1. Einrichtung'!$C$9+(31-1)*7)))</f>
        <v/>
      </c>
      <c r="AG17" s="106">
        <f>IF($A17="","",COUNTIFS('3. Abwesenheiten'!$A$5:$A$200,$A17,'3. Abwesenheiten'!$F$5:$F$200,"Genehmigt",'3. Abwesenheiten'!$C$5:$C$200,"&lt;="&amp;('1. Einrichtung'!$C$9+(32-1)*7+6),'3. Abwesenheiten'!$D$5:$D$200,"&gt;="&amp;('1. Einrichtung'!$C$9+(32-1)*7)))</f>
        <v/>
      </c>
      <c r="AH17" s="106">
        <f>IF($A17="","",COUNTIFS('3. Abwesenheiten'!$A$5:$A$200,$A17,'3. Abwesenheiten'!$F$5:$F$200,"Genehmigt",'3. Abwesenheiten'!$C$5:$C$200,"&lt;="&amp;('1. Einrichtung'!$C$9+(33-1)*7+6),'3. Abwesenheiten'!$D$5:$D$200,"&gt;="&amp;('1. Einrichtung'!$C$9+(33-1)*7)))</f>
        <v/>
      </c>
      <c r="AI17" s="106">
        <f>IF($A17="","",COUNTIFS('3. Abwesenheiten'!$A$5:$A$200,$A17,'3. Abwesenheiten'!$F$5:$F$200,"Genehmigt",'3. Abwesenheiten'!$C$5:$C$200,"&lt;="&amp;('1. Einrichtung'!$C$9+(34-1)*7+6),'3. Abwesenheiten'!$D$5:$D$200,"&gt;="&amp;('1. Einrichtung'!$C$9+(34-1)*7)))</f>
        <v/>
      </c>
      <c r="AJ17" s="106">
        <f>IF($A17="","",COUNTIFS('3. Abwesenheiten'!$A$5:$A$200,$A17,'3. Abwesenheiten'!$F$5:$F$200,"Genehmigt",'3. Abwesenheiten'!$C$5:$C$200,"&lt;="&amp;('1. Einrichtung'!$C$9+(35-1)*7+6),'3. Abwesenheiten'!$D$5:$D$200,"&gt;="&amp;('1. Einrichtung'!$C$9+(35-1)*7)))</f>
        <v/>
      </c>
      <c r="AK17" s="106">
        <f>IF($A17="","",COUNTIFS('3. Abwesenheiten'!$A$5:$A$200,$A17,'3. Abwesenheiten'!$F$5:$F$200,"Genehmigt",'3. Abwesenheiten'!$C$5:$C$200,"&lt;="&amp;('1. Einrichtung'!$C$9+(36-1)*7+6),'3. Abwesenheiten'!$D$5:$D$200,"&gt;="&amp;('1. Einrichtung'!$C$9+(36-1)*7)))</f>
        <v/>
      </c>
      <c r="AL17" s="106">
        <f>IF($A17="","",COUNTIFS('3. Abwesenheiten'!$A$5:$A$200,$A17,'3. Abwesenheiten'!$F$5:$F$200,"Genehmigt",'3. Abwesenheiten'!$C$5:$C$200,"&lt;="&amp;('1. Einrichtung'!$C$9+(37-1)*7+6),'3. Abwesenheiten'!$D$5:$D$200,"&gt;="&amp;('1. Einrichtung'!$C$9+(37-1)*7)))</f>
        <v/>
      </c>
      <c r="AM17" s="106">
        <f>IF($A17="","",COUNTIFS('3. Abwesenheiten'!$A$5:$A$200,$A17,'3. Abwesenheiten'!$F$5:$F$200,"Genehmigt",'3. Abwesenheiten'!$C$5:$C$200,"&lt;="&amp;('1. Einrichtung'!$C$9+(38-1)*7+6),'3. Abwesenheiten'!$D$5:$D$200,"&gt;="&amp;('1. Einrichtung'!$C$9+(38-1)*7)))</f>
        <v/>
      </c>
      <c r="AN17" s="106">
        <f>IF($A17="","",COUNTIFS('3. Abwesenheiten'!$A$5:$A$200,$A17,'3. Abwesenheiten'!$F$5:$F$200,"Genehmigt",'3. Abwesenheiten'!$C$5:$C$200,"&lt;="&amp;('1. Einrichtung'!$C$9+(39-1)*7+6),'3. Abwesenheiten'!$D$5:$D$200,"&gt;="&amp;('1. Einrichtung'!$C$9+(39-1)*7)))</f>
        <v/>
      </c>
      <c r="AO17" s="106">
        <f>IF($A17="","",COUNTIFS('3. Abwesenheiten'!$A$5:$A$200,$A17,'3. Abwesenheiten'!$F$5:$F$200,"Genehmigt",'3. Abwesenheiten'!$C$5:$C$200,"&lt;="&amp;('1. Einrichtung'!$C$9+(40-1)*7+6),'3. Abwesenheiten'!$D$5:$D$200,"&gt;="&amp;('1. Einrichtung'!$C$9+(40-1)*7)))</f>
        <v/>
      </c>
      <c r="AP17" s="106">
        <f>IF($A17="","",COUNTIFS('3. Abwesenheiten'!$A$5:$A$200,$A17,'3. Abwesenheiten'!$F$5:$F$200,"Genehmigt",'3. Abwesenheiten'!$C$5:$C$200,"&lt;="&amp;('1. Einrichtung'!$C$9+(41-1)*7+6),'3. Abwesenheiten'!$D$5:$D$200,"&gt;="&amp;('1. Einrichtung'!$C$9+(41-1)*7)))</f>
        <v/>
      </c>
      <c r="AQ17" s="106">
        <f>IF($A17="","",COUNTIFS('3. Abwesenheiten'!$A$5:$A$200,$A17,'3. Abwesenheiten'!$F$5:$F$200,"Genehmigt",'3. Abwesenheiten'!$C$5:$C$200,"&lt;="&amp;('1. Einrichtung'!$C$9+(42-1)*7+6),'3. Abwesenheiten'!$D$5:$D$200,"&gt;="&amp;('1. Einrichtung'!$C$9+(42-1)*7)))</f>
        <v/>
      </c>
      <c r="AR17" s="106">
        <f>IF($A17="","",COUNTIFS('3. Abwesenheiten'!$A$5:$A$200,$A17,'3. Abwesenheiten'!$F$5:$F$200,"Genehmigt",'3. Abwesenheiten'!$C$5:$C$200,"&lt;="&amp;('1. Einrichtung'!$C$9+(43-1)*7+6),'3. Abwesenheiten'!$D$5:$D$200,"&gt;="&amp;('1. Einrichtung'!$C$9+(43-1)*7)))</f>
        <v/>
      </c>
      <c r="AS17" s="106">
        <f>IF($A17="","",COUNTIFS('3. Abwesenheiten'!$A$5:$A$200,$A17,'3. Abwesenheiten'!$F$5:$F$200,"Genehmigt",'3. Abwesenheiten'!$C$5:$C$200,"&lt;="&amp;('1. Einrichtung'!$C$9+(44-1)*7+6),'3. Abwesenheiten'!$D$5:$D$200,"&gt;="&amp;('1. Einrichtung'!$C$9+(44-1)*7)))</f>
        <v/>
      </c>
      <c r="AT17" s="106">
        <f>IF($A17="","",COUNTIFS('3. Abwesenheiten'!$A$5:$A$200,$A17,'3. Abwesenheiten'!$F$5:$F$200,"Genehmigt",'3. Abwesenheiten'!$C$5:$C$200,"&lt;="&amp;('1. Einrichtung'!$C$9+(45-1)*7+6),'3. Abwesenheiten'!$D$5:$D$200,"&gt;="&amp;('1. Einrichtung'!$C$9+(45-1)*7)))</f>
        <v/>
      </c>
      <c r="AU17" s="106">
        <f>IF($A17="","",COUNTIFS('3. Abwesenheiten'!$A$5:$A$200,$A17,'3. Abwesenheiten'!$F$5:$F$200,"Genehmigt",'3. Abwesenheiten'!$C$5:$C$200,"&lt;="&amp;('1. Einrichtung'!$C$9+(46-1)*7+6),'3. Abwesenheiten'!$D$5:$D$200,"&gt;="&amp;('1. Einrichtung'!$C$9+(46-1)*7)))</f>
        <v/>
      </c>
      <c r="AV17" s="106">
        <f>IF($A17="","",COUNTIFS('3. Abwesenheiten'!$A$5:$A$200,$A17,'3. Abwesenheiten'!$F$5:$F$200,"Genehmigt",'3. Abwesenheiten'!$C$5:$C$200,"&lt;="&amp;('1. Einrichtung'!$C$9+(47-1)*7+6),'3. Abwesenheiten'!$D$5:$D$200,"&gt;="&amp;('1. Einrichtung'!$C$9+(47-1)*7)))</f>
        <v/>
      </c>
      <c r="AW17" s="106">
        <f>IF($A17="","",COUNTIFS('3. Abwesenheiten'!$A$5:$A$200,$A17,'3. Abwesenheiten'!$F$5:$F$200,"Genehmigt",'3. Abwesenheiten'!$C$5:$C$200,"&lt;="&amp;('1. Einrichtung'!$C$9+(48-1)*7+6),'3. Abwesenheiten'!$D$5:$D$200,"&gt;="&amp;('1. Einrichtung'!$C$9+(48-1)*7)))</f>
        <v/>
      </c>
      <c r="AX17" s="106">
        <f>IF($A17="","",COUNTIFS('3. Abwesenheiten'!$A$5:$A$200,$A17,'3. Abwesenheiten'!$F$5:$F$200,"Genehmigt",'3. Abwesenheiten'!$C$5:$C$200,"&lt;="&amp;('1. Einrichtung'!$C$9+(49-1)*7+6),'3. Abwesenheiten'!$D$5:$D$200,"&gt;="&amp;('1. Einrichtung'!$C$9+(49-1)*7)))</f>
        <v/>
      </c>
      <c r="AY17" s="106">
        <f>IF($A17="","",COUNTIFS('3. Abwesenheiten'!$A$5:$A$200,$A17,'3. Abwesenheiten'!$F$5:$F$200,"Genehmigt",'3. Abwesenheiten'!$C$5:$C$200,"&lt;="&amp;('1. Einrichtung'!$C$9+(50-1)*7+6),'3. Abwesenheiten'!$D$5:$D$200,"&gt;="&amp;('1. Einrichtung'!$C$9+(50-1)*7)))</f>
        <v/>
      </c>
      <c r="AZ17" s="106">
        <f>IF($A17="","",COUNTIFS('3. Abwesenheiten'!$A$5:$A$200,$A17,'3. Abwesenheiten'!$F$5:$F$200,"Genehmigt",'3. Abwesenheiten'!$C$5:$C$200,"&lt;="&amp;('1. Einrichtung'!$C$9+(51-1)*7+6),'3. Abwesenheiten'!$D$5:$D$200,"&gt;="&amp;('1. Einrichtung'!$C$9+(51-1)*7)))</f>
        <v/>
      </c>
      <c r="BA17" s="106">
        <f>IF($A17="","",COUNTIFS('3. Abwesenheiten'!$A$5:$A$200,$A17,'3. Abwesenheiten'!$F$5:$F$200,"Genehmigt",'3. Abwesenheiten'!$C$5:$C$200,"&lt;="&amp;('1. Einrichtung'!$C$9+(52-1)*7+6),'3. Abwesenheiten'!$D$5:$D$200,"&gt;="&amp;('1. Einrichtung'!$C$9+(52-1)*7)))</f>
        <v/>
      </c>
    </row>
    <row r="18" ht="18" customHeight="1" s="55">
      <c r="A18" s="105">
        <f>IF('2. Mitarbeiter'!A18="","",'2. Mitarbeiter'!A18)</f>
        <v/>
      </c>
      <c r="B18" s="106">
        <f>IF($A18="","",COUNTIFS('3. Abwesenheiten'!$A$5:$A$200,$A18,'3. Abwesenheiten'!$F$5:$F$200,"Genehmigt",'3. Abwesenheiten'!$C$5:$C$200,"&lt;="&amp;('1. Einrichtung'!$C$9+(1-1)*7+6),'3. Abwesenheiten'!$D$5:$D$200,"&gt;="&amp;('1. Einrichtung'!$C$9+(1-1)*7)))</f>
        <v/>
      </c>
      <c r="C18" s="106">
        <f>IF($A18="","",COUNTIFS('3. Abwesenheiten'!$A$5:$A$200,$A18,'3. Abwesenheiten'!$F$5:$F$200,"Genehmigt",'3. Abwesenheiten'!$C$5:$C$200,"&lt;="&amp;('1. Einrichtung'!$C$9+(2-1)*7+6),'3. Abwesenheiten'!$D$5:$D$200,"&gt;="&amp;('1. Einrichtung'!$C$9+(2-1)*7)))</f>
        <v/>
      </c>
      <c r="D18" s="106">
        <f>IF($A18="","",COUNTIFS('3. Abwesenheiten'!$A$5:$A$200,$A18,'3. Abwesenheiten'!$F$5:$F$200,"Genehmigt",'3. Abwesenheiten'!$C$5:$C$200,"&lt;="&amp;('1. Einrichtung'!$C$9+(3-1)*7+6),'3. Abwesenheiten'!$D$5:$D$200,"&gt;="&amp;('1. Einrichtung'!$C$9+(3-1)*7)))</f>
        <v/>
      </c>
      <c r="E18" s="106">
        <f>IF($A18="","",COUNTIFS('3. Abwesenheiten'!$A$5:$A$200,$A18,'3. Abwesenheiten'!$F$5:$F$200,"Genehmigt",'3. Abwesenheiten'!$C$5:$C$200,"&lt;="&amp;('1. Einrichtung'!$C$9+(4-1)*7+6),'3. Abwesenheiten'!$D$5:$D$200,"&gt;="&amp;('1. Einrichtung'!$C$9+(4-1)*7)))</f>
        <v/>
      </c>
      <c r="F18" s="106">
        <f>IF($A18="","",COUNTIFS('3. Abwesenheiten'!$A$5:$A$200,$A18,'3. Abwesenheiten'!$F$5:$F$200,"Genehmigt",'3. Abwesenheiten'!$C$5:$C$200,"&lt;="&amp;('1. Einrichtung'!$C$9+(5-1)*7+6),'3. Abwesenheiten'!$D$5:$D$200,"&gt;="&amp;('1. Einrichtung'!$C$9+(5-1)*7)))</f>
        <v/>
      </c>
      <c r="G18" s="106">
        <f>IF($A18="","",COUNTIFS('3. Abwesenheiten'!$A$5:$A$200,$A18,'3. Abwesenheiten'!$F$5:$F$200,"Genehmigt",'3. Abwesenheiten'!$C$5:$C$200,"&lt;="&amp;('1. Einrichtung'!$C$9+(6-1)*7+6),'3. Abwesenheiten'!$D$5:$D$200,"&gt;="&amp;('1. Einrichtung'!$C$9+(6-1)*7)))</f>
        <v/>
      </c>
      <c r="H18" s="106">
        <f>IF($A18="","",COUNTIFS('3. Abwesenheiten'!$A$5:$A$200,$A18,'3. Abwesenheiten'!$F$5:$F$200,"Genehmigt",'3. Abwesenheiten'!$C$5:$C$200,"&lt;="&amp;('1. Einrichtung'!$C$9+(7-1)*7+6),'3. Abwesenheiten'!$D$5:$D$200,"&gt;="&amp;('1. Einrichtung'!$C$9+(7-1)*7)))</f>
        <v/>
      </c>
      <c r="I18" s="106">
        <f>IF($A18="","",COUNTIFS('3. Abwesenheiten'!$A$5:$A$200,$A18,'3. Abwesenheiten'!$F$5:$F$200,"Genehmigt",'3. Abwesenheiten'!$C$5:$C$200,"&lt;="&amp;('1. Einrichtung'!$C$9+(8-1)*7+6),'3. Abwesenheiten'!$D$5:$D$200,"&gt;="&amp;('1. Einrichtung'!$C$9+(8-1)*7)))</f>
        <v/>
      </c>
      <c r="J18" s="106">
        <f>IF($A18="","",COUNTIFS('3. Abwesenheiten'!$A$5:$A$200,$A18,'3. Abwesenheiten'!$F$5:$F$200,"Genehmigt",'3. Abwesenheiten'!$C$5:$C$200,"&lt;="&amp;('1. Einrichtung'!$C$9+(9-1)*7+6),'3. Abwesenheiten'!$D$5:$D$200,"&gt;="&amp;('1. Einrichtung'!$C$9+(9-1)*7)))</f>
        <v/>
      </c>
      <c r="K18" s="106">
        <f>IF($A18="","",COUNTIFS('3. Abwesenheiten'!$A$5:$A$200,$A18,'3. Abwesenheiten'!$F$5:$F$200,"Genehmigt",'3. Abwesenheiten'!$C$5:$C$200,"&lt;="&amp;('1. Einrichtung'!$C$9+(10-1)*7+6),'3. Abwesenheiten'!$D$5:$D$200,"&gt;="&amp;('1. Einrichtung'!$C$9+(10-1)*7)))</f>
        <v/>
      </c>
      <c r="L18" s="106">
        <f>IF($A18="","",COUNTIFS('3. Abwesenheiten'!$A$5:$A$200,$A18,'3. Abwesenheiten'!$F$5:$F$200,"Genehmigt",'3. Abwesenheiten'!$C$5:$C$200,"&lt;="&amp;('1. Einrichtung'!$C$9+(11-1)*7+6),'3. Abwesenheiten'!$D$5:$D$200,"&gt;="&amp;('1. Einrichtung'!$C$9+(11-1)*7)))</f>
        <v/>
      </c>
      <c r="M18" s="106">
        <f>IF($A18="","",COUNTIFS('3. Abwesenheiten'!$A$5:$A$200,$A18,'3. Abwesenheiten'!$F$5:$F$200,"Genehmigt",'3. Abwesenheiten'!$C$5:$C$200,"&lt;="&amp;('1. Einrichtung'!$C$9+(12-1)*7+6),'3. Abwesenheiten'!$D$5:$D$200,"&gt;="&amp;('1. Einrichtung'!$C$9+(12-1)*7)))</f>
        <v/>
      </c>
      <c r="N18" s="106">
        <f>IF($A18="","",COUNTIFS('3. Abwesenheiten'!$A$5:$A$200,$A18,'3. Abwesenheiten'!$F$5:$F$200,"Genehmigt",'3. Abwesenheiten'!$C$5:$C$200,"&lt;="&amp;('1. Einrichtung'!$C$9+(13-1)*7+6),'3. Abwesenheiten'!$D$5:$D$200,"&gt;="&amp;('1. Einrichtung'!$C$9+(13-1)*7)))</f>
        <v/>
      </c>
      <c r="O18" s="106">
        <f>IF($A18="","",COUNTIFS('3. Abwesenheiten'!$A$5:$A$200,$A18,'3. Abwesenheiten'!$F$5:$F$200,"Genehmigt",'3. Abwesenheiten'!$C$5:$C$200,"&lt;="&amp;('1. Einrichtung'!$C$9+(14-1)*7+6),'3. Abwesenheiten'!$D$5:$D$200,"&gt;="&amp;('1. Einrichtung'!$C$9+(14-1)*7)))</f>
        <v/>
      </c>
      <c r="P18" s="106">
        <f>IF($A18="","",COUNTIFS('3. Abwesenheiten'!$A$5:$A$200,$A18,'3. Abwesenheiten'!$F$5:$F$200,"Genehmigt",'3. Abwesenheiten'!$C$5:$C$200,"&lt;="&amp;('1. Einrichtung'!$C$9+(15-1)*7+6),'3. Abwesenheiten'!$D$5:$D$200,"&gt;="&amp;('1. Einrichtung'!$C$9+(15-1)*7)))</f>
        <v/>
      </c>
      <c r="Q18" s="106">
        <f>IF($A18="","",COUNTIFS('3. Abwesenheiten'!$A$5:$A$200,$A18,'3. Abwesenheiten'!$F$5:$F$200,"Genehmigt",'3. Abwesenheiten'!$C$5:$C$200,"&lt;="&amp;('1. Einrichtung'!$C$9+(16-1)*7+6),'3. Abwesenheiten'!$D$5:$D$200,"&gt;="&amp;('1. Einrichtung'!$C$9+(16-1)*7)))</f>
        <v/>
      </c>
      <c r="R18" s="106">
        <f>IF($A18="","",COUNTIFS('3. Abwesenheiten'!$A$5:$A$200,$A18,'3. Abwesenheiten'!$F$5:$F$200,"Genehmigt",'3. Abwesenheiten'!$C$5:$C$200,"&lt;="&amp;('1. Einrichtung'!$C$9+(17-1)*7+6),'3. Abwesenheiten'!$D$5:$D$200,"&gt;="&amp;('1. Einrichtung'!$C$9+(17-1)*7)))</f>
        <v/>
      </c>
      <c r="S18" s="106">
        <f>IF($A18="","",COUNTIFS('3. Abwesenheiten'!$A$5:$A$200,$A18,'3. Abwesenheiten'!$F$5:$F$200,"Genehmigt",'3. Abwesenheiten'!$C$5:$C$200,"&lt;="&amp;('1. Einrichtung'!$C$9+(18-1)*7+6),'3. Abwesenheiten'!$D$5:$D$200,"&gt;="&amp;('1. Einrichtung'!$C$9+(18-1)*7)))</f>
        <v/>
      </c>
      <c r="T18" s="106">
        <f>IF($A18="","",COUNTIFS('3. Abwesenheiten'!$A$5:$A$200,$A18,'3. Abwesenheiten'!$F$5:$F$200,"Genehmigt",'3. Abwesenheiten'!$C$5:$C$200,"&lt;="&amp;('1. Einrichtung'!$C$9+(19-1)*7+6),'3. Abwesenheiten'!$D$5:$D$200,"&gt;="&amp;('1. Einrichtung'!$C$9+(19-1)*7)))</f>
        <v/>
      </c>
      <c r="U18" s="106">
        <f>IF($A18="","",COUNTIFS('3. Abwesenheiten'!$A$5:$A$200,$A18,'3. Abwesenheiten'!$F$5:$F$200,"Genehmigt",'3. Abwesenheiten'!$C$5:$C$200,"&lt;="&amp;('1. Einrichtung'!$C$9+(20-1)*7+6),'3. Abwesenheiten'!$D$5:$D$200,"&gt;="&amp;('1. Einrichtung'!$C$9+(20-1)*7)))</f>
        <v/>
      </c>
      <c r="V18" s="106">
        <f>IF($A18="","",COUNTIFS('3. Abwesenheiten'!$A$5:$A$200,$A18,'3. Abwesenheiten'!$F$5:$F$200,"Genehmigt",'3. Abwesenheiten'!$C$5:$C$200,"&lt;="&amp;('1. Einrichtung'!$C$9+(21-1)*7+6),'3. Abwesenheiten'!$D$5:$D$200,"&gt;="&amp;('1. Einrichtung'!$C$9+(21-1)*7)))</f>
        <v/>
      </c>
      <c r="W18" s="106">
        <f>IF($A18="","",COUNTIFS('3. Abwesenheiten'!$A$5:$A$200,$A18,'3. Abwesenheiten'!$F$5:$F$200,"Genehmigt",'3. Abwesenheiten'!$C$5:$C$200,"&lt;="&amp;('1. Einrichtung'!$C$9+(22-1)*7+6),'3. Abwesenheiten'!$D$5:$D$200,"&gt;="&amp;('1. Einrichtung'!$C$9+(22-1)*7)))</f>
        <v/>
      </c>
      <c r="X18" s="106">
        <f>IF($A18="","",COUNTIFS('3. Abwesenheiten'!$A$5:$A$200,$A18,'3. Abwesenheiten'!$F$5:$F$200,"Genehmigt",'3. Abwesenheiten'!$C$5:$C$200,"&lt;="&amp;('1. Einrichtung'!$C$9+(23-1)*7+6),'3. Abwesenheiten'!$D$5:$D$200,"&gt;="&amp;('1. Einrichtung'!$C$9+(23-1)*7)))</f>
        <v/>
      </c>
      <c r="Y18" s="106">
        <f>IF($A18="","",COUNTIFS('3. Abwesenheiten'!$A$5:$A$200,$A18,'3. Abwesenheiten'!$F$5:$F$200,"Genehmigt",'3. Abwesenheiten'!$C$5:$C$200,"&lt;="&amp;('1. Einrichtung'!$C$9+(24-1)*7+6),'3. Abwesenheiten'!$D$5:$D$200,"&gt;="&amp;('1. Einrichtung'!$C$9+(24-1)*7)))</f>
        <v/>
      </c>
      <c r="Z18" s="106">
        <f>IF($A18="","",COUNTIFS('3. Abwesenheiten'!$A$5:$A$200,$A18,'3. Abwesenheiten'!$F$5:$F$200,"Genehmigt",'3. Abwesenheiten'!$C$5:$C$200,"&lt;="&amp;('1. Einrichtung'!$C$9+(25-1)*7+6),'3. Abwesenheiten'!$D$5:$D$200,"&gt;="&amp;('1. Einrichtung'!$C$9+(25-1)*7)))</f>
        <v/>
      </c>
      <c r="AA18" s="106">
        <f>IF($A18="","",COUNTIFS('3. Abwesenheiten'!$A$5:$A$200,$A18,'3. Abwesenheiten'!$F$5:$F$200,"Genehmigt",'3. Abwesenheiten'!$C$5:$C$200,"&lt;="&amp;('1. Einrichtung'!$C$9+(26-1)*7+6),'3. Abwesenheiten'!$D$5:$D$200,"&gt;="&amp;('1. Einrichtung'!$C$9+(26-1)*7)))</f>
        <v/>
      </c>
      <c r="AB18" s="106">
        <f>IF($A18="","",COUNTIFS('3. Abwesenheiten'!$A$5:$A$200,$A18,'3. Abwesenheiten'!$F$5:$F$200,"Genehmigt",'3. Abwesenheiten'!$C$5:$C$200,"&lt;="&amp;('1. Einrichtung'!$C$9+(27-1)*7+6),'3. Abwesenheiten'!$D$5:$D$200,"&gt;="&amp;('1. Einrichtung'!$C$9+(27-1)*7)))</f>
        <v/>
      </c>
      <c r="AC18" s="106">
        <f>IF($A18="","",COUNTIFS('3. Abwesenheiten'!$A$5:$A$200,$A18,'3. Abwesenheiten'!$F$5:$F$200,"Genehmigt",'3. Abwesenheiten'!$C$5:$C$200,"&lt;="&amp;('1. Einrichtung'!$C$9+(28-1)*7+6),'3. Abwesenheiten'!$D$5:$D$200,"&gt;="&amp;('1. Einrichtung'!$C$9+(28-1)*7)))</f>
        <v/>
      </c>
      <c r="AD18" s="106">
        <f>IF($A18="","",COUNTIFS('3. Abwesenheiten'!$A$5:$A$200,$A18,'3. Abwesenheiten'!$F$5:$F$200,"Genehmigt",'3. Abwesenheiten'!$C$5:$C$200,"&lt;="&amp;('1. Einrichtung'!$C$9+(29-1)*7+6),'3. Abwesenheiten'!$D$5:$D$200,"&gt;="&amp;('1. Einrichtung'!$C$9+(29-1)*7)))</f>
        <v/>
      </c>
      <c r="AE18" s="106">
        <f>IF($A18="","",COUNTIFS('3. Abwesenheiten'!$A$5:$A$200,$A18,'3. Abwesenheiten'!$F$5:$F$200,"Genehmigt",'3. Abwesenheiten'!$C$5:$C$200,"&lt;="&amp;('1. Einrichtung'!$C$9+(30-1)*7+6),'3. Abwesenheiten'!$D$5:$D$200,"&gt;="&amp;('1. Einrichtung'!$C$9+(30-1)*7)))</f>
        <v/>
      </c>
      <c r="AF18" s="106">
        <f>IF($A18="","",COUNTIFS('3. Abwesenheiten'!$A$5:$A$200,$A18,'3. Abwesenheiten'!$F$5:$F$200,"Genehmigt",'3. Abwesenheiten'!$C$5:$C$200,"&lt;="&amp;('1. Einrichtung'!$C$9+(31-1)*7+6),'3. Abwesenheiten'!$D$5:$D$200,"&gt;="&amp;('1. Einrichtung'!$C$9+(31-1)*7)))</f>
        <v/>
      </c>
      <c r="AG18" s="106">
        <f>IF($A18="","",COUNTIFS('3. Abwesenheiten'!$A$5:$A$200,$A18,'3. Abwesenheiten'!$F$5:$F$200,"Genehmigt",'3. Abwesenheiten'!$C$5:$C$200,"&lt;="&amp;('1. Einrichtung'!$C$9+(32-1)*7+6),'3. Abwesenheiten'!$D$5:$D$200,"&gt;="&amp;('1. Einrichtung'!$C$9+(32-1)*7)))</f>
        <v/>
      </c>
      <c r="AH18" s="106">
        <f>IF($A18="","",COUNTIFS('3. Abwesenheiten'!$A$5:$A$200,$A18,'3. Abwesenheiten'!$F$5:$F$200,"Genehmigt",'3. Abwesenheiten'!$C$5:$C$200,"&lt;="&amp;('1. Einrichtung'!$C$9+(33-1)*7+6),'3. Abwesenheiten'!$D$5:$D$200,"&gt;="&amp;('1. Einrichtung'!$C$9+(33-1)*7)))</f>
        <v/>
      </c>
      <c r="AI18" s="106">
        <f>IF($A18="","",COUNTIFS('3. Abwesenheiten'!$A$5:$A$200,$A18,'3. Abwesenheiten'!$F$5:$F$200,"Genehmigt",'3. Abwesenheiten'!$C$5:$C$200,"&lt;="&amp;('1. Einrichtung'!$C$9+(34-1)*7+6),'3. Abwesenheiten'!$D$5:$D$200,"&gt;="&amp;('1. Einrichtung'!$C$9+(34-1)*7)))</f>
        <v/>
      </c>
      <c r="AJ18" s="106">
        <f>IF($A18="","",COUNTIFS('3. Abwesenheiten'!$A$5:$A$200,$A18,'3. Abwesenheiten'!$F$5:$F$200,"Genehmigt",'3. Abwesenheiten'!$C$5:$C$200,"&lt;="&amp;('1. Einrichtung'!$C$9+(35-1)*7+6),'3. Abwesenheiten'!$D$5:$D$200,"&gt;="&amp;('1. Einrichtung'!$C$9+(35-1)*7)))</f>
        <v/>
      </c>
      <c r="AK18" s="106">
        <f>IF($A18="","",COUNTIFS('3. Abwesenheiten'!$A$5:$A$200,$A18,'3. Abwesenheiten'!$F$5:$F$200,"Genehmigt",'3. Abwesenheiten'!$C$5:$C$200,"&lt;="&amp;('1. Einrichtung'!$C$9+(36-1)*7+6),'3. Abwesenheiten'!$D$5:$D$200,"&gt;="&amp;('1. Einrichtung'!$C$9+(36-1)*7)))</f>
        <v/>
      </c>
      <c r="AL18" s="106">
        <f>IF($A18="","",COUNTIFS('3. Abwesenheiten'!$A$5:$A$200,$A18,'3. Abwesenheiten'!$F$5:$F$200,"Genehmigt",'3. Abwesenheiten'!$C$5:$C$200,"&lt;="&amp;('1. Einrichtung'!$C$9+(37-1)*7+6),'3. Abwesenheiten'!$D$5:$D$200,"&gt;="&amp;('1. Einrichtung'!$C$9+(37-1)*7)))</f>
        <v/>
      </c>
      <c r="AM18" s="106">
        <f>IF($A18="","",COUNTIFS('3. Abwesenheiten'!$A$5:$A$200,$A18,'3. Abwesenheiten'!$F$5:$F$200,"Genehmigt",'3. Abwesenheiten'!$C$5:$C$200,"&lt;="&amp;('1. Einrichtung'!$C$9+(38-1)*7+6),'3. Abwesenheiten'!$D$5:$D$200,"&gt;="&amp;('1. Einrichtung'!$C$9+(38-1)*7)))</f>
        <v/>
      </c>
      <c r="AN18" s="106">
        <f>IF($A18="","",COUNTIFS('3. Abwesenheiten'!$A$5:$A$200,$A18,'3. Abwesenheiten'!$F$5:$F$200,"Genehmigt",'3. Abwesenheiten'!$C$5:$C$200,"&lt;="&amp;('1. Einrichtung'!$C$9+(39-1)*7+6),'3. Abwesenheiten'!$D$5:$D$200,"&gt;="&amp;('1. Einrichtung'!$C$9+(39-1)*7)))</f>
        <v/>
      </c>
      <c r="AO18" s="106">
        <f>IF($A18="","",COUNTIFS('3. Abwesenheiten'!$A$5:$A$200,$A18,'3. Abwesenheiten'!$F$5:$F$200,"Genehmigt",'3. Abwesenheiten'!$C$5:$C$200,"&lt;="&amp;('1. Einrichtung'!$C$9+(40-1)*7+6),'3. Abwesenheiten'!$D$5:$D$200,"&gt;="&amp;('1. Einrichtung'!$C$9+(40-1)*7)))</f>
        <v/>
      </c>
      <c r="AP18" s="106">
        <f>IF($A18="","",COUNTIFS('3. Abwesenheiten'!$A$5:$A$200,$A18,'3. Abwesenheiten'!$F$5:$F$200,"Genehmigt",'3. Abwesenheiten'!$C$5:$C$200,"&lt;="&amp;('1. Einrichtung'!$C$9+(41-1)*7+6),'3. Abwesenheiten'!$D$5:$D$200,"&gt;="&amp;('1. Einrichtung'!$C$9+(41-1)*7)))</f>
        <v/>
      </c>
      <c r="AQ18" s="106">
        <f>IF($A18="","",COUNTIFS('3. Abwesenheiten'!$A$5:$A$200,$A18,'3. Abwesenheiten'!$F$5:$F$200,"Genehmigt",'3. Abwesenheiten'!$C$5:$C$200,"&lt;="&amp;('1. Einrichtung'!$C$9+(42-1)*7+6),'3. Abwesenheiten'!$D$5:$D$200,"&gt;="&amp;('1. Einrichtung'!$C$9+(42-1)*7)))</f>
        <v/>
      </c>
      <c r="AR18" s="106">
        <f>IF($A18="","",COUNTIFS('3. Abwesenheiten'!$A$5:$A$200,$A18,'3. Abwesenheiten'!$F$5:$F$200,"Genehmigt",'3. Abwesenheiten'!$C$5:$C$200,"&lt;="&amp;('1. Einrichtung'!$C$9+(43-1)*7+6),'3. Abwesenheiten'!$D$5:$D$200,"&gt;="&amp;('1. Einrichtung'!$C$9+(43-1)*7)))</f>
        <v/>
      </c>
      <c r="AS18" s="106">
        <f>IF($A18="","",COUNTIFS('3. Abwesenheiten'!$A$5:$A$200,$A18,'3. Abwesenheiten'!$F$5:$F$200,"Genehmigt",'3. Abwesenheiten'!$C$5:$C$200,"&lt;="&amp;('1. Einrichtung'!$C$9+(44-1)*7+6),'3. Abwesenheiten'!$D$5:$D$200,"&gt;="&amp;('1. Einrichtung'!$C$9+(44-1)*7)))</f>
        <v/>
      </c>
      <c r="AT18" s="106">
        <f>IF($A18="","",COUNTIFS('3. Abwesenheiten'!$A$5:$A$200,$A18,'3. Abwesenheiten'!$F$5:$F$200,"Genehmigt",'3. Abwesenheiten'!$C$5:$C$200,"&lt;="&amp;('1. Einrichtung'!$C$9+(45-1)*7+6),'3. Abwesenheiten'!$D$5:$D$200,"&gt;="&amp;('1. Einrichtung'!$C$9+(45-1)*7)))</f>
        <v/>
      </c>
      <c r="AU18" s="106">
        <f>IF($A18="","",COUNTIFS('3. Abwesenheiten'!$A$5:$A$200,$A18,'3. Abwesenheiten'!$F$5:$F$200,"Genehmigt",'3. Abwesenheiten'!$C$5:$C$200,"&lt;="&amp;('1. Einrichtung'!$C$9+(46-1)*7+6),'3. Abwesenheiten'!$D$5:$D$200,"&gt;="&amp;('1. Einrichtung'!$C$9+(46-1)*7)))</f>
        <v/>
      </c>
      <c r="AV18" s="106">
        <f>IF($A18="","",COUNTIFS('3. Abwesenheiten'!$A$5:$A$200,$A18,'3. Abwesenheiten'!$F$5:$F$200,"Genehmigt",'3. Abwesenheiten'!$C$5:$C$200,"&lt;="&amp;('1. Einrichtung'!$C$9+(47-1)*7+6),'3. Abwesenheiten'!$D$5:$D$200,"&gt;="&amp;('1. Einrichtung'!$C$9+(47-1)*7)))</f>
        <v/>
      </c>
      <c r="AW18" s="106">
        <f>IF($A18="","",COUNTIFS('3. Abwesenheiten'!$A$5:$A$200,$A18,'3. Abwesenheiten'!$F$5:$F$200,"Genehmigt",'3. Abwesenheiten'!$C$5:$C$200,"&lt;="&amp;('1. Einrichtung'!$C$9+(48-1)*7+6),'3. Abwesenheiten'!$D$5:$D$200,"&gt;="&amp;('1. Einrichtung'!$C$9+(48-1)*7)))</f>
        <v/>
      </c>
      <c r="AX18" s="106">
        <f>IF($A18="","",COUNTIFS('3. Abwesenheiten'!$A$5:$A$200,$A18,'3. Abwesenheiten'!$F$5:$F$200,"Genehmigt",'3. Abwesenheiten'!$C$5:$C$200,"&lt;="&amp;('1. Einrichtung'!$C$9+(49-1)*7+6),'3. Abwesenheiten'!$D$5:$D$200,"&gt;="&amp;('1. Einrichtung'!$C$9+(49-1)*7)))</f>
        <v/>
      </c>
      <c r="AY18" s="106">
        <f>IF($A18="","",COUNTIFS('3. Abwesenheiten'!$A$5:$A$200,$A18,'3. Abwesenheiten'!$F$5:$F$200,"Genehmigt",'3. Abwesenheiten'!$C$5:$C$200,"&lt;="&amp;('1. Einrichtung'!$C$9+(50-1)*7+6),'3. Abwesenheiten'!$D$5:$D$200,"&gt;="&amp;('1. Einrichtung'!$C$9+(50-1)*7)))</f>
        <v/>
      </c>
      <c r="AZ18" s="106">
        <f>IF($A18="","",COUNTIFS('3. Abwesenheiten'!$A$5:$A$200,$A18,'3. Abwesenheiten'!$F$5:$F$200,"Genehmigt",'3. Abwesenheiten'!$C$5:$C$200,"&lt;="&amp;('1. Einrichtung'!$C$9+(51-1)*7+6),'3. Abwesenheiten'!$D$5:$D$200,"&gt;="&amp;('1. Einrichtung'!$C$9+(51-1)*7)))</f>
        <v/>
      </c>
      <c r="BA18" s="106">
        <f>IF($A18="","",COUNTIFS('3. Abwesenheiten'!$A$5:$A$200,$A18,'3. Abwesenheiten'!$F$5:$F$200,"Genehmigt",'3. Abwesenheiten'!$C$5:$C$200,"&lt;="&amp;('1. Einrichtung'!$C$9+(52-1)*7+6),'3. Abwesenheiten'!$D$5:$D$200,"&gt;="&amp;('1. Einrichtung'!$C$9+(52-1)*7)))</f>
        <v/>
      </c>
    </row>
    <row r="19" ht="18" customHeight="1" s="55">
      <c r="A19" s="105">
        <f>IF('2. Mitarbeiter'!A19="","",'2. Mitarbeiter'!A19)</f>
        <v/>
      </c>
      <c r="B19" s="106">
        <f>IF($A19="","",COUNTIFS('3. Abwesenheiten'!$A$5:$A$200,$A19,'3. Abwesenheiten'!$F$5:$F$200,"Genehmigt",'3. Abwesenheiten'!$C$5:$C$200,"&lt;="&amp;('1. Einrichtung'!$C$9+(1-1)*7+6),'3. Abwesenheiten'!$D$5:$D$200,"&gt;="&amp;('1. Einrichtung'!$C$9+(1-1)*7)))</f>
        <v/>
      </c>
      <c r="C19" s="106">
        <f>IF($A19="","",COUNTIFS('3. Abwesenheiten'!$A$5:$A$200,$A19,'3. Abwesenheiten'!$F$5:$F$200,"Genehmigt",'3. Abwesenheiten'!$C$5:$C$200,"&lt;="&amp;('1. Einrichtung'!$C$9+(2-1)*7+6),'3. Abwesenheiten'!$D$5:$D$200,"&gt;="&amp;('1. Einrichtung'!$C$9+(2-1)*7)))</f>
        <v/>
      </c>
      <c r="D19" s="106">
        <f>IF($A19="","",COUNTIFS('3. Abwesenheiten'!$A$5:$A$200,$A19,'3. Abwesenheiten'!$F$5:$F$200,"Genehmigt",'3. Abwesenheiten'!$C$5:$C$200,"&lt;="&amp;('1. Einrichtung'!$C$9+(3-1)*7+6),'3. Abwesenheiten'!$D$5:$D$200,"&gt;="&amp;('1. Einrichtung'!$C$9+(3-1)*7)))</f>
        <v/>
      </c>
      <c r="E19" s="106">
        <f>IF($A19="","",COUNTIFS('3. Abwesenheiten'!$A$5:$A$200,$A19,'3. Abwesenheiten'!$F$5:$F$200,"Genehmigt",'3. Abwesenheiten'!$C$5:$C$200,"&lt;="&amp;('1. Einrichtung'!$C$9+(4-1)*7+6),'3. Abwesenheiten'!$D$5:$D$200,"&gt;="&amp;('1. Einrichtung'!$C$9+(4-1)*7)))</f>
        <v/>
      </c>
      <c r="F19" s="106">
        <f>IF($A19="","",COUNTIFS('3. Abwesenheiten'!$A$5:$A$200,$A19,'3. Abwesenheiten'!$F$5:$F$200,"Genehmigt",'3. Abwesenheiten'!$C$5:$C$200,"&lt;="&amp;('1. Einrichtung'!$C$9+(5-1)*7+6),'3. Abwesenheiten'!$D$5:$D$200,"&gt;="&amp;('1. Einrichtung'!$C$9+(5-1)*7)))</f>
        <v/>
      </c>
      <c r="G19" s="106">
        <f>IF($A19="","",COUNTIFS('3. Abwesenheiten'!$A$5:$A$200,$A19,'3. Abwesenheiten'!$F$5:$F$200,"Genehmigt",'3. Abwesenheiten'!$C$5:$C$200,"&lt;="&amp;('1. Einrichtung'!$C$9+(6-1)*7+6),'3. Abwesenheiten'!$D$5:$D$200,"&gt;="&amp;('1. Einrichtung'!$C$9+(6-1)*7)))</f>
        <v/>
      </c>
      <c r="H19" s="106">
        <f>IF($A19="","",COUNTIFS('3. Abwesenheiten'!$A$5:$A$200,$A19,'3. Abwesenheiten'!$F$5:$F$200,"Genehmigt",'3. Abwesenheiten'!$C$5:$C$200,"&lt;="&amp;('1. Einrichtung'!$C$9+(7-1)*7+6),'3. Abwesenheiten'!$D$5:$D$200,"&gt;="&amp;('1. Einrichtung'!$C$9+(7-1)*7)))</f>
        <v/>
      </c>
      <c r="I19" s="106">
        <f>IF($A19="","",COUNTIFS('3. Abwesenheiten'!$A$5:$A$200,$A19,'3. Abwesenheiten'!$F$5:$F$200,"Genehmigt",'3. Abwesenheiten'!$C$5:$C$200,"&lt;="&amp;('1. Einrichtung'!$C$9+(8-1)*7+6),'3. Abwesenheiten'!$D$5:$D$200,"&gt;="&amp;('1. Einrichtung'!$C$9+(8-1)*7)))</f>
        <v/>
      </c>
      <c r="J19" s="106">
        <f>IF($A19="","",COUNTIFS('3. Abwesenheiten'!$A$5:$A$200,$A19,'3. Abwesenheiten'!$F$5:$F$200,"Genehmigt",'3. Abwesenheiten'!$C$5:$C$200,"&lt;="&amp;('1. Einrichtung'!$C$9+(9-1)*7+6),'3. Abwesenheiten'!$D$5:$D$200,"&gt;="&amp;('1. Einrichtung'!$C$9+(9-1)*7)))</f>
        <v/>
      </c>
      <c r="K19" s="106">
        <f>IF($A19="","",COUNTIFS('3. Abwesenheiten'!$A$5:$A$200,$A19,'3. Abwesenheiten'!$F$5:$F$200,"Genehmigt",'3. Abwesenheiten'!$C$5:$C$200,"&lt;="&amp;('1. Einrichtung'!$C$9+(10-1)*7+6),'3. Abwesenheiten'!$D$5:$D$200,"&gt;="&amp;('1. Einrichtung'!$C$9+(10-1)*7)))</f>
        <v/>
      </c>
      <c r="L19" s="106">
        <f>IF($A19="","",COUNTIFS('3. Abwesenheiten'!$A$5:$A$200,$A19,'3. Abwesenheiten'!$F$5:$F$200,"Genehmigt",'3. Abwesenheiten'!$C$5:$C$200,"&lt;="&amp;('1. Einrichtung'!$C$9+(11-1)*7+6),'3. Abwesenheiten'!$D$5:$D$200,"&gt;="&amp;('1. Einrichtung'!$C$9+(11-1)*7)))</f>
        <v/>
      </c>
      <c r="M19" s="106">
        <f>IF($A19="","",COUNTIFS('3. Abwesenheiten'!$A$5:$A$200,$A19,'3. Abwesenheiten'!$F$5:$F$200,"Genehmigt",'3. Abwesenheiten'!$C$5:$C$200,"&lt;="&amp;('1. Einrichtung'!$C$9+(12-1)*7+6),'3. Abwesenheiten'!$D$5:$D$200,"&gt;="&amp;('1. Einrichtung'!$C$9+(12-1)*7)))</f>
        <v/>
      </c>
      <c r="N19" s="106">
        <f>IF($A19="","",COUNTIFS('3. Abwesenheiten'!$A$5:$A$200,$A19,'3. Abwesenheiten'!$F$5:$F$200,"Genehmigt",'3. Abwesenheiten'!$C$5:$C$200,"&lt;="&amp;('1. Einrichtung'!$C$9+(13-1)*7+6),'3. Abwesenheiten'!$D$5:$D$200,"&gt;="&amp;('1. Einrichtung'!$C$9+(13-1)*7)))</f>
        <v/>
      </c>
      <c r="O19" s="106">
        <f>IF($A19="","",COUNTIFS('3. Abwesenheiten'!$A$5:$A$200,$A19,'3. Abwesenheiten'!$F$5:$F$200,"Genehmigt",'3. Abwesenheiten'!$C$5:$C$200,"&lt;="&amp;('1. Einrichtung'!$C$9+(14-1)*7+6),'3. Abwesenheiten'!$D$5:$D$200,"&gt;="&amp;('1. Einrichtung'!$C$9+(14-1)*7)))</f>
        <v/>
      </c>
      <c r="P19" s="106">
        <f>IF($A19="","",COUNTIFS('3. Abwesenheiten'!$A$5:$A$200,$A19,'3. Abwesenheiten'!$F$5:$F$200,"Genehmigt",'3. Abwesenheiten'!$C$5:$C$200,"&lt;="&amp;('1. Einrichtung'!$C$9+(15-1)*7+6),'3. Abwesenheiten'!$D$5:$D$200,"&gt;="&amp;('1. Einrichtung'!$C$9+(15-1)*7)))</f>
        <v/>
      </c>
      <c r="Q19" s="106">
        <f>IF($A19="","",COUNTIFS('3. Abwesenheiten'!$A$5:$A$200,$A19,'3. Abwesenheiten'!$F$5:$F$200,"Genehmigt",'3. Abwesenheiten'!$C$5:$C$200,"&lt;="&amp;('1. Einrichtung'!$C$9+(16-1)*7+6),'3. Abwesenheiten'!$D$5:$D$200,"&gt;="&amp;('1. Einrichtung'!$C$9+(16-1)*7)))</f>
        <v/>
      </c>
      <c r="R19" s="106">
        <f>IF($A19="","",COUNTIFS('3. Abwesenheiten'!$A$5:$A$200,$A19,'3. Abwesenheiten'!$F$5:$F$200,"Genehmigt",'3. Abwesenheiten'!$C$5:$C$200,"&lt;="&amp;('1. Einrichtung'!$C$9+(17-1)*7+6),'3. Abwesenheiten'!$D$5:$D$200,"&gt;="&amp;('1. Einrichtung'!$C$9+(17-1)*7)))</f>
        <v/>
      </c>
      <c r="S19" s="106">
        <f>IF($A19="","",COUNTIFS('3. Abwesenheiten'!$A$5:$A$200,$A19,'3. Abwesenheiten'!$F$5:$F$200,"Genehmigt",'3. Abwesenheiten'!$C$5:$C$200,"&lt;="&amp;('1. Einrichtung'!$C$9+(18-1)*7+6),'3. Abwesenheiten'!$D$5:$D$200,"&gt;="&amp;('1. Einrichtung'!$C$9+(18-1)*7)))</f>
        <v/>
      </c>
      <c r="T19" s="106">
        <f>IF($A19="","",COUNTIFS('3. Abwesenheiten'!$A$5:$A$200,$A19,'3. Abwesenheiten'!$F$5:$F$200,"Genehmigt",'3. Abwesenheiten'!$C$5:$C$200,"&lt;="&amp;('1. Einrichtung'!$C$9+(19-1)*7+6),'3. Abwesenheiten'!$D$5:$D$200,"&gt;="&amp;('1. Einrichtung'!$C$9+(19-1)*7)))</f>
        <v/>
      </c>
      <c r="U19" s="106">
        <f>IF($A19="","",COUNTIFS('3. Abwesenheiten'!$A$5:$A$200,$A19,'3. Abwesenheiten'!$F$5:$F$200,"Genehmigt",'3. Abwesenheiten'!$C$5:$C$200,"&lt;="&amp;('1. Einrichtung'!$C$9+(20-1)*7+6),'3. Abwesenheiten'!$D$5:$D$200,"&gt;="&amp;('1. Einrichtung'!$C$9+(20-1)*7)))</f>
        <v/>
      </c>
      <c r="V19" s="106">
        <f>IF($A19="","",COUNTIFS('3. Abwesenheiten'!$A$5:$A$200,$A19,'3. Abwesenheiten'!$F$5:$F$200,"Genehmigt",'3. Abwesenheiten'!$C$5:$C$200,"&lt;="&amp;('1. Einrichtung'!$C$9+(21-1)*7+6),'3. Abwesenheiten'!$D$5:$D$200,"&gt;="&amp;('1. Einrichtung'!$C$9+(21-1)*7)))</f>
        <v/>
      </c>
      <c r="W19" s="106">
        <f>IF($A19="","",COUNTIFS('3. Abwesenheiten'!$A$5:$A$200,$A19,'3. Abwesenheiten'!$F$5:$F$200,"Genehmigt",'3. Abwesenheiten'!$C$5:$C$200,"&lt;="&amp;('1. Einrichtung'!$C$9+(22-1)*7+6),'3. Abwesenheiten'!$D$5:$D$200,"&gt;="&amp;('1. Einrichtung'!$C$9+(22-1)*7)))</f>
        <v/>
      </c>
      <c r="X19" s="106">
        <f>IF($A19="","",COUNTIFS('3. Abwesenheiten'!$A$5:$A$200,$A19,'3. Abwesenheiten'!$F$5:$F$200,"Genehmigt",'3. Abwesenheiten'!$C$5:$C$200,"&lt;="&amp;('1. Einrichtung'!$C$9+(23-1)*7+6),'3. Abwesenheiten'!$D$5:$D$200,"&gt;="&amp;('1. Einrichtung'!$C$9+(23-1)*7)))</f>
        <v/>
      </c>
      <c r="Y19" s="106">
        <f>IF($A19="","",COUNTIFS('3. Abwesenheiten'!$A$5:$A$200,$A19,'3. Abwesenheiten'!$F$5:$F$200,"Genehmigt",'3. Abwesenheiten'!$C$5:$C$200,"&lt;="&amp;('1. Einrichtung'!$C$9+(24-1)*7+6),'3. Abwesenheiten'!$D$5:$D$200,"&gt;="&amp;('1. Einrichtung'!$C$9+(24-1)*7)))</f>
        <v/>
      </c>
      <c r="Z19" s="106">
        <f>IF($A19="","",COUNTIFS('3. Abwesenheiten'!$A$5:$A$200,$A19,'3. Abwesenheiten'!$F$5:$F$200,"Genehmigt",'3. Abwesenheiten'!$C$5:$C$200,"&lt;="&amp;('1. Einrichtung'!$C$9+(25-1)*7+6),'3. Abwesenheiten'!$D$5:$D$200,"&gt;="&amp;('1. Einrichtung'!$C$9+(25-1)*7)))</f>
        <v/>
      </c>
      <c r="AA19" s="106">
        <f>IF($A19="","",COUNTIFS('3. Abwesenheiten'!$A$5:$A$200,$A19,'3. Abwesenheiten'!$F$5:$F$200,"Genehmigt",'3. Abwesenheiten'!$C$5:$C$200,"&lt;="&amp;('1. Einrichtung'!$C$9+(26-1)*7+6),'3. Abwesenheiten'!$D$5:$D$200,"&gt;="&amp;('1. Einrichtung'!$C$9+(26-1)*7)))</f>
        <v/>
      </c>
      <c r="AB19" s="106">
        <f>IF($A19="","",COUNTIFS('3. Abwesenheiten'!$A$5:$A$200,$A19,'3. Abwesenheiten'!$F$5:$F$200,"Genehmigt",'3. Abwesenheiten'!$C$5:$C$200,"&lt;="&amp;('1. Einrichtung'!$C$9+(27-1)*7+6),'3. Abwesenheiten'!$D$5:$D$200,"&gt;="&amp;('1. Einrichtung'!$C$9+(27-1)*7)))</f>
        <v/>
      </c>
      <c r="AC19" s="106">
        <f>IF($A19="","",COUNTIFS('3. Abwesenheiten'!$A$5:$A$200,$A19,'3. Abwesenheiten'!$F$5:$F$200,"Genehmigt",'3. Abwesenheiten'!$C$5:$C$200,"&lt;="&amp;('1. Einrichtung'!$C$9+(28-1)*7+6),'3. Abwesenheiten'!$D$5:$D$200,"&gt;="&amp;('1. Einrichtung'!$C$9+(28-1)*7)))</f>
        <v/>
      </c>
      <c r="AD19" s="106">
        <f>IF($A19="","",COUNTIFS('3. Abwesenheiten'!$A$5:$A$200,$A19,'3. Abwesenheiten'!$F$5:$F$200,"Genehmigt",'3. Abwesenheiten'!$C$5:$C$200,"&lt;="&amp;('1. Einrichtung'!$C$9+(29-1)*7+6),'3. Abwesenheiten'!$D$5:$D$200,"&gt;="&amp;('1. Einrichtung'!$C$9+(29-1)*7)))</f>
        <v/>
      </c>
      <c r="AE19" s="106">
        <f>IF($A19="","",COUNTIFS('3. Abwesenheiten'!$A$5:$A$200,$A19,'3. Abwesenheiten'!$F$5:$F$200,"Genehmigt",'3. Abwesenheiten'!$C$5:$C$200,"&lt;="&amp;('1. Einrichtung'!$C$9+(30-1)*7+6),'3. Abwesenheiten'!$D$5:$D$200,"&gt;="&amp;('1. Einrichtung'!$C$9+(30-1)*7)))</f>
        <v/>
      </c>
      <c r="AF19" s="106">
        <f>IF($A19="","",COUNTIFS('3. Abwesenheiten'!$A$5:$A$200,$A19,'3. Abwesenheiten'!$F$5:$F$200,"Genehmigt",'3. Abwesenheiten'!$C$5:$C$200,"&lt;="&amp;('1. Einrichtung'!$C$9+(31-1)*7+6),'3. Abwesenheiten'!$D$5:$D$200,"&gt;="&amp;('1. Einrichtung'!$C$9+(31-1)*7)))</f>
        <v/>
      </c>
      <c r="AG19" s="106">
        <f>IF($A19="","",COUNTIFS('3. Abwesenheiten'!$A$5:$A$200,$A19,'3. Abwesenheiten'!$F$5:$F$200,"Genehmigt",'3. Abwesenheiten'!$C$5:$C$200,"&lt;="&amp;('1. Einrichtung'!$C$9+(32-1)*7+6),'3. Abwesenheiten'!$D$5:$D$200,"&gt;="&amp;('1. Einrichtung'!$C$9+(32-1)*7)))</f>
        <v/>
      </c>
      <c r="AH19" s="106">
        <f>IF($A19="","",COUNTIFS('3. Abwesenheiten'!$A$5:$A$200,$A19,'3. Abwesenheiten'!$F$5:$F$200,"Genehmigt",'3. Abwesenheiten'!$C$5:$C$200,"&lt;="&amp;('1. Einrichtung'!$C$9+(33-1)*7+6),'3. Abwesenheiten'!$D$5:$D$200,"&gt;="&amp;('1. Einrichtung'!$C$9+(33-1)*7)))</f>
        <v/>
      </c>
      <c r="AI19" s="106">
        <f>IF($A19="","",COUNTIFS('3. Abwesenheiten'!$A$5:$A$200,$A19,'3. Abwesenheiten'!$F$5:$F$200,"Genehmigt",'3. Abwesenheiten'!$C$5:$C$200,"&lt;="&amp;('1. Einrichtung'!$C$9+(34-1)*7+6),'3. Abwesenheiten'!$D$5:$D$200,"&gt;="&amp;('1. Einrichtung'!$C$9+(34-1)*7)))</f>
        <v/>
      </c>
      <c r="AJ19" s="106">
        <f>IF($A19="","",COUNTIFS('3. Abwesenheiten'!$A$5:$A$200,$A19,'3. Abwesenheiten'!$F$5:$F$200,"Genehmigt",'3. Abwesenheiten'!$C$5:$C$200,"&lt;="&amp;('1. Einrichtung'!$C$9+(35-1)*7+6),'3. Abwesenheiten'!$D$5:$D$200,"&gt;="&amp;('1. Einrichtung'!$C$9+(35-1)*7)))</f>
        <v/>
      </c>
      <c r="AK19" s="106">
        <f>IF($A19="","",COUNTIFS('3. Abwesenheiten'!$A$5:$A$200,$A19,'3. Abwesenheiten'!$F$5:$F$200,"Genehmigt",'3. Abwesenheiten'!$C$5:$C$200,"&lt;="&amp;('1. Einrichtung'!$C$9+(36-1)*7+6),'3. Abwesenheiten'!$D$5:$D$200,"&gt;="&amp;('1. Einrichtung'!$C$9+(36-1)*7)))</f>
        <v/>
      </c>
      <c r="AL19" s="106">
        <f>IF($A19="","",COUNTIFS('3. Abwesenheiten'!$A$5:$A$200,$A19,'3. Abwesenheiten'!$F$5:$F$200,"Genehmigt",'3. Abwesenheiten'!$C$5:$C$200,"&lt;="&amp;('1. Einrichtung'!$C$9+(37-1)*7+6),'3. Abwesenheiten'!$D$5:$D$200,"&gt;="&amp;('1. Einrichtung'!$C$9+(37-1)*7)))</f>
        <v/>
      </c>
      <c r="AM19" s="106">
        <f>IF($A19="","",COUNTIFS('3. Abwesenheiten'!$A$5:$A$200,$A19,'3. Abwesenheiten'!$F$5:$F$200,"Genehmigt",'3. Abwesenheiten'!$C$5:$C$200,"&lt;="&amp;('1. Einrichtung'!$C$9+(38-1)*7+6),'3. Abwesenheiten'!$D$5:$D$200,"&gt;="&amp;('1. Einrichtung'!$C$9+(38-1)*7)))</f>
        <v/>
      </c>
      <c r="AN19" s="106">
        <f>IF($A19="","",COUNTIFS('3. Abwesenheiten'!$A$5:$A$200,$A19,'3. Abwesenheiten'!$F$5:$F$200,"Genehmigt",'3. Abwesenheiten'!$C$5:$C$200,"&lt;="&amp;('1. Einrichtung'!$C$9+(39-1)*7+6),'3. Abwesenheiten'!$D$5:$D$200,"&gt;="&amp;('1. Einrichtung'!$C$9+(39-1)*7)))</f>
        <v/>
      </c>
      <c r="AO19" s="106">
        <f>IF($A19="","",COUNTIFS('3. Abwesenheiten'!$A$5:$A$200,$A19,'3. Abwesenheiten'!$F$5:$F$200,"Genehmigt",'3. Abwesenheiten'!$C$5:$C$200,"&lt;="&amp;('1. Einrichtung'!$C$9+(40-1)*7+6),'3. Abwesenheiten'!$D$5:$D$200,"&gt;="&amp;('1. Einrichtung'!$C$9+(40-1)*7)))</f>
        <v/>
      </c>
      <c r="AP19" s="106">
        <f>IF($A19="","",COUNTIFS('3. Abwesenheiten'!$A$5:$A$200,$A19,'3. Abwesenheiten'!$F$5:$F$200,"Genehmigt",'3. Abwesenheiten'!$C$5:$C$200,"&lt;="&amp;('1. Einrichtung'!$C$9+(41-1)*7+6),'3. Abwesenheiten'!$D$5:$D$200,"&gt;="&amp;('1. Einrichtung'!$C$9+(41-1)*7)))</f>
        <v/>
      </c>
      <c r="AQ19" s="106">
        <f>IF($A19="","",COUNTIFS('3. Abwesenheiten'!$A$5:$A$200,$A19,'3. Abwesenheiten'!$F$5:$F$200,"Genehmigt",'3. Abwesenheiten'!$C$5:$C$200,"&lt;="&amp;('1. Einrichtung'!$C$9+(42-1)*7+6),'3. Abwesenheiten'!$D$5:$D$200,"&gt;="&amp;('1. Einrichtung'!$C$9+(42-1)*7)))</f>
        <v/>
      </c>
      <c r="AR19" s="106">
        <f>IF($A19="","",COUNTIFS('3. Abwesenheiten'!$A$5:$A$200,$A19,'3. Abwesenheiten'!$F$5:$F$200,"Genehmigt",'3. Abwesenheiten'!$C$5:$C$200,"&lt;="&amp;('1. Einrichtung'!$C$9+(43-1)*7+6),'3. Abwesenheiten'!$D$5:$D$200,"&gt;="&amp;('1. Einrichtung'!$C$9+(43-1)*7)))</f>
        <v/>
      </c>
      <c r="AS19" s="106">
        <f>IF($A19="","",COUNTIFS('3. Abwesenheiten'!$A$5:$A$200,$A19,'3. Abwesenheiten'!$F$5:$F$200,"Genehmigt",'3. Abwesenheiten'!$C$5:$C$200,"&lt;="&amp;('1. Einrichtung'!$C$9+(44-1)*7+6),'3. Abwesenheiten'!$D$5:$D$200,"&gt;="&amp;('1. Einrichtung'!$C$9+(44-1)*7)))</f>
        <v/>
      </c>
      <c r="AT19" s="106">
        <f>IF($A19="","",COUNTIFS('3. Abwesenheiten'!$A$5:$A$200,$A19,'3. Abwesenheiten'!$F$5:$F$200,"Genehmigt",'3. Abwesenheiten'!$C$5:$C$200,"&lt;="&amp;('1. Einrichtung'!$C$9+(45-1)*7+6),'3. Abwesenheiten'!$D$5:$D$200,"&gt;="&amp;('1. Einrichtung'!$C$9+(45-1)*7)))</f>
        <v/>
      </c>
      <c r="AU19" s="106">
        <f>IF($A19="","",COUNTIFS('3. Abwesenheiten'!$A$5:$A$200,$A19,'3. Abwesenheiten'!$F$5:$F$200,"Genehmigt",'3. Abwesenheiten'!$C$5:$C$200,"&lt;="&amp;('1. Einrichtung'!$C$9+(46-1)*7+6),'3. Abwesenheiten'!$D$5:$D$200,"&gt;="&amp;('1. Einrichtung'!$C$9+(46-1)*7)))</f>
        <v/>
      </c>
      <c r="AV19" s="106">
        <f>IF($A19="","",COUNTIFS('3. Abwesenheiten'!$A$5:$A$200,$A19,'3. Abwesenheiten'!$F$5:$F$200,"Genehmigt",'3. Abwesenheiten'!$C$5:$C$200,"&lt;="&amp;('1. Einrichtung'!$C$9+(47-1)*7+6),'3. Abwesenheiten'!$D$5:$D$200,"&gt;="&amp;('1. Einrichtung'!$C$9+(47-1)*7)))</f>
        <v/>
      </c>
      <c r="AW19" s="106">
        <f>IF($A19="","",COUNTIFS('3. Abwesenheiten'!$A$5:$A$200,$A19,'3. Abwesenheiten'!$F$5:$F$200,"Genehmigt",'3. Abwesenheiten'!$C$5:$C$200,"&lt;="&amp;('1. Einrichtung'!$C$9+(48-1)*7+6),'3. Abwesenheiten'!$D$5:$D$200,"&gt;="&amp;('1. Einrichtung'!$C$9+(48-1)*7)))</f>
        <v/>
      </c>
      <c r="AX19" s="106">
        <f>IF($A19="","",COUNTIFS('3. Abwesenheiten'!$A$5:$A$200,$A19,'3. Abwesenheiten'!$F$5:$F$200,"Genehmigt",'3. Abwesenheiten'!$C$5:$C$200,"&lt;="&amp;('1. Einrichtung'!$C$9+(49-1)*7+6),'3. Abwesenheiten'!$D$5:$D$200,"&gt;="&amp;('1. Einrichtung'!$C$9+(49-1)*7)))</f>
        <v/>
      </c>
      <c r="AY19" s="106">
        <f>IF($A19="","",COUNTIFS('3. Abwesenheiten'!$A$5:$A$200,$A19,'3. Abwesenheiten'!$F$5:$F$200,"Genehmigt",'3. Abwesenheiten'!$C$5:$C$200,"&lt;="&amp;('1. Einrichtung'!$C$9+(50-1)*7+6),'3. Abwesenheiten'!$D$5:$D$200,"&gt;="&amp;('1. Einrichtung'!$C$9+(50-1)*7)))</f>
        <v/>
      </c>
      <c r="AZ19" s="106">
        <f>IF($A19="","",COUNTIFS('3. Abwesenheiten'!$A$5:$A$200,$A19,'3. Abwesenheiten'!$F$5:$F$200,"Genehmigt",'3. Abwesenheiten'!$C$5:$C$200,"&lt;="&amp;('1. Einrichtung'!$C$9+(51-1)*7+6),'3. Abwesenheiten'!$D$5:$D$200,"&gt;="&amp;('1. Einrichtung'!$C$9+(51-1)*7)))</f>
        <v/>
      </c>
      <c r="BA19" s="106">
        <f>IF($A19="","",COUNTIFS('3. Abwesenheiten'!$A$5:$A$200,$A19,'3. Abwesenheiten'!$F$5:$F$200,"Genehmigt",'3. Abwesenheiten'!$C$5:$C$200,"&lt;="&amp;('1. Einrichtung'!$C$9+(52-1)*7+6),'3. Abwesenheiten'!$D$5:$D$200,"&gt;="&amp;('1. Einrichtung'!$C$9+(52-1)*7)))</f>
        <v/>
      </c>
    </row>
    <row r="20" ht="18" customHeight="1" s="55">
      <c r="A20" s="105">
        <f>IF('2. Mitarbeiter'!A20="","",'2. Mitarbeiter'!A20)</f>
        <v/>
      </c>
      <c r="B20" s="106">
        <f>IF($A20="","",COUNTIFS('3. Abwesenheiten'!$A$5:$A$200,$A20,'3. Abwesenheiten'!$F$5:$F$200,"Genehmigt",'3. Abwesenheiten'!$C$5:$C$200,"&lt;="&amp;('1. Einrichtung'!$C$9+(1-1)*7+6),'3. Abwesenheiten'!$D$5:$D$200,"&gt;="&amp;('1. Einrichtung'!$C$9+(1-1)*7)))</f>
        <v/>
      </c>
      <c r="C20" s="106">
        <f>IF($A20="","",COUNTIFS('3. Abwesenheiten'!$A$5:$A$200,$A20,'3. Abwesenheiten'!$F$5:$F$200,"Genehmigt",'3. Abwesenheiten'!$C$5:$C$200,"&lt;="&amp;('1. Einrichtung'!$C$9+(2-1)*7+6),'3. Abwesenheiten'!$D$5:$D$200,"&gt;="&amp;('1. Einrichtung'!$C$9+(2-1)*7)))</f>
        <v/>
      </c>
      <c r="D20" s="106">
        <f>IF($A20="","",COUNTIFS('3. Abwesenheiten'!$A$5:$A$200,$A20,'3. Abwesenheiten'!$F$5:$F$200,"Genehmigt",'3. Abwesenheiten'!$C$5:$C$200,"&lt;="&amp;('1. Einrichtung'!$C$9+(3-1)*7+6),'3. Abwesenheiten'!$D$5:$D$200,"&gt;="&amp;('1. Einrichtung'!$C$9+(3-1)*7)))</f>
        <v/>
      </c>
      <c r="E20" s="106">
        <f>IF($A20="","",COUNTIFS('3. Abwesenheiten'!$A$5:$A$200,$A20,'3. Abwesenheiten'!$F$5:$F$200,"Genehmigt",'3. Abwesenheiten'!$C$5:$C$200,"&lt;="&amp;('1. Einrichtung'!$C$9+(4-1)*7+6),'3. Abwesenheiten'!$D$5:$D$200,"&gt;="&amp;('1. Einrichtung'!$C$9+(4-1)*7)))</f>
        <v/>
      </c>
      <c r="F20" s="106">
        <f>IF($A20="","",COUNTIFS('3. Abwesenheiten'!$A$5:$A$200,$A20,'3. Abwesenheiten'!$F$5:$F$200,"Genehmigt",'3. Abwesenheiten'!$C$5:$C$200,"&lt;="&amp;('1. Einrichtung'!$C$9+(5-1)*7+6),'3. Abwesenheiten'!$D$5:$D$200,"&gt;="&amp;('1. Einrichtung'!$C$9+(5-1)*7)))</f>
        <v/>
      </c>
      <c r="G20" s="106">
        <f>IF($A20="","",COUNTIFS('3. Abwesenheiten'!$A$5:$A$200,$A20,'3. Abwesenheiten'!$F$5:$F$200,"Genehmigt",'3. Abwesenheiten'!$C$5:$C$200,"&lt;="&amp;('1. Einrichtung'!$C$9+(6-1)*7+6),'3. Abwesenheiten'!$D$5:$D$200,"&gt;="&amp;('1. Einrichtung'!$C$9+(6-1)*7)))</f>
        <v/>
      </c>
      <c r="H20" s="106">
        <f>IF($A20="","",COUNTIFS('3. Abwesenheiten'!$A$5:$A$200,$A20,'3. Abwesenheiten'!$F$5:$F$200,"Genehmigt",'3. Abwesenheiten'!$C$5:$C$200,"&lt;="&amp;('1. Einrichtung'!$C$9+(7-1)*7+6),'3. Abwesenheiten'!$D$5:$D$200,"&gt;="&amp;('1. Einrichtung'!$C$9+(7-1)*7)))</f>
        <v/>
      </c>
      <c r="I20" s="106">
        <f>IF($A20="","",COUNTIFS('3. Abwesenheiten'!$A$5:$A$200,$A20,'3. Abwesenheiten'!$F$5:$F$200,"Genehmigt",'3. Abwesenheiten'!$C$5:$C$200,"&lt;="&amp;('1. Einrichtung'!$C$9+(8-1)*7+6),'3. Abwesenheiten'!$D$5:$D$200,"&gt;="&amp;('1. Einrichtung'!$C$9+(8-1)*7)))</f>
        <v/>
      </c>
      <c r="J20" s="106">
        <f>IF($A20="","",COUNTIFS('3. Abwesenheiten'!$A$5:$A$200,$A20,'3. Abwesenheiten'!$F$5:$F$200,"Genehmigt",'3. Abwesenheiten'!$C$5:$C$200,"&lt;="&amp;('1. Einrichtung'!$C$9+(9-1)*7+6),'3. Abwesenheiten'!$D$5:$D$200,"&gt;="&amp;('1. Einrichtung'!$C$9+(9-1)*7)))</f>
        <v/>
      </c>
      <c r="K20" s="106">
        <f>IF($A20="","",COUNTIFS('3. Abwesenheiten'!$A$5:$A$200,$A20,'3. Abwesenheiten'!$F$5:$F$200,"Genehmigt",'3. Abwesenheiten'!$C$5:$C$200,"&lt;="&amp;('1. Einrichtung'!$C$9+(10-1)*7+6),'3. Abwesenheiten'!$D$5:$D$200,"&gt;="&amp;('1. Einrichtung'!$C$9+(10-1)*7)))</f>
        <v/>
      </c>
      <c r="L20" s="106">
        <f>IF($A20="","",COUNTIFS('3. Abwesenheiten'!$A$5:$A$200,$A20,'3. Abwesenheiten'!$F$5:$F$200,"Genehmigt",'3. Abwesenheiten'!$C$5:$C$200,"&lt;="&amp;('1. Einrichtung'!$C$9+(11-1)*7+6),'3. Abwesenheiten'!$D$5:$D$200,"&gt;="&amp;('1. Einrichtung'!$C$9+(11-1)*7)))</f>
        <v/>
      </c>
      <c r="M20" s="106">
        <f>IF($A20="","",COUNTIFS('3. Abwesenheiten'!$A$5:$A$200,$A20,'3. Abwesenheiten'!$F$5:$F$200,"Genehmigt",'3. Abwesenheiten'!$C$5:$C$200,"&lt;="&amp;('1. Einrichtung'!$C$9+(12-1)*7+6),'3. Abwesenheiten'!$D$5:$D$200,"&gt;="&amp;('1. Einrichtung'!$C$9+(12-1)*7)))</f>
        <v/>
      </c>
      <c r="N20" s="106">
        <f>IF($A20="","",COUNTIFS('3. Abwesenheiten'!$A$5:$A$200,$A20,'3. Abwesenheiten'!$F$5:$F$200,"Genehmigt",'3. Abwesenheiten'!$C$5:$C$200,"&lt;="&amp;('1. Einrichtung'!$C$9+(13-1)*7+6),'3. Abwesenheiten'!$D$5:$D$200,"&gt;="&amp;('1. Einrichtung'!$C$9+(13-1)*7)))</f>
        <v/>
      </c>
      <c r="O20" s="106">
        <f>IF($A20="","",COUNTIFS('3. Abwesenheiten'!$A$5:$A$200,$A20,'3. Abwesenheiten'!$F$5:$F$200,"Genehmigt",'3. Abwesenheiten'!$C$5:$C$200,"&lt;="&amp;('1. Einrichtung'!$C$9+(14-1)*7+6),'3. Abwesenheiten'!$D$5:$D$200,"&gt;="&amp;('1. Einrichtung'!$C$9+(14-1)*7)))</f>
        <v/>
      </c>
      <c r="P20" s="106">
        <f>IF($A20="","",COUNTIFS('3. Abwesenheiten'!$A$5:$A$200,$A20,'3. Abwesenheiten'!$F$5:$F$200,"Genehmigt",'3. Abwesenheiten'!$C$5:$C$200,"&lt;="&amp;('1. Einrichtung'!$C$9+(15-1)*7+6),'3. Abwesenheiten'!$D$5:$D$200,"&gt;="&amp;('1. Einrichtung'!$C$9+(15-1)*7)))</f>
        <v/>
      </c>
      <c r="Q20" s="106">
        <f>IF($A20="","",COUNTIFS('3. Abwesenheiten'!$A$5:$A$200,$A20,'3. Abwesenheiten'!$F$5:$F$200,"Genehmigt",'3. Abwesenheiten'!$C$5:$C$200,"&lt;="&amp;('1. Einrichtung'!$C$9+(16-1)*7+6),'3. Abwesenheiten'!$D$5:$D$200,"&gt;="&amp;('1. Einrichtung'!$C$9+(16-1)*7)))</f>
        <v/>
      </c>
      <c r="R20" s="106">
        <f>IF($A20="","",COUNTIFS('3. Abwesenheiten'!$A$5:$A$200,$A20,'3. Abwesenheiten'!$F$5:$F$200,"Genehmigt",'3. Abwesenheiten'!$C$5:$C$200,"&lt;="&amp;('1. Einrichtung'!$C$9+(17-1)*7+6),'3. Abwesenheiten'!$D$5:$D$200,"&gt;="&amp;('1. Einrichtung'!$C$9+(17-1)*7)))</f>
        <v/>
      </c>
      <c r="S20" s="106">
        <f>IF($A20="","",COUNTIFS('3. Abwesenheiten'!$A$5:$A$200,$A20,'3. Abwesenheiten'!$F$5:$F$200,"Genehmigt",'3. Abwesenheiten'!$C$5:$C$200,"&lt;="&amp;('1. Einrichtung'!$C$9+(18-1)*7+6),'3. Abwesenheiten'!$D$5:$D$200,"&gt;="&amp;('1. Einrichtung'!$C$9+(18-1)*7)))</f>
        <v/>
      </c>
      <c r="T20" s="106">
        <f>IF($A20="","",COUNTIFS('3. Abwesenheiten'!$A$5:$A$200,$A20,'3. Abwesenheiten'!$F$5:$F$200,"Genehmigt",'3. Abwesenheiten'!$C$5:$C$200,"&lt;="&amp;('1. Einrichtung'!$C$9+(19-1)*7+6),'3. Abwesenheiten'!$D$5:$D$200,"&gt;="&amp;('1. Einrichtung'!$C$9+(19-1)*7)))</f>
        <v/>
      </c>
      <c r="U20" s="106">
        <f>IF($A20="","",COUNTIFS('3. Abwesenheiten'!$A$5:$A$200,$A20,'3. Abwesenheiten'!$F$5:$F$200,"Genehmigt",'3. Abwesenheiten'!$C$5:$C$200,"&lt;="&amp;('1. Einrichtung'!$C$9+(20-1)*7+6),'3. Abwesenheiten'!$D$5:$D$200,"&gt;="&amp;('1. Einrichtung'!$C$9+(20-1)*7)))</f>
        <v/>
      </c>
      <c r="V20" s="106">
        <f>IF($A20="","",COUNTIFS('3. Abwesenheiten'!$A$5:$A$200,$A20,'3. Abwesenheiten'!$F$5:$F$200,"Genehmigt",'3. Abwesenheiten'!$C$5:$C$200,"&lt;="&amp;('1. Einrichtung'!$C$9+(21-1)*7+6),'3. Abwesenheiten'!$D$5:$D$200,"&gt;="&amp;('1. Einrichtung'!$C$9+(21-1)*7)))</f>
        <v/>
      </c>
      <c r="W20" s="106">
        <f>IF($A20="","",COUNTIFS('3. Abwesenheiten'!$A$5:$A$200,$A20,'3. Abwesenheiten'!$F$5:$F$200,"Genehmigt",'3. Abwesenheiten'!$C$5:$C$200,"&lt;="&amp;('1. Einrichtung'!$C$9+(22-1)*7+6),'3. Abwesenheiten'!$D$5:$D$200,"&gt;="&amp;('1. Einrichtung'!$C$9+(22-1)*7)))</f>
        <v/>
      </c>
      <c r="X20" s="106">
        <f>IF($A20="","",COUNTIFS('3. Abwesenheiten'!$A$5:$A$200,$A20,'3. Abwesenheiten'!$F$5:$F$200,"Genehmigt",'3. Abwesenheiten'!$C$5:$C$200,"&lt;="&amp;('1. Einrichtung'!$C$9+(23-1)*7+6),'3. Abwesenheiten'!$D$5:$D$200,"&gt;="&amp;('1. Einrichtung'!$C$9+(23-1)*7)))</f>
        <v/>
      </c>
      <c r="Y20" s="106">
        <f>IF($A20="","",COUNTIFS('3. Abwesenheiten'!$A$5:$A$200,$A20,'3. Abwesenheiten'!$F$5:$F$200,"Genehmigt",'3. Abwesenheiten'!$C$5:$C$200,"&lt;="&amp;('1. Einrichtung'!$C$9+(24-1)*7+6),'3. Abwesenheiten'!$D$5:$D$200,"&gt;="&amp;('1. Einrichtung'!$C$9+(24-1)*7)))</f>
        <v/>
      </c>
      <c r="Z20" s="106">
        <f>IF($A20="","",COUNTIFS('3. Abwesenheiten'!$A$5:$A$200,$A20,'3. Abwesenheiten'!$F$5:$F$200,"Genehmigt",'3. Abwesenheiten'!$C$5:$C$200,"&lt;="&amp;('1. Einrichtung'!$C$9+(25-1)*7+6),'3. Abwesenheiten'!$D$5:$D$200,"&gt;="&amp;('1. Einrichtung'!$C$9+(25-1)*7)))</f>
        <v/>
      </c>
      <c r="AA20" s="106">
        <f>IF($A20="","",COUNTIFS('3. Abwesenheiten'!$A$5:$A$200,$A20,'3. Abwesenheiten'!$F$5:$F$200,"Genehmigt",'3. Abwesenheiten'!$C$5:$C$200,"&lt;="&amp;('1. Einrichtung'!$C$9+(26-1)*7+6),'3. Abwesenheiten'!$D$5:$D$200,"&gt;="&amp;('1. Einrichtung'!$C$9+(26-1)*7)))</f>
        <v/>
      </c>
      <c r="AB20" s="106">
        <f>IF($A20="","",COUNTIFS('3. Abwesenheiten'!$A$5:$A$200,$A20,'3. Abwesenheiten'!$F$5:$F$200,"Genehmigt",'3. Abwesenheiten'!$C$5:$C$200,"&lt;="&amp;('1. Einrichtung'!$C$9+(27-1)*7+6),'3. Abwesenheiten'!$D$5:$D$200,"&gt;="&amp;('1. Einrichtung'!$C$9+(27-1)*7)))</f>
        <v/>
      </c>
      <c r="AC20" s="106">
        <f>IF($A20="","",COUNTIFS('3. Abwesenheiten'!$A$5:$A$200,$A20,'3. Abwesenheiten'!$F$5:$F$200,"Genehmigt",'3. Abwesenheiten'!$C$5:$C$200,"&lt;="&amp;('1. Einrichtung'!$C$9+(28-1)*7+6),'3. Abwesenheiten'!$D$5:$D$200,"&gt;="&amp;('1. Einrichtung'!$C$9+(28-1)*7)))</f>
        <v/>
      </c>
      <c r="AD20" s="106">
        <f>IF($A20="","",COUNTIFS('3. Abwesenheiten'!$A$5:$A$200,$A20,'3. Abwesenheiten'!$F$5:$F$200,"Genehmigt",'3. Abwesenheiten'!$C$5:$C$200,"&lt;="&amp;('1. Einrichtung'!$C$9+(29-1)*7+6),'3. Abwesenheiten'!$D$5:$D$200,"&gt;="&amp;('1. Einrichtung'!$C$9+(29-1)*7)))</f>
        <v/>
      </c>
      <c r="AE20" s="106">
        <f>IF($A20="","",COUNTIFS('3. Abwesenheiten'!$A$5:$A$200,$A20,'3. Abwesenheiten'!$F$5:$F$200,"Genehmigt",'3. Abwesenheiten'!$C$5:$C$200,"&lt;="&amp;('1. Einrichtung'!$C$9+(30-1)*7+6),'3. Abwesenheiten'!$D$5:$D$200,"&gt;="&amp;('1. Einrichtung'!$C$9+(30-1)*7)))</f>
        <v/>
      </c>
      <c r="AF20" s="106">
        <f>IF($A20="","",COUNTIFS('3. Abwesenheiten'!$A$5:$A$200,$A20,'3. Abwesenheiten'!$F$5:$F$200,"Genehmigt",'3. Abwesenheiten'!$C$5:$C$200,"&lt;="&amp;('1. Einrichtung'!$C$9+(31-1)*7+6),'3. Abwesenheiten'!$D$5:$D$200,"&gt;="&amp;('1. Einrichtung'!$C$9+(31-1)*7)))</f>
        <v/>
      </c>
      <c r="AG20" s="106">
        <f>IF($A20="","",COUNTIFS('3. Abwesenheiten'!$A$5:$A$200,$A20,'3. Abwesenheiten'!$F$5:$F$200,"Genehmigt",'3. Abwesenheiten'!$C$5:$C$200,"&lt;="&amp;('1. Einrichtung'!$C$9+(32-1)*7+6),'3. Abwesenheiten'!$D$5:$D$200,"&gt;="&amp;('1. Einrichtung'!$C$9+(32-1)*7)))</f>
        <v/>
      </c>
      <c r="AH20" s="106">
        <f>IF($A20="","",COUNTIFS('3. Abwesenheiten'!$A$5:$A$200,$A20,'3. Abwesenheiten'!$F$5:$F$200,"Genehmigt",'3. Abwesenheiten'!$C$5:$C$200,"&lt;="&amp;('1. Einrichtung'!$C$9+(33-1)*7+6),'3. Abwesenheiten'!$D$5:$D$200,"&gt;="&amp;('1. Einrichtung'!$C$9+(33-1)*7)))</f>
        <v/>
      </c>
      <c r="AI20" s="106">
        <f>IF($A20="","",COUNTIFS('3. Abwesenheiten'!$A$5:$A$200,$A20,'3. Abwesenheiten'!$F$5:$F$200,"Genehmigt",'3. Abwesenheiten'!$C$5:$C$200,"&lt;="&amp;('1. Einrichtung'!$C$9+(34-1)*7+6),'3. Abwesenheiten'!$D$5:$D$200,"&gt;="&amp;('1. Einrichtung'!$C$9+(34-1)*7)))</f>
        <v/>
      </c>
      <c r="AJ20" s="106">
        <f>IF($A20="","",COUNTIFS('3. Abwesenheiten'!$A$5:$A$200,$A20,'3. Abwesenheiten'!$F$5:$F$200,"Genehmigt",'3. Abwesenheiten'!$C$5:$C$200,"&lt;="&amp;('1. Einrichtung'!$C$9+(35-1)*7+6),'3. Abwesenheiten'!$D$5:$D$200,"&gt;="&amp;('1. Einrichtung'!$C$9+(35-1)*7)))</f>
        <v/>
      </c>
      <c r="AK20" s="106">
        <f>IF($A20="","",COUNTIFS('3. Abwesenheiten'!$A$5:$A$200,$A20,'3. Abwesenheiten'!$F$5:$F$200,"Genehmigt",'3. Abwesenheiten'!$C$5:$C$200,"&lt;="&amp;('1. Einrichtung'!$C$9+(36-1)*7+6),'3. Abwesenheiten'!$D$5:$D$200,"&gt;="&amp;('1. Einrichtung'!$C$9+(36-1)*7)))</f>
        <v/>
      </c>
      <c r="AL20" s="106">
        <f>IF($A20="","",COUNTIFS('3. Abwesenheiten'!$A$5:$A$200,$A20,'3. Abwesenheiten'!$F$5:$F$200,"Genehmigt",'3. Abwesenheiten'!$C$5:$C$200,"&lt;="&amp;('1. Einrichtung'!$C$9+(37-1)*7+6),'3. Abwesenheiten'!$D$5:$D$200,"&gt;="&amp;('1. Einrichtung'!$C$9+(37-1)*7)))</f>
        <v/>
      </c>
      <c r="AM20" s="106">
        <f>IF($A20="","",COUNTIFS('3. Abwesenheiten'!$A$5:$A$200,$A20,'3. Abwesenheiten'!$F$5:$F$200,"Genehmigt",'3. Abwesenheiten'!$C$5:$C$200,"&lt;="&amp;('1. Einrichtung'!$C$9+(38-1)*7+6),'3. Abwesenheiten'!$D$5:$D$200,"&gt;="&amp;('1. Einrichtung'!$C$9+(38-1)*7)))</f>
        <v/>
      </c>
      <c r="AN20" s="106">
        <f>IF($A20="","",COUNTIFS('3. Abwesenheiten'!$A$5:$A$200,$A20,'3. Abwesenheiten'!$F$5:$F$200,"Genehmigt",'3. Abwesenheiten'!$C$5:$C$200,"&lt;="&amp;('1. Einrichtung'!$C$9+(39-1)*7+6),'3. Abwesenheiten'!$D$5:$D$200,"&gt;="&amp;('1. Einrichtung'!$C$9+(39-1)*7)))</f>
        <v/>
      </c>
      <c r="AO20" s="106">
        <f>IF($A20="","",COUNTIFS('3. Abwesenheiten'!$A$5:$A$200,$A20,'3. Abwesenheiten'!$F$5:$F$200,"Genehmigt",'3. Abwesenheiten'!$C$5:$C$200,"&lt;="&amp;('1. Einrichtung'!$C$9+(40-1)*7+6),'3. Abwesenheiten'!$D$5:$D$200,"&gt;="&amp;('1. Einrichtung'!$C$9+(40-1)*7)))</f>
        <v/>
      </c>
      <c r="AP20" s="106">
        <f>IF($A20="","",COUNTIFS('3. Abwesenheiten'!$A$5:$A$200,$A20,'3. Abwesenheiten'!$F$5:$F$200,"Genehmigt",'3. Abwesenheiten'!$C$5:$C$200,"&lt;="&amp;('1. Einrichtung'!$C$9+(41-1)*7+6),'3. Abwesenheiten'!$D$5:$D$200,"&gt;="&amp;('1. Einrichtung'!$C$9+(41-1)*7)))</f>
        <v/>
      </c>
      <c r="AQ20" s="106">
        <f>IF($A20="","",COUNTIFS('3. Abwesenheiten'!$A$5:$A$200,$A20,'3. Abwesenheiten'!$F$5:$F$200,"Genehmigt",'3. Abwesenheiten'!$C$5:$C$200,"&lt;="&amp;('1. Einrichtung'!$C$9+(42-1)*7+6),'3. Abwesenheiten'!$D$5:$D$200,"&gt;="&amp;('1. Einrichtung'!$C$9+(42-1)*7)))</f>
        <v/>
      </c>
      <c r="AR20" s="106">
        <f>IF($A20="","",COUNTIFS('3. Abwesenheiten'!$A$5:$A$200,$A20,'3. Abwesenheiten'!$F$5:$F$200,"Genehmigt",'3. Abwesenheiten'!$C$5:$C$200,"&lt;="&amp;('1. Einrichtung'!$C$9+(43-1)*7+6),'3. Abwesenheiten'!$D$5:$D$200,"&gt;="&amp;('1. Einrichtung'!$C$9+(43-1)*7)))</f>
        <v/>
      </c>
      <c r="AS20" s="106">
        <f>IF($A20="","",COUNTIFS('3. Abwesenheiten'!$A$5:$A$200,$A20,'3. Abwesenheiten'!$F$5:$F$200,"Genehmigt",'3. Abwesenheiten'!$C$5:$C$200,"&lt;="&amp;('1. Einrichtung'!$C$9+(44-1)*7+6),'3. Abwesenheiten'!$D$5:$D$200,"&gt;="&amp;('1. Einrichtung'!$C$9+(44-1)*7)))</f>
        <v/>
      </c>
      <c r="AT20" s="106">
        <f>IF($A20="","",COUNTIFS('3. Abwesenheiten'!$A$5:$A$200,$A20,'3. Abwesenheiten'!$F$5:$F$200,"Genehmigt",'3. Abwesenheiten'!$C$5:$C$200,"&lt;="&amp;('1. Einrichtung'!$C$9+(45-1)*7+6),'3. Abwesenheiten'!$D$5:$D$200,"&gt;="&amp;('1. Einrichtung'!$C$9+(45-1)*7)))</f>
        <v/>
      </c>
      <c r="AU20" s="106">
        <f>IF($A20="","",COUNTIFS('3. Abwesenheiten'!$A$5:$A$200,$A20,'3. Abwesenheiten'!$F$5:$F$200,"Genehmigt",'3. Abwesenheiten'!$C$5:$C$200,"&lt;="&amp;('1. Einrichtung'!$C$9+(46-1)*7+6),'3. Abwesenheiten'!$D$5:$D$200,"&gt;="&amp;('1. Einrichtung'!$C$9+(46-1)*7)))</f>
        <v/>
      </c>
      <c r="AV20" s="106">
        <f>IF($A20="","",COUNTIFS('3. Abwesenheiten'!$A$5:$A$200,$A20,'3. Abwesenheiten'!$F$5:$F$200,"Genehmigt",'3. Abwesenheiten'!$C$5:$C$200,"&lt;="&amp;('1. Einrichtung'!$C$9+(47-1)*7+6),'3. Abwesenheiten'!$D$5:$D$200,"&gt;="&amp;('1. Einrichtung'!$C$9+(47-1)*7)))</f>
        <v/>
      </c>
      <c r="AW20" s="106">
        <f>IF($A20="","",COUNTIFS('3. Abwesenheiten'!$A$5:$A$200,$A20,'3. Abwesenheiten'!$F$5:$F$200,"Genehmigt",'3. Abwesenheiten'!$C$5:$C$200,"&lt;="&amp;('1. Einrichtung'!$C$9+(48-1)*7+6),'3. Abwesenheiten'!$D$5:$D$200,"&gt;="&amp;('1. Einrichtung'!$C$9+(48-1)*7)))</f>
        <v/>
      </c>
      <c r="AX20" s="106">
        <f>IF($A20="","",COUNTIFS('3. Abwesenheiten'!$A$5:$A$200,$A20,'3. Abwesenheiten'!$F$5:$F$200,"Genehmigt",'3. Abwesenheiten'!$C$5:$C$200,"&lt;="&amp;('1. Einrichtung'!$C$9+(49-1)*7+6),'3. Abwesenheiten'!$D$5:$D$200,"&gt;="&amp;('1. Einrichtung'!$C$9+(49-1)*7)))</f>
        <v/>
      </c>
      <c r="AY20" s="106">
        <f>IF($A20="","",COUNTIFS('3. Abwesenheiten'!$A$5:$A$200,$A20,'3. Abwesenheiten'!$F$5:$F$200,"Genehmigt",'3. Abwesenheiten'!$C$5:$C$200,"&lt;="&amp;('1. Einrichtung'!$C$9+(50-1)*7+6),'3. Abwesenheiten'!$D$5:$D$200,"&gt;="&amp;('1. Einrichtung'!$C$9+(50-1)*7)))</f>
        <v/>
      </c>
      <c r="AZ20" s="106">
        <f>IF($A20="","",COUNTIFS('3. Abwesenheiten'!$A$5:$A$200,$A20,'3. Abwesenheiten'!$F$5:$F$200,"Genehmigt",'3. Abwesenheiten'!$C$5:$C$200,"&lt;="&amp;('1. Einrichtung'!$C$9+(51-1)*7+6),'3. Abwesenheiten'!$D$5:$D$200,"&gt;="&amp;('1. Einrichtung'!$C$9+(51-1)*7)))</f>
        <v/>
      </c>
      <c r="BA20" s="106">
        <f>IF($A20="","",COUNTIFS('3. Abwesenheiten'!$A$5:$A$200,$A20,'3. Abwesenheiten'!$F$5:$F$200,"Genehmigt",'3. Abwesenheiten'!$C$5:$C$200,"&lt;="&amp;('1. Einrichtung'!$C$9+(52-1)*7+6),'3. Abwesenheiten'!$D$5:$D$200,"&gt;="&amp;('1. Einrichtung'!$C$9+(52-1)*7)))</f>
        <v/>
      </c>
    </row>
    <row r="21" ht="18" customHeight="1" s="55">
      <c r="A21" s="105">
        <f>IF('2. Mitarbeiter'!A21="","",'2. Mitarbeiter'!A21)</f>
        <v/>
      </c>
      <c r="B21" s="106">
        <f>IF($A21="","",COUNTIFS('3. Abwesenheiten'!$A$5:$A$200,$A21,'3. Abwesenheiten'!$F$5:$F$200,"Genehmigt",'3. Abwesenheiten'!$C$5:$C$200,"&lt;="&amp;('1. Einrichtung'!$C$9+(1-1)*7+6),'3. Abwesenheiten'!$D$5:$D$200,"&gt;="&amp;('1. Einrichtung'!$C$9+(1-1)*7)))</f>
        <v/>
      </c>
      <c r="C21" s="106">
        <f>IF($A21="","",COUNTIFS('3. Abwesenheiten'!$A$5:$A$200,$A21,'3. Abwesenheiten'!$F$5:$F$200,"Genehmigt",'3. Abwesenheiten'!$C$5:$C$200,"&lt;="&amp;('1. Einrichtung'!$C$9+(2-1)*7+6),'3. Abwesenheiten'!$D$5:$D$200,"&gt;="&amp;('1. Einrichtung'!$C$9+(2-1)*7)))</f>
        <v/>
      </c>
      <c r="D21" s="106">
        <f>IF($A21="","",COUNTIFS('3. Abwesenheiten'!$A$5:$A$200,$A21,'3. Abwesenheiten'!$F$5:$F$200,"Genehmigt",'3. Abwesenheiten'!$C$5:$C$200,"&lt;="&amp;('1. Einrichtung'!$C$9+(3-1)*7+6),'3. Abwesenheiten'!$D$5:$D$200,"&gt;="&amp;('1. Einrichtung'!$C$9+(3-1)*7)))</f>
        <v/>
      </c>
      <c r="E21" s="106">
        <f>IF($A21="","",COUNTIFS('3. Abwesenheiten'!$A$5:$A$200,$A21,'3. Abwesenheiten'!$F$5:$F$200,"Genehmigt",'3. Abwesenheiten'!$C$5:$C$200,"&lt;="&amp;('1. Einrichtung'!$C$9+(4-1)*7+6),'3. Abwesenheiten'!$D$5:$D$200,"&gt;="&amp;('1. Einrichtung'!$C$9+(4-1)*7)))</f>
        <v/>
      </c>
      <c r="F21" s="106">
        <f>IF($A21="","",COUNTIFS('3. Abwesenheiten'!$A$5:$A$200,$A21,'3. Abwesenheiten'!$F$5:$F$200,"Genehmigt",'3. Abwesenheiten'!$C$5:$C$200,"&lt;="&amp;('1. Einrichtung'!$C$9+(5-1)*7+6),'3. Abwesenheiten'!$D$5:$D$200,"&gt;="&amp;('1. Einrichtung'!$C$9+(5-1)*7)))</f>
        <v/>
      </c>
      <c r="G21" s="106">
        <f>IF($A21="","",COUNTIFS('3. Abwesenheiten'!$A$5:$A$200,$A21,'3. Abwesenheiten'!$F$5:$F$200,"Genehmigt",'3. Abwesenheiten'!$C$5:$C$200,"&lt;="&amp;('1. Einrichtung'!$C$9+(6-1)*7+6),'3. Abwesenheiten'!$D$5:$D$200,"&gt;="&amp;('1. Einrichtung'!$C$9+(6-1)*7)))</f>
        <v/>
      </c>
      <c r="H21" s="106">
        <f>IF($A21="","",COUNTIFS('3. Abwesenheiten'!$A$5:$A$200,$A21,'3. Abwesenheiten'!$F$5:$F$200,"Genehmigt",'3. Abwesenheiten'!$C$5:$C$200,"&lt;="&amp;('1. Einrichtung'!$C$9+(7-1)*7+6),'3. Abwesenheiten'!$D$5:$D$200,"&gt;="&amp;('1. Einrichtung'!$C$9+(7-1)*7)))</f>
        <v/>
      </c>
      <c r="I21" s="106">
        <f>IF($A21="","",COUNTIFS('3. Abwesenheiten'!$A$5:$A$200,$A21,'3. Abwesenheiten'!$F$5:$F$200,"Genehmigt",'3. Abwesenheiten'!$C$5:$C$200,"&lt;="&amp;('1. Einrichtung'!$C$9+(8-1)*7+6),'3. Abwesenheiten'!$D$5:$D$200,"&gt;="&amp;('1. Einrichtung'!$C$9+(8-1)*7)))</f>
        <v/>
      </c>
      <c r="J21" s="106">
        <f>IF($A21="","",COUNTIFS('3. Abwesenheiten'!$A$5:$A$200,$A21,'3. Abwesenheiten'!$F$5:$F$200,"Genehmigt",'3. Abwesenheiten'!$C$5:$C$200,"&lt;="&amp;('1. Einrichtung'!$C$9+(9-1)*7+6),'3. Abwesenheiten'!$D$5:$D$200,"&gt;="&amp;('1. Einrichtung'!$C$9+(9-1)*7)))</f>
        <v/>
      </c>
      <c r="K21" s="106">
        <f>IF($A21="","",COUNTIFS('3. Abwesenheiten'!$A$5:$A$200,$A21,'3. Abwesenheiten'!$F$5:$F$200,"Genehmigt",'3. Abwesenheiten'!$C$5:$C$200,"&lt;="&amp;('1. Einrichtung'!$C$9+(10-1)*7+6),'3. Abwesenheiten'!$D$5:$D$200,"&gt;="&amp;('1. Einrichtung'!$C$9+(10-1)*7)))</f>
        <v/>
      </c>
      <c r="L21" s="106">
        <f>IF($A21="","",COUNTIFS('3. Abwesenheiten'!$A$5:$A$200,$A21,'3. Abwesenheiten'!$F$5:$F$200,"Genehmigt",'3. Abwesenheiten'!$C$5:$C$200,"&lt;="&amp;('1. Einrichtung'!$C$9+(11-1)*7+6),'3. Abwesenheiten'!$D$5:$D$200,"&gt;="&amp;('1. Einrichtung'!$C$9+(11-1)*7)))</f>
        <v/>
      </c>
      <c r="M21" s="106">
        <f>IF($A21="","",COUNTIFS('3. Abwesenheiten'!$A$5:$A$200,$A21,'3. Abwesenheiten'!$F$5:$F$200,"Genehmigt",'3. Abwesenheiten'!$C$5:$C$200,"&lt;="&amp;('1. Einrichtung'!$C$9+(12-1)*7+6),'3. Abwesenheiten'!$D$5:$D$200,"&gt;="&amp;('1. Einrichtung'!$C$9+(12-1)*7)))</f>
        <v/>
      </c>
      <c r="N21" s="106">
        <f>IF($A21="","",COUNTIFS('3. Abwesenheiten'!$A$5:$A$200,$A21,'3. Abwesenheiten'!$F$5:$F$200,"Genehmigt",'3. Abwesenheiten'!$C$5:$C$200,"&lt;="&amp;('1. Einrichtung'!$C$9+(13-1)*7+6),'3. Abwesenheiten'!$D$5:$D$200,"&gt;="&amp;('1. Einrichtung'!$C$9+(13-1)*7)))</f>
        <v/>
      </c>
      <c r="O21" s="106">
        <f>IF($A21="","",COUNTIFS('3. Abwesenheiten'!$A$5:$A$200,$A21,'3. Abwesenheiten'!$F$5:$F$200,"Genehmigt",'3. Abwesenheiten'!$C$5:$C$200,"&lt;="&amp;('1. Einrichtung'!$C$9+(14-1)*7+6),'3. Abwesenheiten'!$D$5:$D$200,"&gt;="&amp;('1. Einrichtung'!$C$9+(14-1)*7)))</f>
        <v/>
      </c>
      <c r="P21" s="106">
        <f>IF($A21="","",COUNTIFS('3. Abwesenheiten'!$A$5:$A$200,$A21,'3. Abwesenheiten'!$F$5:$F$200,"Genehmigt",'3. Abwesenheiten'!$C$5:$C$200,"&lt;="&amp;('1. Einrichtung'!$C$9+(15-1)*7+6),'3. Abwesenheiten'!$D$5:$D$200,"&gt;="&amp;('1. Einrichtung'!$C$9+(15-1)*7)))</f>
        <v/>
      </c>
      <c r="Q21" s="106">
        <f>IF($A21="","",COUNTIFS('3. Abwesenheiten'!$A$5:$A$200,$A21,'3. Abwesenheiten'!$F$5:$F$200,"Genehmigt",'3. Abwesenheiten'!$C$5:$C$200,"&lt;="&amp;('1. Einrichtung'!$C$9+(16-1)*7+6),'3. Abwesenheiten'!$D$5:$D$200,"&gt;="&amp;('1. Einrichtung'!$C$9+(16-1)*7)))</f>
        <v/>
      </c>
      <c r="R21" s="106">
        <f>IF($A21="","",COUNTIFS('3. Abwesenheiten'!$A$5:$A$200,$A21,'3. Abwesenheiten'!$F$5:$F$200,"Genehmigt",'3. Abwesenheiten'!$C$5:$C$200,"&lt;="&amp;('1. Einrichtung'!$C$9+(17-1)*7+6),'3. Abwesenheiten'!$D$5:$D$200,"&gt;="&amp;('1. Einrichtung'!$C$9+(17-1)*7)))</f>
        <v/>
      </c>
      <c r="S21" s="106">
        <f>IF($A21="","",COUNTIFS('3. Abwesenheiten'!$A$5:$A$200,$A21,'3. Abwesenheiten'!$F$5:$F$200,"Genehmigt",'3. Abwesenheiten'!$C$5:$C$200,"&lt;="&amp;('1. Einrichtung'!$C$9+(18-1)*7+6),'3. Abwesenheiten'!$D$5:$D$200,"&gt;="&amp;('1. Einrichtung'!$C$9+(18-1)*7)))</f>
        <v/>
      </c>
      <c r="T21" s="106">
        <f>IF($A21="","",COUNTIFS('3. Abwesenheiten'!$A$5:$A$200,$A21,'3. Abwesenheiten'!$F$5:$F$200,"Genehmigt",'3. Abwesenheiten'!$C$5:$C$200,"&lt;="&amp;('1. Einrichtung'!$C$9+(19-1)*7+6),'3. Abwesenheiten'!$D$5:$D$200,"&gt;="&amp;('1. Einrichtung'!$C$9+(19-1)*7)))</f>
        <v/>
      </c>
      <c r="U21" s="106">
        <f>IF($A21="","",COUNTIFS('3. Abwesenheiten'!$A$5:$A$200,$A21,'3. Abwesenheiten'!$F$5:$F$200,"Genehmigt",'3. Abwesenheiten'!$C$5:$C$200,"&lt;="&amp;('1. Einrichtung'!$C$9+(20-1)*7+6),'3. Abwesenheiten'!$D$5:$D$200,"&gt;="&amp;('1. Einrichtung'!$C$9+(20-1)*7)))</f>
        <v/>
      </c>
      <c r="V21" s="106">
        <f>IF($A21="","",COUNTIFS('3. Abwesenheiten'!$A$5:$A$200,$A21,'3. Abwesenheiten'!$F$5:$F$200,"Genehmigt",'3. Abwesenheiten'!$C$5:$C$200,"&lt;="&amp;('1. Einrichtung'!$C$9+(21-1)*7+6),'3. Abwesenheiten'!$D$5:$D$200,"&gt;="&amp;('1. Einrichtung'!$C$9+(21-1)*7)))</f>
        <v/>
      </c>
      <c r="W21" s="106">
        <f>IF($A21="","",COUNTIFS('3. Abwesenheiten'!$A$5:$A$200,$A21,'3. Abwesenheiten'!$F$5:$F$200,"Genehmigt",'3. Abwesenheiten'!$C$5:$C$200,"&lt;="&amp;('1. Einrichtung'!$C$9+(22-1)*7+6),'3. Abwesenheiten'!$D$5:$D$200,"&gt;="&amp;('1. Einrichtung'!$C$9+(22-1)*7)))</f>
        <v/>
      </c>
      <c r="X21" s="106">
        <f>IF($A21="","",COUNTIFS('3. Abwesenheiten'!$A$5:$A$200,$A21,'3. Abwesenheiten'!$F$5:$F$200,"Genehmigt",'3. Abwesenheiten'!$C$5:$C$200,"&lt;="&amp;('1. Einrichtung'!$C$9+(23-1)*7+6),'3. Abwesenheiten'!$D$5:$D$200,"&gt;="&amp;('1. Einrichtung'!$C$9+(23-1)*7)))</f>
        <v/>
      </c>
      <c r="Y21" s="106">
        <f>IF($A21="","",COUNTIFS('3. Abwesenheiten'!$A$5:$A$200,$A21,'3. Abwesenheiten'!$F$5:$F$200,"Genehmigt",'3. Abwesenheiten'!$C$5:$C$200,"&lt;="&amp;('1. Einrichtung'!$C$9+(24-1)*7+6),'3. Abwesenheiten'!$D$5:$D$200,"&gt;="&amp;('1. Einrichtung'!$C$9+(24-1)*7)))</f>
        <v/>
      </c>
      <c r="Z21" s="106">
        <f>IF($A21="","",COUNTIFS('3. Abwesenheiten'!$A$5:$A$200,$A21,'3. Abwesenheiten'!$F$5:$F$200,"Genehmigt",'3. Abwesenheiten'!$C$5:$C$200,"&lt;="&amp;('1. Einrichtung'!$C$9+(25-1)*7+6),'3. Abwesenheiten'!$D$5:$D$200,"&gt;="&amp;('1. Einrichtung'!$C$9+(25-1)*7)))</f>
        <v/>
      </c>
      <c r="AA21" s="106">
        <f>IF($A21="","",COUNTIFS('3. Abwesenheiten'!$A$5:$A$200,$A21,'3. Abwesenheiten'!$F$5:$F$200,"Genehmigt",'3. Abwesenheiten'!$C$5:$C$200,"&lt;="&amp;('1. Einrichtung'!$C$9+(26-1)*7+6),'3. Abwesenheiten'!$D$5:$D$200,"&gt;="&amp;('1. Einrichtung'!$C$9+(26-1)*7)))</f>
        <v/>
      </c>
      <c r="AB21" s="106">
        <f>IF($A21="","",COUNTIFS('3. Abwesenheiten'!$A$5:$A$200,$A21,'3. Abwesenheiten'!$F$5:$F$200,"Genehmigt",'3. Abwesenheiten'!$C$5:$C$200,"&lt;="&amp;('1. Einrichtung'!$C$9+(27-1)*7+6),'3. Abwesenheiten'!$D$5:$D$200,"&gt;="&amp;('1. Einrichtung'!$C$9+(27-1)*7)))</f>
        <v/>
      </c>
      <c r="AC21" s="106">
        <f>IF($A21="","",COUNTIFS('3. Abwesenheiten'!$A$5:$A$200,$A21,'3. Abwesenheiten'!$F$5:$F$200,"Genehmigt",'3. Abwesenheiten'!$C$5:$C$200,"&lt;="&amp;('1. Einrichtung'!$C$9+(28-1)*7+6),'3. Abwesenheiten'!$D$5:$D$200,"&gt;="&amp;('1. Einrichtung'!$C$9+(28-1)*7)))</f>
        <v/>
      </c>
      <c r="AD21" s="106">
        <f>IF($A21="","",COUNTIFS('3. Abwesenheiten'!$A$5:$A$200,$A21,'3. Abwesenheiten'!$F$5:$F$200,"Genehmigt",'3. Abwesenheiten'!$C$5:$C$200,"&lt;="&amp;('1. Einrichtung'!$C$9+(29-1)*7+6),'3. Abwesenheiten'!$D$5:$D$200,"&gt;="&amp;('1. Einrichtung'!$C$9+(29-1)*7)))</f>
        <v/>
      </c>
      <c r="AE21" s="106">
        <f>IF($A21="","",COUNTIFS('3. Abwesenheiten'!$A$5:$A$200,$A21,'3. Abwesenheiten'!$F$5:$F$200,"Genehmigt",'3. Abwesenheiten'!$C$5:$C$200,"&lt;="&amp;('1. Einrichtung'!$C$9+(30-1)*7+6),'3. Abwesenheiten'!$D$5:$D$200,"&gt;="&amp;('1. Einrichtung'!$C$9+(30-1)*7)))</f>
        <v/>
      </c>
      <c r="AF21" s="106">
        <f>IF($A21="","",COUNTIFS('3. Abwesenheiten'!$A$5:$A$200,$A21,'3. Abwesenheiten'!$F$5:$F$200,"Genehmigt",'3. Abwesenheiten'!$C$5:$C$200,"&lt;="&amp;('1. Einrichtung'!$C$9+(31-1)*7+6),'3. Abwesenheiten'!$D$5:$D$200,"&gt;="&amp;('1. Einrichtung'!$C$9+(31-1)*7)))</f>
        <v/>
      </c>
      <c r="AG21" s="106">
        <f>IF($A21="","",COUNTIFS('3. Abwesenheiten'!$A$5:$A$200,$A21,'3. Abwesenheiten'!$F$5:$F$200,"Genehmigt",'3. Abwesenheiten'!$C$5:$C$200,"&lt;="&amp;('1. Einrichtung'!$C$9+(32-1)*7+6),'3. Abwesenheiten'!$D$5:$D$200,"&gt;="&amp;('1. Einrichtung'!$C$9+(32-1)*7)))</f>
        <v/>
      </c>
      <c r="AH21" s="106">
        <f>IF($A21="","",COUNTIFS('3. Abwesenheiten'!$A$5:$A$200,$A21,'3. Abwesenheiten'!$F$5:$F$200,"Genehmigt",'3. Abwesenheiten'!$C$5:$C$200,"&lt;="&amp;('1. Einrichtung'!$C$9+(33-1)*7+6),'3. Abwesenheiten'!$D$5:$D$200,"&gt;="&amp;('1. Einrichtung'!$C$9+(33-1)*7)))</f>
        <v/>
      </c>
      <c r="AI21" s="106">
        <f>IF($A21="","",COUNTIFS('3. Abwesenheiten'!$A$5:$A$200,$A21,'3. Abwesenheiten'!$F$5:$F$200,"Genehmigt",'3. Abwesenheiten'!$C$5:$C$200,"&lt;="&amp;('1. Einrichtung'!$C$9+(34-1)*7+6),'3. Abwesenheiten'!$D$5:$D$200,"&gt;="&amp;('1. Einrichtung'!$C$9+(34-1)*7)))</f>
        <v/>
      </c>
      <c r="AJ21" s="106">
        <f>IF($A21="","",COUNTIFS('3. Abwesenheiten'!$A$5:$A$200,$A21,'3. Abwesenheiten'!$F$5:$F$200,"Genehmigt",'3. Abwesenheiten'!$C$5:$C$200,"&lt;="&amp;('1. Einrichtung'!$C$9+(35-1)*7+6),'3. Abwesenheiten'!$D$5:$D$200,"&gt;="&amp;('1. Einrichtung'!$C$9+(35-1)*7)))</f>
        <v/>
      </c>
      <c r="AK21" s="106">
        <f>IF($A21="","",COUNTIFS('3. Abwesenheiten'!$A$5:$A$200,$A21,'3. Abwesenheiten'!$F$5:$F$200,"Genehmigt",'3. Abwesenheiten'!$C$5:$C$200,"&lt;="&amp;('1. Einrichtung'!$C$9+(36-1)*7+6),'3. Abwesenheiten'!$D$5:$D$200,"&gt;="&amp;('1. Einrichtung'!$C$9+(36-1)*7)))</f>
        <v/>
      </c>
      <c r="AL21" s="106">
        <f>IF($A21="","",COUNTIFS('3. Abwesenheiten'!$A$5:$A$200,$A21,'3. Abwesenheiten'!$F$5:$F$200,"Genehmigt",'3. Abwesenheiten'!$C$5:$C$200,"&lt;="&amp;('1. Einrichtung'!$C$9+(37-1)*7+6),'3. Abwesenheiten'!$D$5:$D$200,"&gt;="&amp;('1. Einrichtung'!$C$9+(37-1)*7)))</f>
        <v/>
      </c>
      <c r="AM21" s="106">
        <f>IF($A21="","",COUNTIFS('3. Abwesenheiten'!$A$5:$A$200,$A21,'3. Abwesenheiten'!$F$5:$F$200,"Genehmigt",'3. Abwesenheiten'!$C$5:$C$200,"&lt;="&amp;('1. Einrichtung'!$C$9+(38-1)*7+6),'3. Abwesenheiten'!$D$5:$D$200,"&gt;="&amp;('1. Einrichtung'!$C$9+(38-1)*7)))</f>
        <v/>
      </c>
      <c r="AN21" s="106">
        <f>IF($A21="","",COUNTIFS('3. Abwesenheiten'!$A$5:$A$200,$A21,'3. Abwesenheiten'!$F$5:$F$200,"Genehmigt",'3. Abwesenheiten'!$C$5:$C$200,"&lt;="&amp;('1. Einrichtung'!$C$9+(39-1)*7+6),'3. Abwesenheiten'!$D$5:$D$200,"&gt;="&amp;('1. Einrichtung'!$C$9+(39-1)*7)))</f>
        <v/>
      </c>
      <c r="AO21" s="106">
        <f>IF($A21="","",COUNTIFS('3. Abwesenheiten'!$A$5:$A$200,$A21,'3. Abwesenheiten'!$F$5:$F$200,"Genehmigt",'3. Abwesenheiten'!$C$5:$C$200,"&lt;="&amp;('1. Einrichtung'!$C$9+(40-1)*7+6),'3. Abwesenheiten'!$D$5:$D$200,"&gt;="&amp;('1. Einrichtung'!$C$9+(40-1)*7)))</f>
        <v/>
      </c>
      <c r="AP21" s="106">
        <f>IF($A21="","",COUNTIFS('3. Abwesenheiten'!$A$5:$A$200,$A21,'3. Abwesenheiten'!$F$5:$F$200,"Genehmigt",'3. Abwesenheiten'!$C$5:$C$200,"&lt;="&amp;('1. Einrichtung'!$C$9+(41-1)*7+6),'3. Abwesenheiten'!$D$5:$D$200,"&gt;="&amp;('1. Einrichtung'!$C$9+(41-1)*7)))</f>
        <v/>
      </c>
      <c r="AQ21" s="106">
        <f>IF($A21="","",COUNTIFS('3. Abwesenheiten'!$A$5:$A$200,$A21,'3. Abwesenheiten'!$F$5:$F$200,"Genehmigt",'3. Abwesenheiten'!$C$5:$C$200,"&lt;="&amp;('1. Einrichtung'!$C$9+(42-1)*7+6),'3. Abwesenheiten'!$D$5:$D$200,"&gt;="&amp;('1. Einrichtung'!$C$9+(42-1)*7)))</f>
        <v/>
      </c>
      <c r="AR21" s="106">
        <f>IF($A21="","",COUNTIFS('3. Abwesenheiten'!$A$5:$A$200,$A21,'3. Abwesenheiten'!$F$5:$F$200,"Genehmigt",'3. Abwesenheiten'!$C$5:$C$200,"&lt;="&amp;('1. Einrichtung'!$C$9+(43-1)*7+6),'3. Abwesenheiten'!$D$5:$D$200,"&gt;="&amp;('1. Einrichtung'!$C$9+(43-1)*7)))</f>
        <v/>
      </c>
      <c r="AS21" s="106">
        <f>IF($A21="","",COUNTIFS('3. Abwesenheiten'!$A$5:$A$200,$A21,'3. Abwesenheiten'!$F$5:$F$200,"Genehmigt",'3. Abwesenheiten'!$C$5:$C$200,"&lt;="&amp;('1. Einrichtung'!$C$9+(44-1)*7+6),'3. Abwesenheiten'!$D$5:$D$200,"&gt;="&amp;('1. Einrichtung'!$C$9+(44-1)*7)))</f>
        <v/>
      </c>
      <c r="AT21" s="106">
        <f>IF($A21="","",COUNTIFS('3. Abwesenheiten'!$A$5:$A$200,$A21,'3. Abwesenheiten'!$F$5:$F$200,"Genehmigt",'3. Abwesenheiten'!$C$5:$C$200,"&lt;="&amp;('1. Einrichtung'!$C$9+(45-1)*7+6),'3. Abwesenheiten'!$D$5:$D$200,"&gt;="&amp;('1. Einrichtung'!$C$9+(45-1)*7)))</f>
        <v/>
      </c>
      <c r="AU21" s="106">
        <f>IF($A21="","",COUNTIFS('3. Abwesenheiten'!$A$5:$A$200,$A21,'3. Abwesenheiten'!$F$5:$F$200,"Genehmigt",'3. Abwesenheiten'!$C$5:$C$200,"&lt;="&amp;('1. Einrichtung'!$C$9+(46-1)*7+6),'3. Abwesenheiten'!$D$5:$D$200,"&gt;="&amp;('1. Einrichtung'!$C$9+(46-1)*7)))</f>
        <v/>
      </c>
      <c r="AV21" s="106">
        <f>IF($A21="","",COUNTIFS('3. Abwesenheiten'!$A$5:$A$200,$A21,'3. Abwesenheiten'!$F$5:$F$200,"Genehmigt",'3. Abwesenheiten'!$C$5:$C$200,"&lt;="&amp;('1. Einrichtung'!$C$9+(47-1)*7+6),'3. Abwesenheiten'!$D$5:$D$200,"&gt;="&amp;('1. Einrichtung'!$C$9+(47-1)*7)))</f>
        <v/>
      </c>
      <c r="AW21" s="106">
        <f>IF($A21="","",COUNTIFS('3. Abwesenheiten'!$A$5:$A$200,$A21,'3. Abwesenheiten'!$F$5:$F$200,"Genehmigt",'3. Abwesenheiten'!$C$5:$C$200,"&lt;="&amp;('1. Einrichtung'!$C$9+(48-1)*7+6),'3. Abwesenheiten'!$D$5:$D$200,"&gt;="&amp;('1. Einrichtung'!$C$9+(48-1)*7)))</f>
        <v/>
      </c>
      <c r="AX21" s="106">
        <f>IF($A21="","",COUNTIFS('3. Abwesenheiten'!$A$5:$A$200,$A21,'3. Abwesenheiten'!$F$5:$F$200,"Genehmigt",'3. Abwesenheiten'!$C$5:$C$200,"&lt;="&amp;('1. Einrichtung'!$C$9+(49-1)*7+6),'3. Abwesenheiten'!$D$5:$D$200,"&gt;="&amp;('1. Einrichtung'!$C$9+(49-1)*7)))</f>
        <v/>
      </c>
      <c r="AY21" s="106">
        <f>IF($A21="","",COUNTIFS('3. Abwesenheiten'!$A$5:$A$200,$A21,'3. Abwesenheiten'!$F$5:$F$200,"Genehmigt",'3. Abwesenheiten'!$C$5:$C$200,"&lt;="&amp;('1. Einrichtung'!$C$9+(50-1)*7+6),'3. Abwesenheiten'!$D$5:$D$200,"&gt;="&amp;('1. Einrichtung'!$C$9+(50-1)*7)))</f>
        <v/>
      </c>
      <c r="AZ21" s="106">
        <f>IF($A21="","",COUNTIFS('3. Abwesenheiten'!$A$5:$A$200,$A21,'3. Abwesenheiten'!$F$5:$F$200,"Genehmigt",'3. Abwesenheiten'!$C$5:$C$200,"&lt;="&amp;('1. Einrichtung'!$C$9+(51-1)*7+6),'3. Abwesenheiten'!$D$5:$D$200,"&gt;="&amp;('1. Einrichtung'!$C$9+(51-1)*7)))</f>
        <v/>
      </c>
      <c r="BA21" s="106">
        <f>IF($A21="","",COUNTIFS('3. Abwesenheiten'!$A$5:$A$200,$A21,'3. Abwesenheiten'!$F$5:$F$200,"Genehmigt",'3. Abwesenheiten'!$C$5:$C$200,"&lt;="&amp;('1. Einrichtung'!$C$9+(52-1)*7+6),'3. Abwesenheiten'!$D$5:$D$200,"&gt;="&amp;('1. Einrichtung'!$C$9+(52-1)*7)))</f>
        <v/>
      </c>
    </row>
    <row r="22" ht="18" customHeight="1" s="55">
      <c r="A22" s="105">
        <f>IF('2. Mitarbeiter'!A22="","",'2. Mitarbeiter'!A22)</f>
        <v/>
      </c>
      <c r="B22" s="106">
        <f>IF($A22="","",COUNTIFS('3. Abwesenheiten'!$A$5:$A$200,$A22,'3. Abwesenheiten'!$F$5:$F$200,"Genehmigt",'3. Abwesenheiten'!$C$5:$C$200,"&lt;="&amp;('1. Einrichtung'!$C$9+(1-1)*7+6),'3. Abwesenheiten'!$D$5:$D$200,"&gt;="&amp;('1. Einrichtung'!$C$9+(1-1)*7)))</f>
        <v/>
      </c>
      <c r="C22" s="106">
        <f>IF($A22="","",COUNTIFS('3. Abwesenheiten'!$A$5:$A$200,$A22,'3. Abwesenheiten'!$F$5:$F$200,"Genehmigt",'3. Abwesenheiten'!$C$5:$C$200,"&lt;="&amp;('1. Einrichtung'!$C$9+(2-1)*7+6),'3. Abwesenheiten'!$D$5:$D$200,"&gt;="&amp;('1. Einrichtung'!$C$9+(2-1)*7)))</f>
        <v/>
      </c>
      <c r="D22" s="106">
        <f>IF($A22="","",COUNTIFS('3. Abwesenheiten'!$A$5:$A$200,$A22,'3. Abwesenheiten'!$F$5:$F$200,"Genehmigt",'3. Abwesenheiten'!$C$5:$C$200,"&lt;="&amp;('1. Einrichtung'!$C$9+(3-1)*7+6),'3. Abwesenheiten'!$D$5:$D$200,"&gt;="&amp;('1. Einrichtung'!$C$9+(3-1)*7)))</f>
        <v/>
      </c>
      <c r="E22" s="106">
        <f>IF($A22="","",COUNTIFS('3. Abwesenheiten'!$A$5:$A$200,$A22,'3. Abwesenheiten'!$F$5:$F$200,"Genehmigt",'3. Abwesenheiten'!$C$5:$C$200,"&lt;="&amp;('1. Einrichtung'!$C$9+(4-1)*7+6),'3. Abwesenheiten'!$D$5:$D$200,"&gt;="&amp;('1. Einrichtung'!$C$9+(4-1)*7)))</f>
        <v/>
      </c>
      <c r="F22" s="106">
        <f>IF($A22="","",COUNTIFS('3. Abwesenheiten'!$A$5:$A$200,$A22,'3. Abwesenheiten'!$F$5:$F$200,"Genehmigt",'3. Abwesenheiten'!$C$5:$C$200,"&lt;="&amp;('1. Einrichtung'!$C$9+(5-1)*7+6),'3. Abwesenheiten'!$D$5:$D$200,"&gt;="&amp;('1. Einrichtung'!$C$9+(5-1)*7)))</f>
        <v/>
      </c>
      <c r="G22" s="106">
        <f>IF($A22="","",COUNTIFS('3. Abwesenheiten'!$A$5:$A$200,$A22,'3. Abwesenheiten'!$F$5:$F$200,"Genehmigt",'3. Abwesenheiten'!$C$5:$C$200,"&lt;="&amp;('1. Einrichtung'!$C$9+(6-1)*7+6),'3. Abwesenheiten'!$D$5:$D$200,"&gt;="&amp;('1. Einrichtung'!$C$9+(6-1)*7)))</f>
        <v/>
      </c>
      <c r="H22" s="106">
        <f>IF($A22="","",COUNTIFS('3. Abwesenheiten'!$A$5:$A$200,$A22,'3. Abwesenheiten'!$F$5:$F$200,"Genehmigt",'3. Abwesenheiten'!$C$5:$C$200,"&lt;="&amp;('1. Einrichtung'!$C$9+(7-1)*7+6),'3. Abwesenheiten'!$D$5:$D$200,"&gt;="&amp;('1. Einrichtung'!$C$9+(7-1)*7)))</f>
        <v/>
      </c>
      <c r="I22" s="106">
        <f>IF($A22="","",COUNTIFS('3. Abwesenheiten'!$A$5:$A$200,$A22,'3. Abwesenheiten'!$F$5:$F$200,"Genehmigt",'3. Abwesenheiten'!$C$5:$C$200,"&lt;="&amp;('1. Einrichtung'!$C$9+(8-1)*7+6),'3. Abwesenheiten'!$D$5:$D$200,"&gt;="&amp;('1. Einrichtung'!$C$9+(8-1)*7)))</f>
        <v/>
      </c>
      <c r="J22" s="106">
        <f>IF($A22="","",COUNTIFS('3. Abwesenheiten'!$A$5:$A$200,$A22,'3. Abwesenheiten'!$F$5:$F$200,"Genehmigt",'3. Abwesenheiten'!$C$5:$C$200,"&lt;="&amp;('1. Einrichtung'!$C$9+(9-1)*7+6),'3. Abwesenheiten'!$D$5:$D$200,"&gt;="&amp;('1. Einrichtung'!$C$9+(9-1)*7)))</f>
        <v/>
      </c>
      <c r="K22" s="106">
        <f>IF($A22="","",COUNTIFS('3. Abwesenheiten'!$A$5:$A$200,$A22,'3. Abwesenheiten'!$F$5:$F$200,"Genehmigt",'3. Abwesenheiten'!$C$5:$C$200,"&lt;="&amp;('1. Einrichtung'!$C$9+(10-1)*7+6),'3. Abwesenheiten'!$D$5:$D$200,"&gt;="&amp;('1. Einrichtung'!$C$9+(10-1)*7)))</f>
        <v/>
      </c>
      <c r="L22" s="106">
        <f>IF($A22="","",COUNTIFS('3. Abwesenheiten'!$A$5:$A$200,$A22,'3. Abwesenheiten'!$F$5:$F$200,"Genehmigt",'3. Abwesenheiten'!$C$5:$C$200,"&lt;="&amp;('1. Einrichtung'!$C$9+(11-1)*7+6),'3. Abwesenheiten'!$D$5:$D$200,"&gt;="&amp;('1. Einrichtung'!$C$9+(11-1)*7)))</f>
        <v/>
      </c>
      <c r="M22" s="106">
        <f>IF($A22="","",COUNTIFS('3. Abwesenheiten'!$A$5:$A$200,$A22,'3. Abwesenheiten'!$F$5:$F$200,"Genehmigt",'3. Abwesenheiten'!$C$5:$C$200,"&lt;="&amp;('1. Einrichtung'!$C$9+(12-1)*7+6),'3. Abwesenheiten'!$D$5:$D$200,"&gt;="&amp;('1. Einrichtung'!$C$9+(12-1)*7)))</f>
        <v/>
      </c>
      <c r="N22" s="106">
        <f>IF($A22="","",COUNTIFS('3. Abwesenheiten'!$A$5:$A$200,$A22,'3. Abwesenheiten'!$F$5:$F$200,"Genehmigt",'3. Abwesenheiten'!$C$5:$C$200,"&lt;="&amp;('1. Einrichtung'!$C$9+(13-1)*7+6),'3. Abwesenheiten'!$D$5:$D$200,"&gt;="&amp;('1. Einrichtung'!$C$9+(13-1)*7)))</f>
        <v/>
      </c>
      <c r="O22" s="106">
        <f>IF($A22="","",COUNTIFS('3. Abwesenheiten'!$A$5:$A$200,$A22,'3. Abwesenheiten'!$F$5:$F$200,"Genehmigt",'3. Abwesenheiten'!$C$5:$C$200,"&lt;="&amp;('1. Einrichtung'!$C$9+(14-1)*7+6),'3. Abwesenheiten'!$D$5:$D$200,"&gt;="&amp;('1. Einrichtung'!$C$9+(14-1)*7)))</f>
        <v/>
      </c>
      <c r="P22" s="106">
        <f>IF($A22="","",COUNTIFS('3. Abwesenheiten'!$A$5:$A$200,$A22,'3. Abwesenheiten'!$F$5:$F$200,"Genehmigt",'3. Abwesenheiten'!$C$5:$C$200,"&lt;="&amp;('1. Einrichtung'!$C$9+(15-1)*7+6),'3. Abwesenheiten'!$D$5:$D$200,"&gt;="&amp;('1. Einrichtung'!$C$9+(15-1)*7)))</f>
        <v/>
      </c>
      <c r="Q22" s="106">
        <f>IF($A22="","",COUNTIFS('3. Abwesenheiten'!$A$5:$A$200,$A22,'3. Abwesenheiten'!$F$5:$F$200,"Genehmigt",'3. Abwesenheiten'!$C$5:$C$200,"&lt;="&amp;('1. Einrichtung'!$C$9+(16-1)*7+6),'3. Abwesenheiten'!$D$5:$D$200,"&gt;="&amp;('1. Einrichtung'!$C$9+(16-1)*7)))</f>
        <v/>
      </c>
      <c r="R22" s="106">
        <f>IF($A22="","",COUNTIFS('3. Abwesenheiten'!$A$5:$A$200,$A22,'3. Abwesenheiten'!$F$5:$F$200,"Genehmigt",'3. Abwesenheiten'!$C$5:$C$200,"&lt;="&amp;('1. Einrichtung'!$C$9+(17-1)*7+6),'3. Abwesenheiten'!$D$5:$D$200,"&gt;="&amp;('1. Einrichtung'!$C$9+(17-1)*7)))</f>
        <v/>
      </c>
      <c r="S22" s="106">
        <f>IF($A22="","",COUNTIFS('3. Abwesenheiten'!$A$5:$A$200,$A22,'3. Abwesenheiten'!$F$5:$F$200,"Genehmigt",'3. Abwesenheiten'!$C$5:$C$200,"&lt;="&amp;('1. Einrichtung'!$C$9+(18-1)*7+6),'3. Abwesenheiten'!$D$5:$D$200,"&gt;="&amp;('1. Einrichtung'!$C$9+(18-1)*7)))</f>
        <v/>
      </c>
      <c r="T22" s="106">
        <f>IF($A22="","",COUNTIFS('3. Abwesenheiten'!$A$5:$A$200,$A22,'3. Abwesenheiten'!$F$5:$F$200,"Genehmigt",'3. Abwesenheiten'!$C$5:$C$200,"&lt;="&amp;('1. Einrichtung'!$C$9+(19-1)*7+6),'3. Abwesenheiten'!$D$5:$D$200,"&gt;="&amp;('1. Einrichtung'!$C$9+(19-1)*7)))</f>
        <v/>
      </c>
      <c r="U22" s="106">
        <f>IF($A22="","",COUNTIFS('3. Abwesenheiten'!$A$5:$A$200,$A22,'3. Abwesenheiten'!$F$5:$F$200,"Genehmigt",'3. Abwesenheiten'!$C$5:$C$200,"&lt;="&amp;('1. Einrichtung'!$C$9+(20-1)*7+6),'3. Abwesenheiten'!$D$5:$D$200,"&gt;="&amp;('1. Einrichtung'!$C$9+(20-1)*7)))</f>
        <v/>
      </c>
      <c r="V22" s="106">
        <f>IF($A22="","",COUNTIFS('3. Abwesenheiten'!$A$5:$A$200,$A22,'3. Abwesenheiten'!$F$5:$F$200,"Genehmigt",'3. Abwesenheiten'!$C$5:$C$200,"&lt;="&amp;('1. Einrichtung'!$C$9+(21-1)*7+6),'3. Abwesenheiten'!$D$5:$D$200,"&gt;="&amp;('1. Einrichtung'!$C$9+(21-1)*7)))</f>
        <v/>
      </c>
      <c r="W22" s="106">
        <f>IF($A22="","",COUNTIFS('3. Abwesenheiten'!$A$5:$A$200,$A22,'3. Abwesenheiten'!$F$5:$F$200,"Genehmigt",'3. Abwesenheiten'!$C$5:$C$200,"&lt;="&amp;('1. Einrichtung'!$C$9+(22-1)*7+6),'3. Abwesenheiten'!$D$5:$D$200,"&gt;="&amp;('1. Einrichtung'!$C$9+(22-1)*7)))</f>
        <v/>
      </c>
      <c r="X22" s="106">
        <f>IF($A22="","",COUNTIFS('3. Abwesenheiten'!$A$5:$A$200,$A22,'3. Abwesenheiten'!$F$5:$F$200,"Genehmigt",'3. Abwesenheiten'!$C$5:$C$200,"&lt;="&amp;('1. Einrichtung'!$C$9+(23-1)*7+6),'3. Abwesenheiten'!$D$5:$D$200,"&gt;="&amp;('1. Einrichtung'!$C$9+(23-1)*7)))</f>
        <v/>
      </c>
      <c r="Y22" s="106">
        <f>IF($A22="","",COUNTIFS('3. Abwesenheiten'!$A$5:$A$200,$A22,'3. Abwesenheiten'!$F$5:$F$200,"Genehmigt",'3. Abwesenheiten'!$C$5:$C$200,"&lt;="&amp;('1. Einrichtung'!$C$9+(24-1)*7+6),'3. Abwesenheiten'!$D$5:$D$200,"&gt;="&amp;('1. Einrichtung'!$C$9+(24-1)*7)))</f>
        <v/>
      </c>
      <c r="Z22" s="106">
        <f>IF($A22="","",COUNTIFS('3. Abwesenheiten'!$A$5:$A$200,$A22,'3. Abwesenheiten'!$F$5:$F$200,"Genehmigt",'3. Abwesenheiten'!$C$5:$C$200,"&lt;="&amp;('1. Einrichtung'!$C$9+(25-1)*7+6),'3. Abwesenheiten'!$D$5:$D$200,"&gt;="&amp;('1. Einrichtung'!$C$9+(25-1)*7)))</f>
        <v/>
      </c>
      <c r="AA22" s="106">
        <f>IF($A22="","",COUNTIFS('3. Abwesenheiten'!$A$5:$A$200,$A22,'3. Abwesenheiten'!$F$5:$F$200,"Genehmigt",'3. Abwesenheiten'!$C$5:$C$200,"&lt;="&amp;('1. Einrichtung'!$C$9+(26-1)*7+6),'3. Abwesenheiten'!$D$5:$D$200,"&gt;="&amp;('1. Einrichtung'!$C$9+(26-1)*7)))</f>
        <v/>
      </c>
      <c r="AB22" s="106">
        <f>IF($A22="","",COUNTIFS('3. Abwesenheiten'!$A$5:$A$200,$A22,'3. Abwesenheiten'!$F$5:$F$200,"Genehmigt",'3. Abwesenheiten'!$C$5:$C$200,"&lt;="&amp;('1. Einrichtung'!$C$9+(27-1)*7+6),'3. Abwesenheiten'!$D$5:$D$200,"&gt;="&amp;('1. Einrichtung'!$C$9+(27-1)*7)))</f>
        <v/>
      </c>
      <c r="AC22" s="106">
        <f>IF($A22="","",COUNTIFS('3. Abwesenheiten'!$A$5:$A$200,$A22,'3. Abwesenheiten'!$F$5:$F$200,"Genehmigt",'3. Abwesenheiten'!$C$5:$C$200,"&lt;="&amp;('1. Einrichtung'!$C$9+(28-1)*7+6),'3. Abwesenheiten'!$D$5:$D$200,"&gt;="&amp;('1. Einrichtung'!$C$9+(28-1)*7)))</f>
        <v/>
      </c>
      <c r="AD22" s="106">
        <f>IF($A22="","",COUNTIFS('3. Abwesenheiten'!$A$5:$A$200,$A22,'3. Abwesenheiten'!$F$5:$F$200,"Genehmigt",'3. Abwesenheiten'!$C$5:$C$200,"&lt;="&amp;('1. Einrichtung'!$C$9+(29-1)*7+6),'3. Abwesenheiten'!$D$5:$D$200,"&gt;="&amp;('1. Einrichtung'!$C$9+(29-1)*7)))</f>
        <v/>
      </c>
      <c r="AE22" s="106">
        <f>IF($A22="","",COUNTIFS('3. Abwesenheiten'!$A$5:$A$200,$A22,'3. Abwesenheiten'!$F$5:$F$200,"Genehmigt",'3. Abwesenheiten'!$C$5:$C$200,"&lt;="&amp;('1. Einrichtung'!$C$9+(30-1)*7+6),'3. Abwesenheiten'!$D$5:$D$200,"&gt;="&amp;('1. Einrichtung'!$C$9+(30-1)*7)))</f>
        <v/>
      </c>
      <c r="AF22" s="106">
        <f>IF($A22="","",COUNTIFS('3. Abwesenheiten'!$A$5:$A$200,$A22,'3. Abwesenheiten'!$F$5:$F$200,"Genehmigt",'3. Abwesenheiten'!$C$5:$C$200,"&lt;="&amp;('1. Einrichtung'!$C$9+(31-1)*7+6),'3. Abwesenheiten'!$D$5:$D$200,"&gt;="&amp;('1. Einrichtung'!$C$9+(31-1)*7)))</f>
        <v/>
      </c>
      <c r="AG22" s="106">
        <f>IF($A22="","",COUNTIFS('3. Abwesenheiten'!$A$5:$A$200,$A22,'3. Abwesenheiten'!$F$5:$F$200,"Genehmigt",'3. Abwesenheiten'!$C$5:$C$200,"&lt;="&amp;('1. Einrichtung'!$C$9+(32-1)*7+6),'3. Abwesenheiten'!$D$5:$D$200,"&gt;="&amp;('1. Einrichtung'!$C$9+(32-1)*7)))</f>
        <v/>
      </c>
      <c r="AH22" s="106">
        <f>IF($A22="","",COUNTIFS('3. Abwesenheiten'!$A$5:$A$200,$A22,'3. Abwesenheiten'!$F$5:$F$200,"Genehmigt",'3. Abwesenheiten'!$C$5:$C$200,"&lt;="&amp;('1. Einrichtung'!$C$9+(33-1)*7+6),'3. Abwesenheiten'!$D$5:$D$200,"&gt;="&amp;('1. Einrichtung'!$C$9+(33-1)*7)))</f>
        <v/>
      </c>
      <c r="AI22" s="106">
        <f>IF($A22="","",COUNTIFS('3. Abwesenheiten'!$A$5:$A$200,$A22,'3. Abwesenheiten'!$F$5:$F$200,"Genehmigt",'3. Abwesenheiten'!$C$5:$C$200,"&lt;="&amp;('1. Einrichtung'!$C$9+(34-1)*7+6),'3. Abwesenheiten'!$D$5:$D$200,"&gt;="&amp;('1. Einrichtung'!$C$9+(34-1)*7)))</f>
        <v/>
      </c>
      <c r="AJ22" s="106">
        <f>IF($A22="","",COUNTIFS('3. Abwesenheiten'!$A$5:$A$200,$A22,'3. Abwesenheiten'!$F$5:$F$200,"Genehmigt",'3. Abwesenheiten'!$C$5:$C$200,"&lt;="&amp;('1. Einrichtung'!$C$9+(35-1)*7+6),'3. Abwesenheiten'!$D$5:$D$200,"&gt;="&amp;('1. Einrichtung'!$C$9+(35-1)*7)))</f>
        <v/>
      </c>
      <c r="AK22" s="106">
        <f>IF($A22="","",COUNTIFS('3. Abwesenheiten'!$A$5:$A$200,$A22,'3. Abwesenheiten'!$F$5:$F$200,"Genehmigt",'3. Abwesenheiten'!$C$5:$C$200,"&lt;="&amp;('1. Einrichtung'!$C$9+(36-1)*7+6),'3. Abwesenheiten'!$D$5:$D$200,"&gt;="&amp;('1. Einrichtung'!$C$9+(36-1)*7)))</f>
        <v/>
      </c>
      <c r="AL22" s="106">
        <f>IF($A22="","",COUNTIFS('3. Abwesenheiten'!$A$5:$A$200,$A22,'3. Abwesenheiten'!$F$5:$F$200,"Genehmigt",'3. Abwesenheiten'!$C$5:$C$200,"&lt;="&amp;('1. Einrichtung'!$C$9+(37-1)*7+6),'3. Abwesenheiten'!$D$5:$D$200,"&gt;="&amp;('1. Einrichtung'!$C$9+(37-1)*7)))</f>
        <v/>
      </c>
      <c r="AM22" s="106">
        <f>IF($A22="","",COUNTIFS('3. Abwesenheiten'!$A$5:$A$200,$A22,'3. Abwesenheiten'!$F$5:$F$200,"Genehmigt",'3. Abwesenheiten'!$C$5:$C$200,"&lt;="&amp;('1. Einrichtung'!$C$9+(38-1)*7+6),'3. Abwesenheiten'!$D$5:$D$200,"&gt;="&amp;('1. Einrichtung'!$C$9+(38-1)*7)))</f>
        <v/>
      </c>
      <c r="AN22" s="106">
        <f>IF($A22="","",COUNTIFS('3. Abwesenheiten'!$A$5:$A$200,$A22,'3. Abwesenheiten'!$F$5:$F$200,"Genehmigt",'3. Abwesenheiten'!$C$5:$C$200,"&lt;="&amp;('1. Einrichtung'!$C$9+(39-1)*7+6),'3. Abwesenheiten'!$D$5:$D$200,"&gt;="&amp;('1. Einrichtung'!$C$9+(39-1)*7)))</f>
        <v/>
      </c>
      <c r="AO22" s="106">
        <f>IF($A22="","",COUNTIFS('3. Abwesenheiten'!$A$5:$A$200,$A22,'3. Abwesenheiten'!$F$5:$F$200,"Genehmigt",'3. Abwesenheiten'!$C$5:$C$200,"&lt;="&amp;('1. Einrichtung'!$C$9+(40-1)*7+6),'3. Abwesenheiten'!$D$5:$D$200,"&gt;="&amp;('1. Einrichtung'!$C$9+(40-1)*7)))</f>
        <v/>
      </c>
      <c r="AP22" s="106">
        <f>IF($A22="","",COUNTIFS('3. Abwesenheiten'!$A$5:$A$200,$A22,'3. Abwesenheiten'!$F$5:$F$200,"Genehmigt",'3. Abwesenheiten'!$C$5:$C$200,"&lt;="&amp;('1. Einrichtung'!$C$9+(41-1)*7+6),'3. Abwesenheiten'!$D$5:$D$200,"&gt;="&amp;('1. Einrichtung'!$C$9+(41-1)*7)))</f>
        <v/>
      </c>
      <c r="AQ22" s="106">
        <f>IF($A22="","",COUNTIFS('3. Abwesenheiten'!$A$5:$A$200,$A22,'3. Abwesenheiten'!$F$5:$F$200,"Genehmigt",'3. Abwesenheiten'!$C$5:$C$200,"&lt;="&amp;('1. Einrichtung'!$C$9+(42-1)*7+6),'3. Abwesenheiten'!$D$5:$D$200,"&gt;="&amp;('1. Einrichtung'!$C$9+(42-1)*7)))</f>
        <v/>
      </c>
      <c r="AR22" s="106">
        <f>IF($A22="","",COUNTIFS('3. Abwesenheiten'!$A$5:$A$200,$A22,'3. Abwesenheiten'!$F$5:$F$200,"Genehmigt",'3. Abwesenheiten'!$C$5:$C$200,"&lt;="&amp;('1. Einrichtung'!$C$9+(43-1)*7+6),'3. Abwesenheiten'!$D$5:$D$200,"&gt;="&amp;('1. Einrichtung'!$C$9+(43-1)*7)))</f>
        <v/>
      </c>
      <c r="AS22" s="106">
        <f>IF($A22="","",COUNTIFS('3. Abwesenheiten'!$A$5:$A$200,$A22,'3. Abwesenheiten'!$F$5:$F$200,"Genehmigt",'3. Abwesenheiten'!$C$5:$C$200,"&lt;="&amp;('1. Einrichtung'!$C$9+(44-1)*7+6),'3. Abwesenheiten'!$D$5:$D$200,"&gt;="&amp;('1. Einrichtung'!$C$9+(44-1)*7)))</f>
        <v/>
      </c>
      <c r="AT22" s="106">
        <f>IF($A22="","",COUNTIFS('3. Abwesenheiten'!$A$5:$A$200,$A22,'3. Abwesenheiten'!$F$5:$F$200,"Genehmigt",'3. Abwesenheiten'!$C$5:$C$200,"&lt;="&amp;('1. Einrichtung'!$C$9+(45-1)*7+6),'3. Abwesenheiten'!$D$5:$D$200,"&gt;="&amp;('1. Einrichtung'!$C$9+(45-1)*7)))</f>
        <v/>
      </c>
      <c r="AU22" s="106">
        <f>IF($A22="","",COUNTIFS('3. Abwesenheiten'!$A$5:$A$200,$A22,'3. Abwesenheiten'!$F$5:$F$200,"Genehmigt",'3. Abwesenheiten'!$C$5:$C$200,"&lt;="&amp;('1. Einrichtung'!$C$9+(46-1)*7+6),'3. Abwesenheiten'!$D$5:$D$200,"&gt;="&amp;('1. Einrichtung'!$C$9+(46-1)*7)))</f>
        <v/>
      </c>
      <c r="AV22" s="106">
        <f>IF($A22="","",COUNTIFS('3. Abwesenheiten'!$A$5:$A$200,$A22,'3. Abwesenheiten'!$F$5:$F$200,"Genehmigt",'3. Abwesenheiten'!$C$5:$C$200,"&lt;="&amp;('1. Einrichtung'!$C$9+(47-1)*7+6),'3. Abwesenheiten'!$D$5:$D$200,"&gt;="&amp;('1. Einrichtung'!$C$9+(47-1)*7)))</f>
        <v/>
      </c>
      <c r="AW22" s="106">
        <f>IF($A22="","",COUNTIFS('3. Abwesenheiten'!$A$5:$A$200,$A22,'3. Abwesenheiten'!$F$5:$F$200,"Genehmigt",'3. Abwesenheiten'!$C$5:$C$200,"&lt;="&amp;('1. Einrichtung'!$C$9+(48-1)*7+6),'3. Abwesenheiten'!$D$5:$D$200,"&gt;="&amp;('1. Einrichtung'!$C$9+(48-1)*7)))</f>
        <v/>
      </c>
      <c r="AX22" s="106">
        <f>IF($A22="","",COUNTIFS('3. Abwesenheiten'!$A$5:$A$200,$A22,'3. Abwesenheiten'!$F$5:$F$200,"Genehmigt",'3. Abwesenheiten'!$C$5:$C$200,"&lt;="&amp;('1. Einrichtung'!$C$9+(49-1)*7+6),'3. Abwesenheiten'!$D$5:$D$200,"&gt;="&amp;('1. Einrichtung'!$C$9+(49-1)*7)))</f>
        <v/>
      </c>
      <c r="AY22" s="106">
        <f>IF($A22="","",COUNTIFS('3. Abwesenheiten'!$A$5:$A$200,$A22,'3. Abwesenheiten'!$F$5:$F$200,"Genehmigt",'3. Abwesenheiten'!$C$5:$C$200,"&lt;="&amp;('1. Einrichtung'!$C$9+(50-1)*7+6),'3. Abwesenheiten'!$D$5:$D$200,"&gt;="&amp;('1. Einrichtung'!$C$9+(50-1)*7)))</f>
        <v/>
      </c>
      <c r="AZ22" s="106">
        <f>IF($A22="","",COUNTIFS('3. Abwesenheiten'!$A$5:$A$200,$A22,'3. Abwesenheiten'!$F$5:$F$200,"Genehmigt",'3. Abwesenheiten'!$C$5:$C$200,"&lt;="&amp;('1. Einrichtung'!$C$9+(51-1)*7+6),'3. Abwesenheiten'!$D$5:$D$200,"&gt;="&amp;('1. Einrichtung'!$C$9+(51-1)*7)))</f>
        <v/>
      </c>
      <c r="BA22" s="106">
        <f>IF($A22="","",COUNTIFS('3. Abwesenheiten'!$A$5:$A$200,$A22,'3. Abwesenheiten'!$F$5:$F$200,"Genehmigt",'3. Abwesenheiten'!$C$5:$C$200,"&lt;="&amp;('1. Einrichtung'!$C$9+(52-1)*7+6),'3. Abwesenheiten'!$D$5:$D$200,"&gt;="&amp;('1. Einrichtung'!$C$9+(52-1)*7)))</f>
        <v/>
      </c>
    </row>
    <row r="23" ht="18" customHeight="1" s="55">
      <c r="A23" s="105">
        <f>IF('2. Mitarbeiter'!A23="","",'2. Mitarbeiter'!A23)</f>
        <v/>
      </c>
      <c r="B23" s="106">
        <f>IF($A23="","",COUNTIFS('3. Abwesenheiten'!$A$5:$A$200,$A23,'3. Abwesenheiten'!$F$5:$F$200,"Genehmigt",'3. Abwesenheiten'!$C$5:$C$200,"&lt;="&amp;('1. Einrichtung'!$C$9+(1-1)*7+6),'3. Abwesenheiten'!$D$5:$D$200,"&gt;="&amp;('1. Einrichtung'!$C$9+(1-1)*7)))</f>
        <v/>
      </c>
      <c r="C23" s="106">
        <f>IF($A23="","",COUNTIFS('3. Abwesenheiten'!$A$5:$A$200,$A23,'3. Abwesenheiten'!$F$5:$F$200,"Genehmigt",'3. Abwesenheiten'!$C$5:$C$200,"&lt;="&amp;('1. Einrichtung'!$C$9+(2-1)*7+6),'3. Abwesenheiten'!$D$5:$D$200,"&gt;="&amp;('1. Einrichtung'!$C$9+(2-1)*7)))</f>
        <v/>
      </c>
      <c r="D23" s="106">
        <f>IF($A23="","",COUNTIFS('3. Abwesenheiten'!$A$5:$A$200,$A23,'3. Abwesenheiten'!$F$5:$F$200,"Genehmigt",'3. Abwesenheiten'!$C$5:$C$200,"&lt;="&amp;('1. Einrichtung'!$C$9+(3-1)*7+6),'3. Abwesenheiten'!$D$5:$D$200,"&gt;="&amp;('1. Einrichtung'!$C$9+(3-1)*7)))</f>
        <v/>
      </c>
      <c r="E23" s="106">
        <f>IF($A23="","",COUNTIFS('3. Abwesenheiten'!$A$5:$A$200,$A23,'3. Abwesenheiten'!$F$5:$F$200,"Genehmigt",'3. Abwesenheiten'!$C$5:$C$200,"&lt;="&amp;('1. Einrichtung'!$C$9+(4-1)*7+6),'3. Abwesenheiten'!$D$5:$D$200,"&gt;="&amp;('1. Einrichtung'!$C$9+(4-1)*7)))</f>
        <v/>
      </c>
      <c r="F23" s="106">
        <f>IF($A23="","",COUNTIFS('3. Abwesenheiten'!$A$5:$A$200,$A23,'3. Abwesenheiten'!$F$5:$F$200,"Genehmigt",'3. Abwesenheiten'!$C$5:$C$200,"&lt;="&amp;('1. Einrichtung'!$C$9+(5-1)*7+6),'3. Abwesenheiten'!$D$5:$D$200,"&gt;="&amp;('1. Einrichtung'!$C$9+(5-1)*7)))</f>
        <v/>
      </c>
      <c r="G23" s="106">
        <f>IF($A23="","",COUNTIFS('3. Abwesenheiten'!$A$5:$A$200,$A23,'3. Abwesenheiten'!$F$5:$F$200,"Genehmigt",'3. Abwesenheiten'!$C$5:$C$200,"&lt;="&amp;('1. Einrichtung'!$C$9+(6-1)*7+6),'3. Abwesenheiten'!$D$5:$D$200,"&gt;="&amp;('1. Einrichtung'!$C$9+(6-1)*7)))</f>
        <v/>
      </c>
      <c r="H23" s="106">
        <f>IF($A23="","",COUNTIFS('3. Abwesenheiten'!$A$5:$A$200,$A23,'3. Abwesenheiten'!$F$5:$F$200,"Genehmigt",'3. Abwesenheiten'!$C$5:$C$200,"&lt;="&amp;('1. Einrichtung'!$C$9+(7-1)*7+6),'3. Abwesenheiten'!$D$5:$D$200,"&gt;="&amp;('1. Einrichtung'!$C$9+(7-1)*7)))</f>
        <v/>
      </c>
      <c r="I23" s="106">
        <f>IF($A23="","",COUNTIFS('3. Abwesenheiten'!$A$5:$A$200,$A23,'3. Abwesenheiten'!$F$5:$F$200,"Genehmigt",'3. Abwesenheiten'!$C$5:$C$200,"&lt;="&amp;('1. Einrichtung'!$C$9+(8-1)*7+6),'3. Abwesenheiten'!$D$5:$D$200,"&gt;="&amp;('1. Einrichtung'!$C$9+(8-1)*7)))</f>
        <v/>
      </c>
      <c r="J23" s="106">
        <f>IF($A23="","",COUNTIFS('3. Abwesenheiten'!$A$5:$A$200,$A23,'3. Abwesenheiten'!$F$5:$F$200,"Genehmigt",'3. Abwesenheiten'!$C$5:$C$200,"&lt;="&amp;('1. Einrichtung'!$C$9+(9-1)*7+6),'3. Abwesenheiten'!$D$5:$D$200,"&gt;="&amp;('1. Einrichtung'!$C$9+(9-1)*7)))</f>
        <v/>
      </c>
      <c r="K23" s="106">
        <f>IF($A23="","",COUNTIFS('3. Abwesenheiten'!$A$5:$A$200,$A23,'3. Abwesenheiten'!$F$5:$F$200,"Genehmigt",'3. Abwesenheiten'!$C$5:$C$200,"&lt;="&amp;('1. Einrichtung'!$C$9+(10-1)*7+6),'3. Abwesenheiten'!$D$5:$D$200,"&gt;="&amp;('1. Einrichtung'!$C$9+(10-1)*7)))</f>
        <v/>
      </c>
      <c r="L23" s="106">
        <f>IF($A23="","",COUNTIFS('3. Abwesenheiten'!$A$5:$A$200,$A23,'3. Abwesenheiten'!$F$5:$F$200,"Genehmigt",'3. Abwesenheiten'!$C$5:$C$200,"&lt;="&amp;('1. Einrichtung'!$C$9+(11-1)*7+6),'3. Abwesenheiten'!$D$5:$D$200,"&gt;="&amp;('1. Einrichtung'!$C$9+(11-1)*7)))</f>
        <v/>
      </c>
      <c r="M23" s="106">
        <f>IF($A23="","",COUNTIFS('3. Abwesenheiten'!$A$5:$A$200,$A23,'3. Abwesenheiten'!$F$5:$F$200,"Genehmigt",'3. Abwesenheiten'!$C$5:$C$200,"&lt;="&amp;('1. Einrichtung'!$C$9+(12-1)*7+6),'3. Abwesenheiten'!$D$5:$D$200,"&gt;="&amp;('1. Einrichtung'!$C$9+(12-1)*7)))</f>
        <v/>
      </c>
      <c r="N23" s="106">
        <f>IF($A23="","",COUNTIFS('3. Abwesenheiten'!$A$5:$A$200,$A23,'3. Abwesenheiten'!$F$5:$F$200,"Genehmigt",'3. Abwesenheiten'!$C$5:$C$200,"&lt;="&amp;('1. Einrichtung'!$C$9+(13-1)*7+6),'3. Abwesenheiten'!$D$5:$D$200,"&gt;="&amp;('1. Einrichtung'!$C$9+(13-1)*7)))</f>
        <v/>
      </c>
      <c r="O23" s="106">
        <f>IF($A23="","",COUNTIFS('3. Abwesenheiten'!$A$5:$A$200,$A23,'3. Abwesenheiten'!$F$5:$F$200,"Genehmigt",'3. Abwesenheiten'!$C$5:$C$200,"&lt;="&amp;('1. Einrichtung'!$C$9+(14-1)*7+6),'3. Abwesenheiten'!$D$5:$D$200,"&gt;="&amp;('1. Einrichtung'!$C$9+(14-1)*7)))</f>
        <v/>
      </c>
      <c r="P23" s="106">
        <f>IF($A23="","",COUNTIFS('3. Abwesenheiten'!$A$5:$A$200,$A23,'3. Abwesenheiten'!$F$5:$F$200,"Genehmigt",'3. Abwesenheiten'!$C$5:$C$200,"&lt;="&amp;('1. Einrichtung'!$C$9+(15-1)*7+6),'3. Abwesenheiten'!$D$5:$D$200,"&gt;="&amp;('1. Einrichtung'!$C$9+(15-1)*7)))</f>
        <v/>
      </c>
      <c r="Q23" s="106">
        <f>IF($A23="","",COUNTIFS('3. Abwesenheiten'!$A$5:$A$200,$A23,'3. Abwesenheiten'!$F$5:$F$200,"Genehmigt",'3. Abwesenheiten'!$C$5:$C$200,"&lt;="&amp;('1. Einrichtung'!$C$9+(16-1)*7+6),'3. Abwesenheiten'!$D$5:$D$200,"&gt;="&amp;('1. Einrichtung'!$C$9+(16-1)*7)))</f>
        <v/>
      </c>
      <c r="R23" s="106">
        <f>IF($A23="","",COUNTIFS('3. Abwesenheiten'!$A$5:$A$200,$A23,'3. Abwesenheiten'!$F$5:$F$200,"Genehmigt",'3. Abwesenheiten'!$C$5:$C$200,"&lt;="&amp;('1. Einrichtung'!$C$9+(17-1)*7+6),'3. Abwesenheiten'!$D$5:$D$200,"&gt;="&amp;('1. Einrichtung'!$C$9+(17-1)*7)))</f>
        <v/>
      </c>
      <c r="S23" s="106">
        <f>IF($A23="","",COUNTIFS('3. Abwesenheiten'!$A$5:$A$200,$A23,'3. Abwesenheiten'!$F$5:$F$200,"Genehmigt",'3. Abwesenheiten'!$C$5:$C$200,"&lt;="&amp;('1. Einrichtung'!$C$9+(18-1)*7+6),'3. Abwesenheiten'!$D$5:$D$200,"&gt;="&amp;('1. Einrichtung'!$C$9+(18-1)*7)))</f>
        <v/>
      </c>
      <c r="T23" s="106">
        <f>IF($A23="","",COUNTIFS('3. Abwesenheiten'!$A$5:$A$200,$A23,'3. Abwesenheiten'!$F$5:$F$200,"Genehmigt",'3. Abwesenheiten'!$C$5:$C$200,"&lt;="&amp;('1. Einrichtung'!$C$9+(19-1)*7+6),'3. Abwesenheiten'!$D$5:$D$200,"&gt;="&amp;('1. Einrichtung'!$C$9+(19-1)*7)))</f>
        <v/>
      </c>
      <c r="U23" s="106">
        <f>IF($A23="","",COUNTIFS('3. Abwesenheiten'!$A$5:$A$200,$A23,'3. Abwesenheiten'!$F$5:$F$200,"Genehmigt",'3. Abwesenheiten'!$C$5:$C$200,"&lt;="&amp;('1. Einrichtung'!$C$9+(20-1)*7+6),'3. Abwesenheiten'!$D$5:$D$200,"&gt;="&amp;('1. Einrichtung'!$C$9+(20-1)*7)))</f>
        <v/>
      </c>
      <c r="V23" s="106">
        <f>IF($A23="","",COUNTIFS('3. Abwesenheiten'!$A$5:$A$200,$A23,'3. Abwesenheiten'!$F$5:$F$200,"Genehmigt",'3. Abwesenheiten'!$C$5:$C$200,"&lt;="&amp;('1. Einrichtung'!$C$9+(21-1)*7+6),'3. Abwesenheiten'!$D$5:$D$200,"&gt;="&amp;('1. Einrichtung'!$C$9+(21-1)*7)))</f>
        <v/>
      </c>
      <c r="W23" s="106">
        <f>IF($A23="","",COUNTIFS('3. Abwesenheiten'!$A$5:$A$200,$A23,'3. Abwesenheiten'!$F$5:$F$200,"Genehmigt",'3. Abwesenheiten'!$C$5:$C$200,"&lt;="&amp;('1. Einrichtung'!$C$9+(22-1)*7+6),'3. Abwesenheiten'!$D$5:$D$200,"&gt;="&amp;('1. Einrichtung'!$C$9+(22-1)*7)))</f>
        <v/>
      </c>
      <c r="X23" s="106">
        <f>IF($A23="","",COUNTIFS('3. Abwesenheiten'!$A$5:$A$200,$A23,'3. Abwesenheiten'!$F$5:$F$200,"Genehmigt",'3. Abwesenheiten'!$C$5:$C$200,"&lt;="&amp;('1. Einrichtung'!$C$9+(23-1)*7+6),'3. Abwesenheiten'!$D$5:$D$200,"&gt;="&amp;('1. Einrichtung'!$C$9+(23-1)*7)))</f>
        <v/>
      </c>
      <c r="Y23" s="106">
        <f>IF($A23="","",COUNTIFS('3. Abwesenheiten'!$A$5:$A$200,$A23,'3. Abwesenheiten'!$F$5:$F$200,"Genehmigt",'3. Abwesenheiten'!$C$5:$C$200,"&lt;="&amp;('1. Einrichtung'!$C$9+(24-1)*7+6),'3. Abwesenheiten'!$D$5:$D$200,"&gt;="&amp;('1. Einrichtung'!$C$9+(24-1)*7)))</f>
        <v/>
      </c>
      <c r="Z23" s="106">
        <f>IF($A23="","",COUNTIFS('3. Abwesenheiten'!$A$5:$A$200,$A23,'3. Abwesenheiten'!$F$5:$F$200,"Genehmigt",'3. Abwesenheiten'!$C$5:$C$200,"&lt;="&amp;('1. Einrichtung'!$C$9+(25-1)*7+6),'3. Abwesenheiten'!$D$5:$D$200,"&gt;="&amp;('1. Einrichtung'!$C$9+(25-1)*7)))</f>
        <v/>
      </c>
      <c r="AA23" s="106">
        <f>IF($A23="","",COUNTIFS('3. Abwesenheiten'!$A$5:$A$200,$A23,'3. Abwesenheiten'!$F$5:$F$200,"Genehmigt",'3. Abwesenheiten'!$C$5:$C$200,"&lt;="&amp;('1. Einrichtung'!$C$9+(26-1)*7+6),'3. Abwesenheiten'!$D$5:$D$200,"&gt;="&amp;('1. Einrichtung'!$C$9+(26-1)*7)))</f>
        <v/>
      </c>
      <c r="AB23" s="106">
        <f>IF($A23="","",COUNTIFS('3. Abwesenheiten'!$A$5:$A$200,$A23,'3. Abwesenheiten'!$F$5:$F$200,"Genehmigt",'3. Abwesenheiten'!$C$5:$C$200,"&lt;="&amp;('1. Einrichtung'!$C$9+(27-1)*7+6),'3. Abwesenheiten'!$D$5:$D$200,"&gt;="&amp;('1. Einrichtung'!$C$9+(27-1)*7)))</f>
        <v/>
      </c>
      <c r="AC23" s="106">
        <f>IF($A23="","",COUNTIFS('3. Abwesenheiten'!$A$5:$A$200,$A23,'3. Abwesenheiten'!$F$5:$F$200,"Genehmigt",'3. Abwesenheiten'!$C$5:$C$200,"&lt;="&amp;('1. Einrichtung'!$C$9+(28-1)*7+6),'3. Abwesenheiten'!$D$5:$D$200,"&gt;="&amp;('1. Einrichtung'!$C$9+(28-1)*7)))</f>
        <v/>
      </c>
      <c r="AD23" s="106">
        <f>IF($A23="","",COUNTIFS('3. Abwesenheiten'!$A$5:$A$200,$A23,'3. Abwesenheiten'!$F$5:$F$200,"Genehmigt",'3. Abwesenheiten'!$C$5:$C$200,"&lt;="&amp;('1. Einrichtung'!$C$9+(29-1)*7+6),'3. Abwesenheiten'!$D$5:$D$200,"&gt;="&amp;('1. Einrichtung'!$C$9+(29-1)*7)))</f>
        <v/>
      </c>
      <c r="AE23" s="106">
        <f>IF($A23="","",COUNTIFS('3. Abwesenheiten'!$A$5:$A$200,$A23,'3. Abwesenheiten'!$F$5:$F$200,"Genehmigt",'3. Abwesenheiten'!$C$5:$C$200,"&lt;="&amp;('1. Einrichtung'!$C$9+(30-1)*7+6),'3. Abwesenheiten'!$D$5:$D$200,"&gt;="&amp;('1. Einrichtung'!$C$9+(30-1)*7)))</f>
        <v/>
      </c>
      <c r="AF23" s="106">
        <f>IF($A23="","",COUNTIFS('3. Abwesenheiten'!$A$5:$A$200,$A23,'3. Abwesenheiten'!$F$5:$F$200,"Genehmigt",'3. Abwesenheiten'!$C$5:$C$200,"&lt;="&amp;('1. Einrichtung'!$C$9+(31-1)*7+6),'3. Abwesenheiten'!$D$5:$D$200,"&gt;="&amp;('1. Einrichtung'!$C$9+(31-1)*7)))</f>
        <v/>
      </c>
      <c r="AG23" s="106">
        <f>IF($A23="","",COUNTIFS('3. Abwesenheiten'!$A$5:$A$200,$A23,'3. Abwesenheiten'!$F$5:$F$200,"Genehmigt",'3. Abwesenheiten'!$C$5:$C$200,"&lt;="&amp;('1. Einrichtung'!$C$9+(32-1)*7+6),'3. Abwesenheiten'!$D$5:$D$200,"&gt;="&amp;('1. Einrichtung'!$C$9+(32-1)*7)))</f>
        <v/>
      </c>
      <c r="AH23" s="106">
        <f>IF($A23="","",COUNTIFS('3. Abwesenheiten'!$A$5:$A$200,$A23,'3. Abwesenheiten'!$F$5:$F$200,"Genehmigt",'3. Abwesenheiten'!$C$5:$C$200,"&lt;="&amp;('1. Einrichtung'!$C$9+(33-1)*7+6),'3. Abwesenheiten'!$D$5:$D$200,"&gt;="&amp;('1. Einrichtung'!$C$9+(33-1)*7)))</f>
        <v/>
      </c>
      <c r="AI23" s="106">
        <f>IF($A23="","",COUNTIFS('3. Abwesenheiten'!$A$5:$A$200,$A23,'3. Abwesenheiten'!$F$5:$F$200,"Genehmigt",'3. Abwesenheiten'!$C$5:$C$200,"&lt;="&amp;('1. Einrichtung'!$C$9+(34-1)*7+6),'3. Abwesenheiten'!$D$5:$D$200,"&gt;="&amp;('1. Einrichtung'!$C$9+(34-1)*7)))</f>
        <v/>
      </c>
      <c r="AJ23" s="106">
        <f>IF($A23="","",COUNTIFS('3. Abwesenheiten'!$A$5:$A$200,$A23,'3. Abwesenheiten'!$F$5:$F$200,"Genehmigt",'3. Abwesenheiten'!$C$5:$C$200,"&lt;="&amp;('1. Einrichtung'!$C$9+(35-1)*7+6),'3. Abwesenheiten'!$D$5:$D$200,"&gt;="&amp;('1. Einrichtung'!$C$9+(35-1)*7)))</f>
        <v/>
      </c>
      <c r="AK23" s="106">
        <f>IF($A23="","",COUNTIFS('3. Abwesenheiten'!$A$5:$A$200,$A23,'3. Abwesenheiten'!$F$5:$F$200,"Genehmigt",'3. Abwesenheiten'!$C$5:$C$200,"&lt;="&amp;('1. Einrichtung'!$C$9+(36-1)*7+6),'3. Abwesenheiten'!$D$5:$D$200,"&gt;="&amp;('1. Einrichtung'!$C$9+(36-1)*7)))</f>
        <v/>
      </c>
      <c r="AL23" s="106">
        <f>IF($A23="","",COUNTIFS('3. Abwesenheiten'!$A$5:$A$200,$A23,'3. Abwesenheiten'!$F$5:$F$200,"Genehmigt",'3. Abwesenheiten'!$C$5:$C$200,"&lt;="&amp;('1. Einrichtung'!$C$9+(37-1)*7+6),'3. Abwesenheiten'!$D$5:$D$200,"&gt;="&amp;('1. Einrichtung'!$C$9+(37-1)*7)))</f>
        <v/>
      </c>
      <c r="AM23" s="106">
        <f>IF($A23="","",COUNTIFS('3. Abwesenheiten'!$A$5:$A$200,$A23,'3. Abwesenheiten'!$F$5:$F$200,"Genehmigt",'3. Abwesenheiten'!$C$5:$C$200,"&lt;="&amp;('1. Einrichtung'!$C$9+(38-1)*7+6),'3. Abwesenheiten'!$D$5:$D$200,"&gt;="&amp;('1. Einrichtung'!$C$9+(38-1)*7)))</f>
        <v/>
      </c>
      <c r="AN23" s="106">
        <f>IF($A23="","",COUNTIFS('3. Abwesenheiten'!$A$5:$A$200,$A23,'3. Abwesenheiten'!$F$5:$F$200,"Genehmigt",'3. Abwesenheiten'!$C$5:$C$200,"&lt;="&amp;('1. Einrichtung'!$C$9+(39-1)*7+6),'3. Abwesenheiten'!$D$5:$D$200,"&gt;="&amp;('1. Einrichtung'!$C$9+(39-1)*7)))</f>
        <v/>
      </c>
      <c r="AO23" s="106">
        <f>IF($A23="","",COUNTIFS('3. Abwesenheiten'!$A$5:$A$200,$A23,'3. Abwesenheiten'!$F$5:$F$200,"Genehmigt",'3. Abwesenheiten'!$C$5:$C$200,"&lt;="&amp;('1. Einrichtung'!$C$9+(40-1)*7+6),'3. Abwesenheiten'!$D$5:$D$200,"&gt;="&amp;('1. Einrichtung'!$C$9+(40-1)*7)))</f>
        <v/>
      </c>
      <c r="AP23" s="106">
        <f>IF($A23="","",COUNTIFS('3. Abwesenheiten'!$A$5:$A$200,$A23,'3. Abwesenheiten'!$F$5:$F$200,"Genehmigt",'3. Abwesenheiten'!$C$5:$C$200,"&lt;="&amp;('1. Einrichtung'!$C$9+(41-1)*7+6),'3. Abwesenheiten'!$D$5:$D$200,"&gt;="&amp;('1. Einrichtung'!$C$9+(41-1)*7)))</f>
        <v/>
      </c>
      <c r="AQ23" s="106">
        <f>IF($A23="","",COUNTIFS('3. Abwesenheiten'!$A$5:$A$200,$A23,'3. Abwesenheiten'!$F$5:$F$200,"Genehmigt",'3. Abwesenheiten'!$C$5:$C$200,"&lt;="&amp;('1. Einrichtung'!$C$9+(42-1)*7+6),'3. Abwesenheiten'!$D$5:$D$200,"&gt;="&amp;('1. Einrichtung'!$C$9+(42-1)*7)))</f>
        <v/>
      </c>
      <c r="AR23" s="106">
        <f>IF($A23="","",COUNTIFS('3. Abwesenheiten'!$A$5:$A$200,$A23,'3. Abwesenheiten'!$F$5:$F$200,"Genehmigt",'3. Abwesenheiten'!$C$5:$C$200,"&lt;="&amp;('1. Einrichtung'!$C$9+(43-1)*7+6),'3. Abwesenheiten'!$D$5:$D$200,"&gt;="&amp;('1. Einrichtung'!$C$9+(43-1)*7)))</f>
        <v/>
      </c>
      <c r="AS23" s="106">
        <f>IF($A23="","",COUNTIFS('3. Abwesenheiten'!$A$5:$A$200,$A23,'3. Abwesenheiten'!$F$5:$F$200,"Genehmigt",'3. Abwesenheiten'!$C$5:$C$200,"&lt;="&amp;('1. Einrichtung'!$C$9+(44-1)*7+6),'3. Abwesenheiten'!$D$5:$D$200,"&gt;="&amp;('1. Einrichtung'!$C$9+(44-1)*7)))</f>
        <v/>
      </c>
      <c r="AT23" s="106">
        <f>IF($A23="","",COUNTIFS('3. Abwesenheiten'!$A$5:$A$200,$A23,'3. Abwesenheiten'!$F$5:$F$200,"Genehmigt",'3. Abwesenheiten'!$C$5:$C$200,"&lt;="&amp;('1. Einrichtung'!$C$9+(45-1)*7+6),'3. Abwesenheiten'!$D$5:$D$200,"&gt;="&amp;('1. Einrichtung'!$C$9+(45-1)*7)))</f>
        <v/>
      </c>
      <c r="AU23" s="106">
        <f>IF($A23="","",COUNTIFS('3. Abwesenheiten'!$A$5:$A$200,$A23,'3. Abwesenheiten'!$F$5:$F$200,"Genehmigt",'3. Abwesenheiten'!$C$5:$C$200,"&lt;="&amp;('1. Einrichtung'!$C$9+(46-1)*7+6),'3. Abwesenheiten'!$D$5:$D$200,"&gt;="&amp;('1. Einrichtung'!$C$9+(46-1)*7)))</f>
        <v/>
      </c>
      <c r="AV23" s="106">
        <f>IF($A23="","",COUNTIFS('3. Abwesenheiten'!$A$5:$A$200,$A23,'3. Abwesenheiten'!$F$5:$F$200,"Genehmigt",'3. Abwesenheiten'!$C$5:$C$200,"&lt;="&amp;('1. Einrichtung'!$C$9+(47-1)*7+6),'3. Abwesenheiten'!$D$5:$D$200,"&gt;="&amp;('1. Einrichtung'!$C$9+(47-1)*7)))</f>
        <v/>
      </c>
      <c r="AW23" s="106">
        <f>IF($A23="","",COUNTIFS('3. Abwesenheiten'!$A$5:$A$200,$A23,'3. Abwesenheiten'!$F$5:$F$200,"Genehmigt",'3. Abwesenheiten'!$C$5:$C$200,"&lt;="&amp;('1. Einrichtung'!$C$9+(48-1)*7+6),'3. Abwesenheiten'!$D$5:$D$200,"&gt;="&amp;('1. Einrichtung'!$C$9+(48-1)*7)))</f>
        <v/>
      </c>
      <c r="AX23" s="106">
        <f>IF($A23="","",COUNTIFS('3. Abwesenheiten'!$A$5:$A$200,$A23,'3. Abwesenheiten'!$F$5:$F$200,"Genehmigt",'3. Abwesenheiten'!$C$5:$C$200,"&lt;="&amp;('1. Einrichtung'!$C$9+(49-1)*7+6),'3. Abwesenheiten'!$D$5:$D$200,"&gt;="&amp;('1. Einrichtung'!$C$9+(49-1)*7)))</f>
        <v/>
      </c>
      <c r="AY23" s="106">
        <f>IF($A23="","",COUNTIFS('3. Abwesenheiten'!$A$5:$A$200,$A23,'3. Abwesenheiten'!$F$5:$F$200,"Genehmigt",'3. Abwesenheiten'!$C$5:$C$200,"&lt;="&amp;('1. Einrichtung'!$C$9+(50-1)*7+6),'3. Abwesenheiten'!$D$5:$D$200,"&gt;="&amp;('1. Einrichtung'!$C$9+(50-1)*7)))</f>
        <v/>
      </c>
      <c r="AZ23" s="106">
        <f>IF($A23="","",COUNTIFS('3. Abwesenheiten'!$A$5:$A$200,$A23,'3. Abwesenheiten'!$F$5:$F$200,"Genehmigt",'3. Abwesenheiten'!$C$5:$C$200,"&lt;="&amp;('1. Einrichtung'!$C$9+(51-1)*7+6),'3. Abwesenheiten'!$D$5:$D$200,"&gt;="&amp;('1. Einrichtung'!$C$9+(51-1)*7)))</f>
        <v/>
      </c>
      <c r="BA23" s="106">
        <f>IF($A23="","",COUNTIFS('3. Abwesenheiten'!$A$5:$A$200,$A23,'3. Abwesenheiten'!$F$5:$F$200,"Genehmigt",'3. Abwesenheiten'!$C$5:$C$200,"&lt;="&amp;('1. Einrichtung'!$C$9+(52-1)*7+6),'3. Abwesenheiten'!$D$5:$D$200,"&gt;="&amp;('1. Einrichtung'!$C$9+(52-1)*7)))</f>
        <v/>
      </c>
    </row>
    <row r="24" ht="18" customHeight="1" s="55">
      <c r="A24" s="105">
        <f>IF('2. Mitarbeiter'!A24="","",'2. Mitarbeiter'!A24)</f>
        <v/>
      </c>
      <c r="B24" s="106">
        <f>IF($A24="","",COUNTIFS('3. Abwesenheiten'!$A$5:$A$200,$A24,'3. Abwesenheiten'!$F$5:$F$200,"Genehmigt",'3. Abwesenheiten'!$C$5:$C$200,"&lt;="&amp;('1. Einrichtung'!$C$9+(1-1)*7+6),'3. Abwesenheiten'!$D$5:$D$200,"&gt;="&amp;('1. Einrichtung'!$C$9+(1-1)*7)))</f>
        <v/>
      </c>
      <c r="C24" s="106">
        <f>IF($A24="","",COUNTIFS('3. Abwesenheiten'!$A$5:$A$200,$A24,'3. Abwesenheiten'!$F$5:$F$200,"Genehmigt",'3. Abwesenheiten'!$C$5:$C$200,"&lt;="&amp;('1. Einrichtung'!$C$9+(2-1)*7+6),'3. Abwesenheiten'!$D$5:$D$200,"&gt;="&amp;('1. Einrichtung'!$C$9+(2-1)*7)))</f>
        <v/>
      </c>
      <c r="D24" s="106">
        <f>IF($A24="","",COUNTIFS('3. Abwesenheiten'!$A$5:$A$200,$A24,'3. Abwesenheiten'!$F$5:$F$200,"Genehmigt",'3. Abwesenheiten'!$C$5:$C$200,"&lt;="&amp;('1. Einrichtung'!$C$9+(3-1)*7+6),'3. Abwesenheiten'!$D$5:$D$200,"&gt;="&amp;('1. Einrichtung'!$C$9+(3-1)*7)))</f>
        <v/>
      </c>
      <c r="E24" s="106">
        <f>IF($A24="","",COUNTIFS('3. Abwesenheiten'!$A$5:$A$200,$A24,'3. Abwesenheiten'!$F$5:$F$200,"Genehmigt",'3. Abwesenheiten'!$C$5:$C$200,"&lt;="&amp;('1. Einrichtung'!$C$9+(4-1)*7+6),'3. Abwesenheiten'!$D$5:$D$200,"&gt;="&amp;('1. Einrichtung'!$C$9+(4-1)*7)))</f>
        <v/>
      </c>
      <c r="F24" s="106">
        <f>IF($A24="","",COUNTIFS('3. Abwesenheiten'!$A$5:$A$200,$A24,'3. Abwesenheiten'!$F$5:$F$200,"Genehmigt",'3. Abwesenheiten'!$C$5:$C$200,"&lt;="&amp;('1. Einrichtung'!$C$9+(5-1)*7+6),'3. Abwesenheiten'!$D$5:$D$200,"&gt;="&amp;('1. Einrichtung'!$C$9+(5-1)*7)))</f>
        <v/>
      </c>
      <c r="G24" s="106">
        <f>IF($A24="","",COUNTIFS('3. Abwesenheiten'!$A$5:$A$200,$A24,'3. Abwesenheiten'!$F$5:$F$200,"Genehmigt",'3. Abwesenheiten'!$C$5:$C$200,"&lt;="&amp;('1. Einrichtung'!$C$9+(6-1)*7+6),'3. Abwesenheiten'!$D$5:$D$200,"&gt;="&amp;('1. Einrichtung'!$C$9+(6-1)*7)))</f>
        <v/>
      </c>
      <c r="H24" s="106">
        <f>IF($A24="","",COUNTIFS('3. Abwesenheiten'!$A$5:$A$200,$A24,'3. Abwesenheiten'!$F$5:$F$200,"Genehmigt",'3. Abwesenheiten'!$C$5:$C$200,"&lt;="&amp;('1. Einrichtung'!$C$9+(7-1)*7+6),'3. Abwesenheiten'!$D$5:$D$200,"&gt;="&amp;('1. Einrichtung'!$C$9+(7-1)*7)))</f>
        <v/>
      </c>
      <c r="I24" s="106">
        <f>IF($A24="","",COUNTIFS('3. Abwesenheiten'!$A$5:$A$200,$A24,'3. Abwesenheiten'!$F$5:$F$200,"Genehmigt",'3. Abwesenheiten'!$C$5:$C$200,"&lt;="&amp;('1. Einrichtung'!$C$9+(8-1)*7+6),'3. Abwesenheiten'!$D$5:$D$200,"&gt;="&amp;('1. Einrichtung'!$C$9+(8-1)*7)))</f>
        <v/>
      </c>
      <c r="J24" s="106">
        <f>IF($A24="","",COUNTIFS('3. Abwesenheiten'!$A$5:$A$200,$A24,'3. Abwesenheiten'!$F$5:$F$200,"Genehmigt",'3. Abwesenheiten'!$C$5:$C$200,"&lt;="&amp;('1. Einrichtung'!$C$9+(9-1)*7+6),'3. Abwesenheiten'!$D$5:$D$200,"&gt;="&amp;('1. Einrichtung'!$C$9+(9-1)*7)))</f>
        <v/>
      </c>
      <c r="K24" s="106">
        <f>IF($A24="","",COUNTIFS('3. Abwesenheiten'!$A$5:$A$200,$A24,'3. Abwesenheiten'!$F$5:$F$200,"Genehmigt",'3. Abwesenheiten'!$C$5:$C$200,"&lt;="&amp;('1. Einrichtung'!$C$9+(10-1)*7+6),'3. Abwesenheiten'!$D$5:$D$200,"&gt;="&amp;('1. Einrichtung'!$C$9+(10-1)*7)))</f>
        <v/>
      </c>
      <c r="L24" s="106">
        <f>IF($A24="","",COUNTIFS('3. Abwesenheiten'!$A$5:$A$200,$A24,'3. Abwesenheiten'!$F$5:$F$200,"Genehmigt",'3. Abwesenheiten'!$C$5:$C$200,"&lt;="&amp;('1. Einrichtung'!$C$9+(11-1)*7+6),'3. Abwesenheiten'!$D$5:$D$200,"&gt;="&amp;('1. Einrichtung'!$C$9+(11-1)*7)))</f>
        <v/>
      </c>
      <c r="M24" s="106">
        <f>IF($A24="","",COUNTIFS('3. Abwesenheiten'!$A$5:$A$200,$A24,'3. Abwesenheiten'!$F$5:$F$200,"Genehmigt",'3. Abwesenheiten'!$C$5:$C$200,"&lt;="&amp;('1. Einrichtung'!$C$9+(12-1)*7+6),'3. Abwesenheiten'!$D$5:$D$200,"&gt;="&amp;('1. Einrichtung'!$C$9+(12-1)*7)))</f>
        <v/>
      </c>
      <c r="N24" s="106">
        <f>IF($A24="","",COUNTIFS('3. Abwesenheiten'!$A$5:$A$200,$A24,'3. Abwesenheiten'!$F$5:$F$200,"Genehmigt",'3. Abwesenheiten'!$C$5:$C$200,"&lt;="&amp;('1. Einrichtung'!$C$9+(13-1)*7+6),'3. Abwesenheiten'!$D$5:$D$200,"&gt;="&amp;('1. Einrichtung'!$C$9+(13-1)*7)))</f>
        <v/>
      </c>
      <c r="O24" s="106">
        <f>IF($A24="","",COUNTIFS('3. Abwesenheiten'!$A$5:$A$200,$A24,'3. Abwesenheiten'!$F$5:$F$200,"Genehmigt",'3. Abwesenheiten'!$C$5:$C$200,"&lt;="&amp;('1. Einrichtung'!$C$9+(14-1)*7+6),'3. Abwesenheiten'!$D$5:$D$200,"&gt;="&amp;('1. Einrichtung'!$C$9+(14-1)*7)))</f>
        <v/>
      </c>
      <c r="P24" s="106">
        <f>IF($A24="","",COUNTIFS('3. Abwesenheiten'!$A$5:$A$200,$A24,'3. Abwesenheiten'!$F$5:$F$200,"Genehmigt",'3. Abwesenheiten'!$C$5:$C$200,"&lt;="&amp;('1. Einrichtung'!$C$9+(15-1)*7+6),'3. Abwesenheiten'!$D$5:$D$200,"&gt;="&amp;('1. Einrichtung'!$C$9+(15-1)*7)))</f>
        <v/>
      </c>
      <c r="Q24" s="106">
        <f>IF($A24="","",COUNTIFS('3. Abwesenheiten'!$A$5:$A$200,$A24,'3. Abwesenheiten'!$F$5:$F$200,"Genehmigt",'3. Abwesenheiten'!$C$5:$C$200,"&lt;="&amp;('1. Einrichtung'!$C$9+(16-1)*7+6),'3. Abwesenheiten'!$D$5:$D$200,"&gt;="&amp;('1. Einrichtung'!$C$9+(16-1)*7)))</f>
        <v/>
      </c>
      <c r="R24" s="106">
        <f>IF($A24="","",COUNTIFS('3. Abwesenheiten'!$A$5:$A$200,$A24,'3. Abwesenheiten'!$F$5:$F$200,"Genehmigt",'3. Abwesenheiten'!$C$5:$C$200,"&lt;="&amp;('1. Einrichtung'!$C$9+(17-1)*7+6),'3. Abwesenheiten'!$D$5:$D$200,"&gt;="&amp;('1. Einrichtung'!$C$9+(17-1)*7)))</f>
        <v/>
      </c>
      <c r="S24" s="106">
        <f>IF($A24="","",COUNTIFS('3. Abwesenheiten'!$A$5:$A$200,$A24,'3. Abwesenheiten'!$F$5:$F$200,"Genehmigt",'3. Abwesenheiten'!$C$5:$C$200,"&lt;="&amp;('1. Einrichtung'!$C$9+(18-1)*7+6),'3. Abwesenheiten'!$D$5:$D$200,"&gt;="&amp;('1. Einrichtung'!$C$9+(18-1)*7)))</f>
        <v/>
      </c>
      <c r="T24" s="106">
        <f>IF($A24="","",COUNTIFS('3. Abwesenheiten'!$A$5:$A$200,$A24,'3. Abwesenheiten'!$F$5:$F$200,"Genehmigt",'3. Abwesenheiten'!$C$5:$C$200,"&lt;="&amp;('1. Einrichtung'!$C$9+(19-1)*7+6),'3. Abwesenheiten'!$D$5:$D$200,"&gt;="&amp;('1. Einrichtung'!$C$9+(19-1)*7)))</f>
        <v/>
      </c>
      <c r="U24" s="106">
        <f>IF($A24="","",COUNTIFS('3. Abwesenheiten'!$A$5:$A$200,$A24,'3. Abwesenheiten'!$F$5:$F$200,"Genehmigt",'3. Abwesenheiten'!$C$5:$C$200,"&lt;="&amp;('1. Einrichtung'!$C$9+(20-1)*7+6),'3. Abwesenheiten'!$D$5:$D$200,"&gt;="&amp;('1. Einrichtung'!$C$9+(20-1)*7)))</f>
        <v/>
      </c>
      <c r="V24" s="106">
        <f>IF($A24="","",COUNTIFS('3. Abwesenheiten'!$A$5:$A$200,$A24,'3. Abwesenheiten'!$F$5:$F$200,"Genehmigt",'3. Abwesenheiten'!$C$5:$C$200,"&lt;="&amp;('1. Einrichtung'!$C$9+(21-1)*7+6),'3. Abwesenheiten'!$D$5:$D$200,"&gt;="&amp;('1. Einrichtung'!$C$9+(21-1)*7)))</f>
        <v/>
      </c>
      <c r="W24" s="106">
        <f>IF($A24="","",COUNTIFS('3. Abwesenheiten'!$A$5:$A$200,$A24,'3. Abwesenheiten'!$F$5:$F$200,"Genehmigt",'3. Abwesenheiten'!$C$5:$C$200,"&lt;="&amp;('1. Einrichtung'!$C$9+(22-1)*7+6),'3. Abwesenheiten'!$D$5:$D$200,"&gt;="&amp;('1. Einrichtung'!$C$9+(22-1)*7)))</f>
        <v/>
      </c>
      <c r="X24" s="106">
        <f>IF($A24="","",COUNTIFS('3. Abwesenheiten'!$A$5:$A$200,$A24,'3. Abwesenheiten'!$F$5:$F$200,"Genehmigt",'3. Abwesenheiten'!$C$5:$C$200,"&lt;="&amp;('1. Einrichtung'!$C$9+(23-1)*7+6),'3. Abwesenheiten'!$D$5:$D$200,"&gt;="&amp;('1. Einrichtung'!$C$9+(23-1)*7)))</f>
        <v/>
      </c>
      <c r="Y24" s="106">
        <f>IF($A24="","",COUNTIFS('3. Abwesenheiten'!$A$5:$A$200,$A24,'3. Abwesenheiten'!$F$5:$F$200,"Genehmigt",'3. Abwesenheiten'!$C$5:$C$200,"&lt;="&amp;('1. Einrichtung'!$C$9+(24-1)*7+6),'3. Abwesenheiten'!$D$5:$D$200,"&gt;="&amp;('1. Einrichtung'!$C$9+(24-1)*7)))</f>
        <v/>
      </c>
      <c r="Z24" s="106">
        <f>IF($A24="","",COUNTIFS('3. Abwesenheiten'!$A$5:$A$200,$A24,'3. Abwesenheiten'!$F$5:$F$200,"Genehmigt",'3. Abwesenheiten'!$C$5:$C$200,"&lt;="&amp;('1. Einrichtung'!$C$9+(25-1)*7+6),'3. Abwesenheiten'!$D$5:$D$200,"&gt;="&amp;('1. Einrichtung'!$C$9+(25-1)*7)))</f>
        <v/>
      </c>
      <c r="AA24" s="106">
        <f>IF($A24="","",COUNTIFS('3. Abwesenheiten'!$A$5:$A$200,$A24,'3. Abwesenheiten'!$F$5:$F$200,"Genehmigt",'3. Abwesenheiten'!$C$5:$C$200,"&lt;="&amp;('1. Einrichtung'!$C$9+(26-1)*7+6),'3. Abwesenheiten'!$D$5:$D$200,"&gt;="&amp;('1. Einrichtung'!$C$9+(26-1)*7)))</f>
        <v/>
      </c>
      <c r="AB24" s="106">
        <f>IF($A24="","",COUNTIFS('3. Abwesenheiten'!$A$5:$A$200,$A24,'3. Abwesenheiten'!$F$5:$F$200,"Genehmigt",'3. Abwesenheiten'!$C$5:$C$200,"&lt;="&amp;('1. Einrichtung'!$C$9+(27-1)*7+6),'3. Abwesenheiten'!$D$5:$D$200,"&gt;="&amp;('1. Einrichtung'!$C$9+(27-1)*7)))</f>
        <v/>
      </c>
      <c r="AC24" s="106">
        <f>IF($A24="","",COUNTIFS('3. Abwesenheiten'!$A$5:$A$200,$A24,'3. Abwesenheiten'!$F$5:$F$200,"Genehmigt",'3. Abwesenheiten'!$C$5:$C$200,"&lt;="&amp;('1. Einrichtung'!$C$9+(28-1)*7+6),'3. Abwesenheiten'!$D$5:$D$200,"&gt;="&amp;('1. Einrichtung'!$C$9+(28-1)*7)))</f>
        <v/>
      </c>
      <c r="AD24" s="106">
        <f>IF($A24="","",COUNTIFS('3. Abwesenheiten'!$A$5:$A$200,$A24,'3. Abwesenheiten'!$F$5:$F$200,"Genehmigt",'3. Abwesenheiten'!$C$5:$C$200,"&lt;="&amp;('1. Einrichtung'!$C$9+(29-1)*7+6),'3. Abwesenheiten'!$D$5:$D$200,"&gt;="&amp;('1. Einrichtung'!$C$9+(29-1)*7)))</f>
        <v/>
      </c>
      <c r="AE24" s="106">
        <f>IF($A24="","",COUNTIFS('3. Abwesenheiten'!$A$5:$A$200,$A24,'3. Abwesenheiten'!$F$5:$F$200,"Genehmigt",'3. Abwesenheiten'!$C$5:$C$200,"&lt;="&amp;('1. Einrichtung'!$C$9+(30-1)*7+6),'3. Abwesenheiten'!$D$5:$D$200,"&gt;="&amp;('1. Einrichtung'!$C$9+(30-1)*7)))</f>
        <v/>
      </c>
      <c r="AF24" s="106">
        <f>IF($A24="","",COUNTIFS('3. Abwesenheiten'!$A$5:$A$200,$A24,'3. Abwesenheiten'!$F$5:$F$200,"Genehmigt",'3. Abwesenheiten'!$C$5:$C$200,"&lt;="&amp;('1. Einrichtung'!$C$9+(31-1)*7+6),'3. Abwesenheiten'!$D$5:$D$200,"&gt;="&amp;('1. Einrichtung'!$C$9+(31-1)*7)))</f>
        <v/>
      </c>
      <c r="AG24" s="106">
        <f>IF($A24="","",COUNTIFS('3. Abwesenheiten'!$A$5:$A$200,$A24,'3. Abwesenheiten'!$F$5:$F$200,"Genehmigt",'3. Abwesenheiten'!$C$5:$C$200,"&lt;="&amp;('1. Einrichtung'!$C$9+(32-1)*7+6),'3. Abwesenheiten'!$D$5:$D$200,"&gt;="&amp;('1. Einrichtung'!$C$9+(32-1)*7)))</f>
        <v/>
      </c>
      <c r="AH24" s="106">
        <f>IF($A24="","",COUNTIFS('3. Abwesenheiten'!$A$5:$A$200,$A24,'3. Abwesenheiten'!$F$5:$F$200,"Genehmigt",'3. Abwesenheiten'!$C$5:$C$200,"&lt;="&amp;('1. Einrichtung'!$C$9+(33-1)*7+6),'3. Abwesenheiten'!$D$5:$D$200,"&gt;="&amp;('1. Einrichtung'!$C$9+(33-1)*7)))</f>
        <v/>
      </c>
      <c r="AI24" s="106">
        <f>IF($A24="","",COUNTIFS('3. Abwesenheiten'!$A$5:$A$200,$A24,'3. Abwesenheiten'!$F$5:$F$200,"Genehmigt",'3. Abwesenheiten'!$C$5:$C$200,"&lt;="&amp;('1. Einrichtung'!$C$9+(34-1)*7+6),'3. Abwesenheiten'!$D$5:$D$200,"&gt;="&amp;('1. Einrichtung'!$C$9+(34-1)*7)))</f>
        <v/>
      </c>
      <c r="AJ24" s="106">
        <f>IF($A24="","",COUNTIFS('3. Abwesenheiten'!$A$5:$A$200,$A24,'3. Abwesenheiten'!$F$5:$F$200,"Genehmigt",'3. Abwesenheiten'!$C$5:$C$200,"&lt;="&amp;('1. Einrichtung'!$C$9+(35-1)*7+6),'3. Abwesenheiten'!$D$5:$D$200,"&gt;="&amp;('1. Einrichtung'!$C$9+(35-1)*7)))</f>
        <v/>
      </c>
      <c r="AK24" s="106">
        <f>IF($A24="","",COUNTIFS('3. Abwesenheiten'!$A$5:$A$200,$A24,'3. Abwesenheiten'!$F$5:$F$200,"Genehmigt",'3. Abwesenheiten'!$C$5:$C$200,"&lt;="&amp;('1. Einrichtung'!$C$9+(36-1)*7+6),'3. Abwesenheiten'!$D$5:$D$200,"&gt;="&amp;('1. Einrichtung'!$C$9+(36-1)*7)))</f>
        <v/>
      </c>
      <c r="AL24" s="106">
        <f>IF($A24="","",COUNTIFS('3. Abwesenheiten'!$A$5:$A$200,$A24,'3. Abwesenheiten'!$F$5:$F$200,"Genehmigt",'3. Abwesenheiten'!$C$5:$C$200,"&lt;="&amp;('1. Einrichtung'!$C$9+(37-1)*7+6),'3. Abwesenheiten'!$D$5:$D$200,"&gt;="&amp;('1. Einrichtung'!$C$9+(37-1)*7)))</f>
        <v/>
      </c>
      <c r="AM24" s="106">
        <f>IF($A24="","",COUNTIFS('3. Abwesenheiten'!$A$5:$A$200,$A24,'3. Abwesenheiten'!$F$5:$F$200,"Genehmigt",'3. Abwesenheiten'!$C$5:$C$200,"&lt;="&amp;('1. Einrichtung'!$C$9+(38-1)*7+6),'3. Abwesenheiten'!$D$5:$D$200,"&gt;="&amp;('1. Einrichtung'!$C$9+(38-1)*7)))</f>
        <v/>
      </c>
      <c r="AN24" s="106">
        <f>IF($A24="","",COUNTIFS('3. Abwesenheiten'!$A$5:$A$200,$A24,'3. Abwesenheiten'!$F$5:$F$200,"Genehmigt",'3. Abwesenheiten'!$C$5:$C$200,"&lt;="&amp;('1. Einrichtung'!$C$9+(39-1)*7+6),'3. Abwesenheiten'!$D$5:$D$200,"&gt;="&amp;('1. Einrichtung'!$C$9+(39-1)*7)))</f>
        <v/>
      </c>
      <c r="AO24" s="106">
        <f>IF($A24="","",COUNTIFS('3. Abwesenheiten'!$A$5:$A$200,$A24,'3. Abwesenheiten'!$F$5:$F$200,"Genehmigt",'3. Abwesenheiten'!$C$5:$C$200,"&lt;="&amp;('1. Einrichtung'!$C$9+(40-1)*7+6),'3. Abwesenheiten'!$D$5:$D$200,"&gt;="&amp;('1. Einrichtung'!$C$9+(40-1)*7)))</f>
        <v/>
      </c>
      <c r="AP24" s="106">
        <f>IF($A24="","",COUNTIFS('3. Abwesenheiten'!$A$5:$A$200,$A24,'3. Abwesenheiten'!$F$5:$F$200,"Genehmigt",'3. Abwesenheiten'!$C$5:$C$200,"&lt;="&amp;('1. Einrichtung'!$C$9+(41-1)*7+6),'3. Abwesenheiten'!$D$5:$D$200,"&gt;="&amp;('1. Einrichtung'!$C$9+(41-1)*7)))</f>
        <v/>
      </c>
      <c r="AQ24" s="106">
        <f>IF($A24="","",COUNTIFS('3. Abwesenheiten'!$A$5:$A$200,$A24,'3. Abwesenheiten'!$F$5:$F$200,"Genehmigt",'3. Abwesenheiten'!$C$5:$C$200,"&lt;="&amp;('1. Einrichtung'!$C$9+(42-1)*7+6),'3. Abwesenheiten'!$D$5:$D$200,"&gt;="&amp;('1. Einrichtung'!$C$9+(42-1)*7)))</f>
        <v/>
      </c>
      <c r="AR24" s="106">
        <f>IF($A24="","",COUNTIFS('3. Abwesenheiten'!$A$5:$A$200,$A24,'3. Abwesenheiten'!$F$5:$F$200,"Genehmigt",'3. Abwesenheiten'!$C$5:$C$200,"&lt;="&amp;('1. Einrichtung'!$C$9+(43-1)*7+6),'3. Abwesenheiten'!$D$5:$D$200,"&gt;="&amp;('1. Einrichtung'!$C$9+(43-1)*7)))</f>
        <v/>
      </c>
      <c r="AS24" s="106">
        <f>IF($A24="","",COUNTIFS('3. Abwesenheiten'!$A$5:$A$200,$A24,'3. Abwesenheiten'!$F$5:$F$200,"Genehmigt",'3. Abwesenheiten'!$C$5:$C$200,"&lt;="&amp;('1. Einrichtung'!$C$9+(44-1)*7+6),'3. Abwesenheiten'!$D$5:$D$200,"&gt;="&amp;('1. Einrichtung'!$C$9+(44-1)*7)))</f>
        <v/>
      </c>
      <c r="AT24" s="106">
        <f>IF($A24="","",COUNTIFS('3. Abwesenheiten'!$A$5:$A$200,$A24,'3. Abwesenheiten'!$F$5:$F$200,"Genehmigt",'3. Abwesenheiten'!$C$5:$C$200,"&lt;="&amp;('1. Einrichtung'!$C$9+(45-1)*7+6),'3. Abwesenheiten'!$D$5:$D$200,"&gt;="&amp;('1. Einrichtung'!$C$9+(45-1)*7)))</f>
        <v/>
      </c>
      <c r="AU24" s="106">
        <f>IF($A24="","",COUNTIFS('3. Abwesenheiten'!$A$5:$A$200,$A24,'3. Abwesenheiten'!$F$5:$F$200,"Genehmigt",'3. Abwesenheiten'!$C$5:$C$200,"&lt;="&amp;('1. Einrichtung'!$C$9+(46-1)*7+6),'3. Abwesenheiten'!$D$5:$D$200,"&gt;="&amp;('1. Einrichtung'!$C$9+(46-1)*7)))</f>
        <v/>
      </c>
      <c r="AV24" s="106">
        <f>IF($A24="","",COUNTIFS('3. Abwesenheiten'!$A$5:$A$200,$A24,'3. Abwesenheiten'!$F$5:$F$200,"Genehmigt",'3. Abwesenheiten'!$C$5:$C$200,"&lt;="&amp;('1. Einrichtung'!$C$9+(47-1)*7+6),'3. Abwesenheiten'!$D$5:$D$200,"&gt;="&amp;('1. Einrichtung'!$C$9+(47-1)*7)))</f>
        <v/>
      </c>
      <c r="AW24" s="106">
        <f>IF($A24="","",COUNTIFS('3. Abwesenheiten'!$A$5:$A$200,$A24,'3. Abwesenheiten'!$F$5:$F$200,"Genehmigt",'3. Abwesenheiten'!$C$5:$C$200,"&lt;="&amp;('1. Einrichtung'!$C$9+(48-1)*7+6),'3. Abwesenheiten'!$D$5:$D$200,"&gt;="&amp;('1. Einrichtung'!$C$9+(48-1)*7)))</f>
        <v/>
      </c>
      <c r="AX24" s="106">
        <f>IF($A24="","",COUNTIFS('3. Abwesenheiten'!$A$5:$A$200,$A24,'3. Abwesenheiten'!$F$5:$F$200,"Genehmigt",'3. Abwesenheiten'!$C$5:$C$200,"&lt;="&amp;('1. Einrichtung'!$C$9+(49-1)*7+6),'3. Abwesenheiten'!$D$5:$D$200,"&gt;="&amp;('1. Einrichtung'!$C$9+(49-1)*7)))</f>
        <v/>
      </c>
      <c r="AY24" s="106">
        <f>IF($A24="","",COUNTIFS('3. Abwesenheiten'!$A$5:$A$200,$A24,'3. Abwesenheiten'!$F$5:$F$200,"Genehmigt",'3. Abwesenheiten'!$C$5:$C$200,"&lt;="&amp;('1. Einrichtung'!$C$9+(50-1)*7+6),'3. Abwesenheiten'!$D$5:$D$200,"&gt;="&amp;('1. Einrichtung'!$C$9+(50-1)*7)))</f>
        <v/>
      </c>
      <c r="AZ24" s="106">
        <f>IF($A24="","",COUNTIFS('3. Abwesenheiten'!$A$5:$A$200,$A24,'3. Abwesenheiten'!$F$5:$F$200,"Genehmigt",'3. Abwesenheiten'!$C$5:$C$200,"&lt;="&amp;('1. Einrichtung'!$C$9+(51-1)*7+6),'3. Abwesenheiten'!$D$5:$D$200,"&gt;="&amp;('1. Einrichtung'!$C$9+(51-1)*7)))</f>
        <v/>
      </c>
      <c r="BA24" s="106">
        <f>IF($A24="","",COUNTIFS('3. Abwesenheiten'!$A$5:$A$200,$A24,'3. Abwesenheiten'!$F$5:$F$200,"Genehmigt",'3. Abwesenheiten'!$C$5:$C$200,"&lt;="&amp;('1. Einrichtung'!$C$9+(52-1)*7+6),'3. Abwesenheiten'!$D$5:$D$200,"&gt;="&amp;('1. Einrichtung'!$C$9+(52-1)*7)))</f>
        <v/>
      </c>
    </row>
    <row r="25" ht="18" customHeight="1" s="55">
      <c r="A25" s="105">
        <f>IF('2. Mitarbeiter'!A25="","",'2. Mitarbeiter'!A25)</f>
        <v/>
      </c>
      <c r="B25" s="106">
        <f>IF($A25="","",COUNTIFS('3. Abwesenheiten'!$A$5:$A$200,$A25,'3. Abwesenheiten'!$F$5:$F$200,"Genehmigt",'3. Abwesenheiten'!$C$5:$C$200,"&lt;="&amp;('1. Einrichtung'!$C$9+(1-1)*7+6),'3. Abwesenheiten'!$D$5:$D$200,"&gt;="&amp;('1. Einrichtung'!$C$9+(1-1)*7)))</f>
        <v/>
      </c>
      <c r="C25" s="106">
        <f>IF($A25="","",COUNTIFS('3. Abwesenheiten'!$A$5:$A$200,$A25,'3. Abwesenheiten'!$F$5:$F$200,"Genehmigt",'3. Abwesenheiten'!$C$5:$C$200,"&lt;="&amp;('1. Einrichtung'!$C$9+(2-1)*7+6),'3. Abwesenheiten'!$D$5:$D$200,"&gt;="&amp;('1. Einrichtung'!$C$9+(2-1)*7)))</f>
        <v/>
      </c>
      <c r="D25" s="106">
        <f>IF($A25="","",COUNTIFS('3. Abwesenheiten'!$A$5:$A$200,$A25,'3. Abwesenheiten'!$F$5:$F$200,"Genehmigt",'3. Abwesenheiten'!$C$5:$C$200,"&lt;="&amp;('1. Einrichtung'!$C$9+(3-1)*7+6),'3. Abwesenheiten'!$D$5:$D$200,"&gt;="&amp;('1. Einrichtung'!$C$9+(3-1)*7)))</f>
        <v/>
      </c>
      <c r="E25" s="106">
        <f>IF($A25="","",COUNTIFS('3. Abwesenheiten'!$A$5:$A$200,$A25,'3. Abwesenheiten'!$F$5:$F$200,"Genehmigt",'3. Abwesenheiten'!$C$5:$C$200,"&lt;="&amp;('1. Einrichtung'!$C$9+(4-1)*7+6),'3. Abwesenheiten'!$D$5:$D$200,"&gt;="&amp;('1. Einrichtung'!$C$9+(4-1)*7)))</f>
        <v/>
      </c>
      <c r="F25" s="106">
        <f>IF($A25="","",COUNTIFS('3. Abwesenheiten'!$A$5:$A$200,$A25,'3. Abwesenheiten'!$F$5:$F$200,"Genehmigt",'3. Abwesenheiten'!$C$5:$C$200,"&lt;="&amp;('1. Einrichtung'!$C$9+(5-1)*7+6),'3. Abwesenheiten'!$D$5:$D$200,"&gt;="&amp;('1. Einrichtung'!$C$9+(5-1)*7)))</f>
        <v/>
      </c>
      <c r="G25" s="106">
        <f>IF($A25="","",COUNTIFS('3. Abwesenheiten'!$A$5:$A$200,$A25,'3. Abwesenheiten'!$F$5:$F$200,"Genehmigt",'3. Abwesenheiten'!$C$5:$C$200,"&lt;="&amp;('1. Einrichtung'!$C$9+(6-1)*7+6),'3. Abwesenheiten'!$D$5:$D$200,"&gt;="&amp;('1. Einrichtung'!$C$9+(6-1)*7)))</f>
        <v/>
      </c>
      <c r="H25" s="106">
        <f>IF($A25="","",COUNTIFS('3. Abwesenheiten'!$A$5:$A$200,$A25,'3. Abwesenheiten'!$F$5:$F$200,"Genehmigt",'3. Abwesenheiten'!$C$5:$C$200,"&lt;="&amp;('1. Einrichtung'!$C$9+(7-1)*7+6),'3. Abwesenheiten'!$D$5:$D$200,"&gt;="&amp;('1. Einrichtung'!$C$9+(7-1)*7)))</f>
        <v/>
      </c>
      <c r="I25" s="106">
        <f>IF($A25="","",COUNTIFS('3. Abwesenheiten'!$A$5:$A$200,$A25,'3. Abwesenheiten'!$F$5:$F$200,"Genehmigt",'3. Abwesenheiten'!$C$5:$C$200,"&lt;="&amp;('1. Einrichtung'!$C$9+(8-1)*7+6),'3. Abwesenheiten'!$D$5:$D$200,"&gt;="&amp;('1. Einrichtung'!$C$9+(8-1)*7)))</f>
        <v/>
      </c>
      <c r="J25" s="106">
        <f>IF($A25="","",COUNTIFS('3. Abwesenheiten'!$A$5:$A$200,$A25,'3. Abwesenheiten'!$F$5:$F$200,"Genehmigt",'3. Abwesenheiten'!$C$5:$C$200,"&lt;="&amp;('1. Einrichtung'!$C$9+(9-1)*7+6),'3. Abwesenheiten'!$D$5:$D$200,"&gt;="&amp;('1. Einrichtung'!$C$9+(9-1)*7)))</f>
        <v/>
      </c>
      <c r="K25" s="106">
        <f>IF($A25="","",COUNTIFS('3. Abwesenheiten'!$A$5:$A$200,$A25,'3. Abwesenheiten'!$F$5:$F$200,"Genehmigt",'3. Abwesenheiten'!$C$5:$C$200,"&lt;="&amp;('1. Einrichtung'!$C$9+(10-1)*7+6),'3. Abwesenheiten'!$D$5:$D$200,"&gt;="&amp;('1. Einrichtung'!$C$9+(10-1)*7)))</f>
        <v/>
      </c>
      <c r="L25" s="106">
        <f>IF($A25="","",COUNTIFS('3. Abwesenheiten'!$A$5:$A$200,$A25,'3. Abwesenheiten'!$F$5:$F$200,"Genehmigt",'3. Abwesenheiten'!$C$5:$C$200,"&lt;="&amp;('1. Einrichtung'!$C$9+(11-1)*7+6),'3. Abwesenheiten'!$D$5:$D$200,"&gt;="&amp;('1. Einrichtung'!$C$9+(11-1)*7)))</f>
        <v/>
      </c>
      <c r="M25" s="106">
        <f>IF($A25="","",COUNTIFS('3. Abwesenheiten'!$A$5:$A$200,$A25,'3. Abwesenheiten'!$F$5:$F$200,"Genehmigt",'3. Abwesenheiten'!$C$5:$C$200,"&lt;="&amp;('1. Einrichtung'!$C$9+(12-1)*7+6),'3. Abwesenheiten'!$D$5:$D$200,"&gt;="&amp;('1. Einrichtung'!$C$9+(12-1)*7)))</f>
        <v/>
      </c>
      <c r="N25" s="106">
        <f>IF($A25="","",COUNTIFS('3. Abwesenheiten'!$A$5:$A$200,$A25,'3. Abwesenheiten'!$F$5:$F$200,"Genehmigt",'3. Abwesenheiten'!$C$5:$C$200,"&lt;="&amp;('1. Einrichtung'!$C$9+(13-1)*7+6),'3. Abwesenheiten'!$D$5:$D$200,"&gt;="&amp;('1. Einrichtung'!$C$9+(13-1)*7)))</f>
        <v/>
      </c>
      <c r="O25" s="106">
        <f>IF($A25="","",COUNTIFS('3. Abwesenheiten'!$A$5:$A$200,$A25,'3. Abwesenheiten'!$F$5:$F$200,"Genehmigt",'3. Abwesenheiten'!$C$5:$C$200,"&lt;="&amp;('1. Einrichtung'!$C$9+(14-1)*7+6),'3. Abwesenheiten'!$D$5:$D$200,"&gt;="&amp;('1. Einrichtung'!$C$9+(14-1)*7)))</f>
        <v/>
      </c>
      <c r="P25" s="106">
        <f>IF($A25="","",COUNTIFS('3. Abwesenheiten'!$A$5:$A$200,$A25,'3. Abwesenheiten'!$F$5:$F$200,"Genehmigt",'3. Abwesenheiten'!$C$5:$C$200,"&lt;="&amp;('1. Einrichtung'!$C$9+(15-1)*7+6),'3. Abwesenheiten'!$D$5:$D$200,"&gt;="&amp;('1. Einrichtung'!$C$9+(15-1)*7)))</f>
        <v/>
      </c>
      <c r="Q25" s="106">
        <f>IF($A25="","",COUNTIFS('3. Abwesenheiten'!$A$5:$A$200,$A25,'3. Abwesenheiten'!$F$5:$F$200,"Genehmigt",'3. Abwesenheiten'!$C$5:$C$200,"&lt;="&amp;('1. Einrichtung'!$C$9+(16-1)*7+6),'3. Abwesenheiten'!$D$5:$D$200,"&gt;="&amp;('1. Einrichtung'!$C$9+(16-1)*7)))</f>
        <v/>
      </c>
      <c r="R25" s="106">
        <f>IF($A25="","",COUNTIFS('3. Abwesenheiten'!$A$5:$A$200,$A25,'3. Abwesenheiten'!$F$5:$F$200,"Genehmigt",'3. Abwesenheiten'!$C$5:$C$200,"&lt;="&amp;('1. Einrichtung'!$C$9+(17-1)*7+6),'3. Abwesenheiten'!$D$5:$D$200,"&gt;="&amp;('1. Einrichtung'!$C$9+(17-1)*7)))</f>
        <v/>
      </c>
      <c r="S25" s="106">
        <f>IF($A25="","",COUNTIFS('3. Abwesenheiten'!$A$5:$A$200,$A25,'3. Abwesenheiten'!$F$5:$F$200,"Genehmigt",'3. Abwesenheiten'!$C$5:$C$200,"&lt;="&amp;('1. Einrichtung'!$C$9+(18-1)*7+6),'3. Abwesenheiten'!$D$5:$D$200,"&gt;="&amp;('1. Einrichtung'!$C$9+(18-1)*7)))</f>
        <v/>
      </c>
      <c r="T25" s="106">
        <f>IF($A25="","",COUNTIFS('3. Abwesenheiten'!$A$5:$A$200,$A25,'3. Abwesenheiten'!$F$5:$F$200,"Genehmigt",'3. Abwesenheiten'!$C$5:$C$200,"&lt;="&amp;('1. Einrichtung'!$C$9+(19-1)*7+6),'3. Abwesenheiten'!$D$5:$D$200,"&gt;="&amp;('1. Einrichtung'!$C$9+(19-1)*7)))</f>
        <v/>
      </c>
      <c r="U25" s="106">
        <f>IF($A25="","",COUNTIFS('3. Abwesenheiten'!$A$5:$A$200,$A25,'3. Abwesenheiten'!$F$5:$F$200,"Genehmigt",'3. Abwesenheiten'!$C$5:$C$200,"&lt;="&amp;('1. Einrichtung'!$C$9+(20-1)*7+6),'3. Abwesenheiten'!$D$5:$D$200,"&gt;="&amp;('1. Einrichtung'!$C$9+(20-1)*7)))</f>
        <v/>
      </c>
      <c r="V25" s="106">
        <f>IF($A25="","",COUNTIFS('3. Abwesenheiten'!$A$5:$A$200,$A25,'3. Abwesenheiten'!$F$5:$F$200,"Genehmigt",'3. Abwesenheiten'!$C$5:$C$200,"&lt;="&amp;('1. Einrichtung'!$C$9+(21-1)*7+6),'3. Abwesenheiten'!$D$5:$D$200,"&gt;="&amp;('1. Einrichtung'!$C$9+(21-1)*7)))</f>
        <v/>
      </c>
      <c r="W25" s="106">
        <f>IF($A25="","",COUNTIFS('3. Abwesenheiten'!$A$5:$A$200,$A25,'3. Abwesenheiten'!$F$5:$F$200,"Genehmigt",'3. Abwesenheiten'!$C$5:$C$200,"&lt;="&amp;('1. Einrichtung'!$C$9+(22-1)*7+6),'3. Abwesenheiten'!$D$5:$D$200,"&gt;="&amp;('1. Einrichtung'!$C$9+(22-1)*7)))</f>
        <v/>
      </c>
      <c r="X25" s="106">
        <f>IF($A25="","",COUNTIFS('3. Abwesenheiten'!$A$5:$A$200,$A25,'3. Abwesenheiten'!$F$5:$F$200,"Genehmigt",'3. Abwesenheiten'!$C$5:$C$200,"&lt;="&amp;('1. Einrichtung'!$C$9+(23-1)*7+6),'3. Abwesenheiten'!$D$5:$D$200,"&gt;="&amp;('1. Einrichtung'!$C$9+(23-1)*7)))</f>
        <v/>
      </c>
      <c r="Y25" s="106">
        <f>IF($A25="","",COUNTIFS('3. Abwesenheiten'!$A$5:$A$200,$A25,'3. Abwesenheiten'!$F$5:$F$200,"Genehmigt",'3. Abwesenheiten'!$C$5:$C$200,"&lt;="&amp;('1. Einrichtung'!$C$9+(24-1)*7+6),'3. Abwesenheiten'!$D$5:$D$200,"&gt;="&amp;('1. Einrichtung'!$C$9+(24-1)*7)))</f>
        <v/>
      </c>
      <c r="Z25" s="106">
        <f>IF($A25="","",COUNTIFS('3. Abwesenheiten'!$A$5:$A$200,$A25,'3. Abwesenheiten'!$F$5:$F$200,"Genehmigt",'3. Abwesenheiten'!$C$5:$C$200,"&lt;="&amp;('1. Einrichtung'!$C$9+(25-1)*7+6),'3. Abwesenheiten'!$D$5:$D$200,"&gt;="&amp;('1. Einrichtung'!$C$9+(25-1)*7)))</f>
        <v/>
      </c>
      <c r="AA25" s="106">
        <f>IF($A25="","",COUNTIFS('3. Abwesenheiten'!$A$5:$A$200,$A25,'3. Abwesenheiten'!$F$5:$F$200,"Genehmigt",'3. Abwesenheiten'!$C$5:$C$200,"&lt;="&amp;('1. Einrichtung'!$C$9+(26-1)*7+6),'3. Abwesenheiten'!$D$5:$D$200,"&gt;="&amp;('1. Einrichtung'!$C$9+(26-1)*7)))</f>
        <v/>
      </c>
      <c r="AB25" s="106">
        <f>IF($A25="","",COUNTIFS('3. Abwesenheiten'!$A$5:$A$200,$A25,'3. Abwesenheiten'!$F$5:$F$200,"Genehmigt",'3. Abwesenheiten'!$C$5:$C$200,"&lt;="&amp;('1. Einrichtung'!$C$9+(27-1)*7+6),'3. Abwesenheiten'!$D$5:$D$200,"&gt;="&amp;('1. Einrichtung'!$C$9+(27-1)*7)))</f>
        <v/>
      </c>
      <c r="AC25" s="106">
        <f>IF($A25="","",COUNTIFS('3. Abwesenheiten'!$A$5:$A$200,$A25,'3. Abwesenheiten'!$F$5:$F$200,"Genehmigt",'3. Abwesenheiten'!$C$5:$C$200,"&lt;="&amp;('1. Einrichtung'!$C$9+(28-1)*7+6),'3. Abwesenheiten'!$D$5:$D$200,"&gt;="&amp;('1. Einrichtung'!$C$9+(28-1)*7)))</f>
        <v/>
      </c>
      <c r="AD25" s="106">
        <f>IF($A25="","",COUNTIFS('3. Abwesenheiten'!$A$5:$A$200,$A25,'3. Abwesenheiten'!$F$5:$F$200,"Genehmigt",'3. Abwesenheiten'!$C$5:$C$200,"&lt;="&amp;('1. Einrichtung'!$C$9+(29-1)*7+6),'3. Abwesenheiten'!$D$5:$D$200,"&gt;="&amp;('1. Einrichtung'!$C$9+(29-1)*7)))</f>
        <v/>
      </c>
      <c r="AE25" s="106">
        <f>IF($A25="","",COUNTIFS('3. Abwesenheiten'!$A$5:$A$200,$A25,'3. Abwesenheiten'!$F$5:$F$200,"Genehmigt",'3. Abwesenheiten'!$C$5:$C$200,"&lt;="&amp;('1. Einrichtung'!$C$9+(30-1)*7+6),'3. Abwesenheiten'!$D$5:$D$200,"&gt;="&amp;('1. Einrichtung'!$C$9+(30-1)*7)))</f>
        <v/>
      </c>
      <c r="AF25" s="106">
        <f>IF($A25="","",COUNTIFS('3. Abwesenheiten'!$A$5:$A$200,$A25,'3. Abwesenheiten'!$F$5:$F$200,"Genehmigt",'3. Abwesenheiten'!$C$5:$C$200,"&lt;="&amp;('1. Einrichtung'!$C$9+(31-1)*7+6),'3. Abwesenheiten'!$D$5:$D$200,"&gt;="&amp;('1. Einrichtung'!$C$9+(31-1)*7)))</f>
        <v/>
      </c>
      <c r="AG25" s="106">
        <f>IF($A25="","",COUNTIFS('3. Abwesenheiten'!$A$5:$A$200,$A25,'3. Abwesenheiten'!$F$5:$F$200,"Genehmigt",'3. Abwesenheiten'!$C$5:$C$200,"&lt;="&amp;('1. Einrichtung'!$C$9+(32-1)*7+6),'3. Abwesenheiten'!$D$5:$D$200,"&gt;="&amp;('1. Einrichtung'!$C$9+(32-1)*7)))</f>
        <v/>
      </c>
      <c r="AH25" s="106">
        <f>IF($A25="","",COUNTIFS('3. Abwesenheiten'!$A$5:$A$200,$A25,'3. Abwesenheiten'!$F$5:$F$200,"Genehmigt",'3. Abwesenheiten'!$C$5:$C$200,"&lt;="&amp;('1. Einrichtung'!$C$9+(33-1)*7+6),'3. Abwesenheiten'!$D$5:$D$200,"&gt;="&amp;('1. Einrichtung'!$C$9+(33-1)*7)))</f>
        <v/>
      </c>
      <c r="AI25" s="106">
        <f>IF($A25="","",COUNTIFS('3. Abwesenheiten'!$A$5:$A$200,$A25,'3. Abwesenheiten'!$F$5:$F$200,"Genehmigt",'3. Abwesenheiten'!$C$5:$C$200,"&lt;="&amp;('1. Einrichtung'!$C$9+(34-1)*7+6),'3. Abwesenheiten'!$D$5:$D$200,"&gt;="&amp;('1. Einrichtung'!$C$9+(34-1)*7)))</f>
        <v/>
      </c>
      <c r="AJ25" s="106">
        <f>IF($A25="","",COUNTIFS('3. Abwesenheiten'!$A$5:$A$200,$A25,'3. Abwesenheiten'!$F$5:$F$200,"Genehmigt",'3. Abwesenheiten'!$C$5:$C$200,"&lt;="&amp;('1. Einrichtung'!$C$9+(35-1)*7+6),'3. Abwesenheiten'!$D$5:$D$200,"&gt;="&amp;('1. Einrichtung'!$C$9+(35-1)*7)))</f>
        <v/>
      </c>
      <c r="AK25" s="106">
        <f>IF($A25="","",COUNTIFS('3. Abwesenheiten'!$A$5:$A$200,$A25,'3. Abwesenheiten'!$F$5:$F$200,"Genehmigt",'3. Abwesenheiten'!$C$5:$C$200,"&lt;="&amp;('1. Einrichtung'!$C$9+(36-1)*7+6),'3. Abwesenheiten'!$D$5:$D$200,"&gt;="&amp;('1. Einrichtung'!$C$9+(36-1)*7)))</f>
        <v/>
      </c>
      <c r="AL25" s="106">
        <f>IF($A25="","",COUNTIFS('3. Abwesenheiten'!$A$5:$A$200,$A25,'3. Abwesenheiten'!$F$5:$F$200,"Genehmigt",'3. Abwesenheiten'!$C$5:$C$200,"&lt;="&amp;('1. Einrichtung'!$C$9+(37-1)*7+6),'3. Abwesenheiten'!$D$5:$D$200,"&gt;="&amp;('1. Einrichtung'!$C$9+(37-1)*7)))</f>
        <v/>
      </c>
      <c r="AM25" s="106">
        <f>IF($A25="","",COUNTIFS('3. Abwesenheiten'!$A$5:$A$200,$A25,'3. Abwesenheiten'!$F$5:$F$200,"Genehmigt",'3. Abwesenheiten'!$C$5:$C$200,"&lt;="&amp;('1. Einrichtung'!$C$9+(38-1)*7+6),'3. Abwesenheiten'!$D$5:$D$200,"&gt;="&amp;('1. Einrichtung'!$C$9+(38-1)*7)))</f>
        <v/>
      </c>
      <c r="AN25" s="106">
        <f>IF($A25="","",COUNTIFS('3. Abwesenheiten'!$A$5:$A$200,$A25,'3. Abwesenheiten'!$F$5:$F$200,"Genehmigt",'3. Abwesenheiten'!$C$5:$C$200,"&lt;="&amp;('1. Einrichtung'!$C$9+(39-1)*7+6),'3. Abwesenheiten'!$D$5:$D$200,"&gt;="&amp;('1. Einrichtung'!$C$9+(39-1)*7)))</f>
        <v/>
      </c>
      <c r="AO25" s="106">
        <f>IF($A25="","",COUNTIFS('3. Abwesenheiten'!$A$5:$A$200,$A25,'3. Abwesenheiten'!$F$5:$F$200,"Genehmigt",'3. Abwesenheiten'!$C$5:$C$200,"&lt;="&amp;('1. Einrichtung'!$C$9+(40-1)*7+6),'3. Abwesenheiten'!$D$5:$D$200,"&gt;="&amp;('1. Einrichtung'!$C$9+(40-1)*7)))</f>
        <v/>
      </c>
      <c r="AP25" s="106">
        <f>IF($A25="","",COUNTIFS('3. Abwesenheiten'!$A$5:$A$200,$A25,'3. Abwesenheiten'!$F$5:$F$200,"Genehmigt",'3. Abwesenheiten'!$C$5:$C$200,"&lt;="&amp;('1. Einrichtung'!$C$9+(41-1)*7+6),'3. Abwesenheiten'!$D$5:$D$200,"&gt;="&amp;('1. Einrichtung'!$C$9+(41-1)*7)))</f>
        <v/>
      </c>
      <c r="AQ25" s="106">
        <f>IF($A25="","",COUNTIFS('3. Abwesenheiten'!$A$5:$A$200,$A25,'3. Abwesenheiten'!$F$5:$F$200,"Genehmigt",'3. Abwesenheiten'!$C$5:$C$200,"&lt;="&amp;('1. Einrichtung'!$C$9+(42-1)*7+6),'3. Abwesenheiten'!$D$5:$D$200,"&gt;="&amp;('1. Einrichtung'!$C$9+(42-1)*7)))</f>
        <v/>
      </c>
      <c r="AR25" s="106">
        <f>IF($A25="","",COUNTIFS('3. Abwesenheiten'!$A$5:$A$200,$A25,'3. Abwesenheiten'!$F$5:$F$200,"Genehmigt",'3. Abwesenheiten'!$C$5:$C$200,"&lt;="&amp;('1. Einrichtung'!$C$9+(43-1)*7+6),'3. Abwesenheiten'!$D$5:$D$200,"&gt;="&amp;('1. Einrichtung'!$C$9+(43-1)*7)))</f>
        <v/>
      </c>
      <c r="AS25" s="106">
        <f>IF($A25="","",COUNTIFS('3. Abwesenheiten'!$A$5:$A$200,$A25,'3. Abwesenheiten'!$F$5:$F$200,"Genehmigt",'3. Abwesenheiten'!$C$5:$C$200,"&lt;="&amp;('1. Einrichtung'!$C$9+(44-1)*7+6),'3. Abwesenheiten'!$D$5:$D$200,"&gt;="&amp;('1. Einrichtung'!$C$9+(44-1)*7)))</f>
        <v/>
      </c>
      <c r="AT25" s="106">
        <f>IF($A25="","",COUNTIFS('3. Abwesenheiten'!$A$5:$A$200,$A25,'3. Abwesenheiten'!$F$5:$F$200,"Genehmigt",'3. Abwesenheiten'!$C$5:$C$200,"&lt;="&amp;('1. Einrichtung'!$C$9+(45-1)*7+6),'3. Abwesenheiten'!$D$5:$D$200,"&gt;="&amp;('1. Einrichtung'!$C$9+(45-1)*7)))</f>
        <v/>
      </c>
      <c r="AU25" s="106">
        <f>IF($A25="","",COUNTIFS('3. Abwesenheiten'!$A$5:$A$200,$A25,'3. Abwesenheiten'!$F$5:$F$200,"Genehmigt",'3. Abwesenheiten'!$C$5:$C$200,"&lt;="&amp;('1. Einrichtung'!$C$9+(46-1)*7+6),'3. Abwesenheiten'!$D$5:$D$200,"&gt;="&amp;('1. Einrichtung'!$C$9+(46-1)*7)))</f>
        <v/>
      </c>
      <c r="AV25" s="106">
        <f>IF($A25="","",COUNTIFS('3. Abwesenheiten'!$A$5:$A$200,$A25,'3. Abwesenheiten'!$F$5:$F$200,"Genehmigt",'3. Abwesenheiten'!$C$5:$C$200,"&lt;="&amp;('1. Einrichtung'!$C$9+(47-1)*7+6),'3. Abwesenheiten'!$D$5:$D$200,"&gt;="&amp;('1. Einrichtung'!$C$9+(47-1)*7)))</f>
        <v/>
      </c>
      <c r="AW25" s="106">
        <f>IF($A25="","",COUNTIFS('3. Abwesenheiten'!$A$5:$A$200,$A25,'3. Abwesenheiten'!$F$5:$F$200,"Genehmigt",'3. Abwesenheiten'!$C$5:$C$200,"&lt;="&amp;('1. Einrichtung'!$C$9+(48-1)*7+6),'3. Abwesenheiten'!$D$5:$D$200,"&gt;="&amp;('1. Einrichtung'!$C$9+(48-1)*7)))</f>
        <v/>
      </c>
      <c r="AX25" s="106">
        <f>IF($A25="","",COUNTIFS('3. Abwesenheiten'!$A$5:$A$200,$A25,'3. Abwesenheiten'!$F$5:$F$200,"Genehmigt",'3. Abwesenheiten'!$C$5:$C$200,"&lt;="&amp;('1. Einrichtung'!$C$9+(49-1)*7+6),'3. Abwesenheiten'!$D$5:$D$200,"&gt;="&amp;('1. Einrichtung'!$C$9+(49-1)*7)))</f>
        <v/>
      </c>
      <c r="AY25" s="106">
        <f>IF($A25="","",COUNTIFS('3. Abwesenheiten'!$A$5:$A$200,$A25,'3. Abwesenheiten'!$F$5:$F$200,"Genehmigt",'3. Abwesenheiten'!$C$5:$C$200,"&lt;="&amp;('1. Einrichtung'!$C$9+(50-1)*7+6),'3. Abwesenheiten'!$D$5:$D$200,"&gt;="&amp;('1. Einrichtung'!$C$9+(50-1)*7)))</f>
        <v/>
      </c>
      <c r="AZ25" s="106">
        <f>IF($A25="","",COUNTIFS('3. Abwesenheiten'!$A$5:$A$200,$A25,'3. Abwesenheiten'!$F$5:$F$200,"Genehmigt",'3. Abwesenheiten'!$C$5:$C$200,"&lt;="&amp;('1. Einrichtung'!$C$9+(51-1)*7+6),'3. Abwesenheiten'!$D$5:$D$200,"&gt;="&amp;('1. Einrichtung'!$C$9+(51-1)*7)))</f>
        <v/>
      </c>
      <c r="BA25" s="106">
        <f>IF($A25="","",COUNTIFS('3. Abwesenheiten'!$A$5:$A$200,$A25,'3. Abwesenheiten'!$F$5:$F$200,"Genehmigt",'3. Abwesenheiten'!$C$5:$C$200,"&lt;="&amp;('1. Einrichtung'!$C$9+(52-1)*7+6),'3. Abwesenheiten'!$D$5:$D$200,"&gt;="&amp;('1. Einrichtung'!$C$9+(52-1)*7)))</f>
        <v/>
      </c>
    </row>
    <row r="26" ht="18" customHeight="1" s="55">
      <c r="A26" s="105">
        <f>IF('2. Mitarbeiter'!A26="","",'2. Mitarbeiter'!A26)</f>
        <v/>
      </c>
      <c r="B26" s="106">
        <f>IF($A26="","",COUNTIFS('3. Abwesenheiten'!$A$5:$A$200,$A26,'3. Abwesenheiten'!$F$5:$F$200,"Genehmigt",'3. Abwesenheiten'!$C$5:$C$200,"&lt;="&amp;('1. Einrichtung'!$C$9+(1-1)*7+6),'3. Abwesenheiten'!$D$5:$D$200,"&gt;="&amp;('1. Einrichtung'!$C$9+(1-1)*7)))</f>
        <v/>
      </c>
      <c r="C26" s="106">
        <f>IF($A26="","",COUNTIFS('3. Abwesenheiten'!$A$5:$A$200,$A26,'3. Abwesenheiten'!$F$5:$F$200,"Genehmigt",'3. Abwesenheiten'!$C$5:$C$200,"&lt;="&amp;('1. Einrichtung'!$C$9+(2-1)*7+6),'3. Abwesenheiten'!$D$5:$D$200,"&gt;="&amp;('1. Einrichtung'!$C$9+(2-1)*7)))</f>
        <v/>
      </c>
      <c r="D26" s="106">
        <f>IF($A26="","",COUNTIFS('3. Abwesenheiten'!$A$5:$A$200,$A26,'3. Abwesenheiten'!$F$5:$F$200,"Genehmigt",'3. Abwesenheiten'!$C$5:$C$200,"&lt;="&amp;('1. Einrichtung'!$C$9+(3-1)*7+6),'3. Abwesenheiten'!$D$5:$D$200,"&gt;="&amp;('1. Einrichtung'!$C$9+(3-1)*7)))</f>
        <v/>
      </c>
      <c r="E26" s="106">
        <f>IF($A26="","",COUNTIFS('3. Abwesenheiten'!$A$5:$A$200,$A26,'3. Abwesenheiten'!$F$5:$F$200,"Genehmigt",'3. Abwesenheiten'!$C$5:$C$200,"&lt;="&amp;('1. Einrichtung'!$C$9+(4-1)*7+6),'3. Abwesenheiten'!$D$5:$D$200,"&gt;="&amp;('1. Einrichtung'!$C$9+(4-1)*7)))</f>
        <v/>
      </c>
      <c r="F26" s="106">
        <f>IF($A26="","",COUNTIFS('3. Abwesenheiten'!$A$5:$A$200,$A26,'3. Abwesenheiten'!$F$5:$F$200,"Genehmigt",'3. Abwesenheiten'!$C$5:$C$200,"&lt;="&amp;('1. Einrichtung'!$C$9+(5-1)*7+6),'3. Abwesenheiten'!$D$5:$D$200,"&gt;="&amp;('1. Einrichtung'!$C$9+(5-1)*7)))</f>
        <v/>
      </c>
      <c r="G26" s="106">
        <f>IF($A26="","",COUNTIFS('3. Abwesenheiten'!$A$5:$A$200,$A26,'3. Abwesenheiten'!$F$5:$F$200,"Genehmigt",'3. Abwesenheiten'!$C$5:$C$200,"&lt;="&amp;('1. Einrichtung'!$C$9+(6-1)*7+6),'3. Abwesenheiten'!$D$5:$D$200,"&gt;="&amp;('1. Einrichtung'!$C$9+(6-1)*7)))</f>
        <v/>
      </c>
      <c r="H26" s="106">
        <f>IF($A26="","",COUNTIFS('3. Abwesenheiten'!$A$5:$A$200,$A26,'3. Abwesenheiten'!$F$5:$F$200,"Genehmigt",'3. Abwesenheiten'!$C$5:$C$200,"&lt;="&amp;('1. Einrichtung'!$C$9+(7-1)*7+6),'3. Abwesenheiten'!$D$5:$D$200,"&gt;="&amp;('1. Einrichtung'!$C$9+(7-1)*7)))</f>
        <v/>
      </c>
      <c r="I26" s="106">
        <f>IF($A26="","",COUNTIFS('3. Abwesenheiten'!$A$5:$A$200,$A26,'3. Abwesenheiten'!$F$5:$F$200,"Genehmigt",'3. Abwesenheiten'!$C$5:$C$200,"&lt;="&amp;('1. Einrichtung'!$C$9+(8-1)*7+6),'3. Abwesenheiten'!$D$5:$D$200,"&gt;="&amp;('1. Einrichtung'!$C$9+(8-1)*7)))</f>
        <v/>
      </c>
      <c r="J26" s="106">
        <f>IF($A26="","",COUNTIFS('3. Abwesenheiten'!$A$5:$A$200,$A26,'3. Abwesenheiten'!$F$5:$F$200,"Genehmigt",'3. Abwesenheiten'!$C$5:$C$200,"&lt;="&amp;('1. Einrichtung'!$C$9+(9-1)*7+6),'3. Abwesenheiten'!$D$5:$D$200,"&gt;="&amp;('1. Einrichtung'!$C$9+(9-1)*7)))</f>
        <v/>
      </c>
      <c r="K26" s="106">
        <f>IF($A26="","",COUNTIFS('3. Abwesenheiten'!$A$5:$A$200,$A26,'3. Abwesenheiten'!$F$5:$F$200,"Genehmigt",'3. Abwesenheiten'!$C$5:$C$200,"&lt;="&amp;('1. Einrichtung'!$C$9+(10-1)*7+6),'3. Abwesenheiten'!$D$5:$D$200,"&gt;="&amp;('1. Einrichtung'!$C$9+(10-1)*7)))</f>
        <v/>
      </c>
      <c r="L26" s="106">
        <f>IF($A26="","",COUNTIFS('3. Abwesenheiten'!$A$5:$A$200,$A26,'3. Abwesenheiten'!$F$5:$F$200,"Genehmigt",'3. Abwesenheiten'!$C$5:$C$200,"&lt;="&amp;('1. Einrichtung'!$C$9+(11-1)*7+6),'3. Abwesenheiten'!$D$5:$D$200,"&gt;="&amp;('1. Einrichtung'!$C$9+(11-1)*7)))</f>
        <v/>
      </c>
      <c r="M26" s="106">
        <f>IF($A26="","",COUNTIFS('3. Abwesenheiten'!$A$5:$A$200,$A26,'3. Abwesenheiten'!$F$5:$F$200,"Genehmigt",'3. Abwesenheiten'!$C$5:$C$200,"&lt;="&amp;('1. Einrichtung'!$C$9+(12-1)*7+6),'3. Abwesenheiten'!$D$5:$D$200,"&gt;="&amp;('1. Einrichtung'!$C$9+(12-1)*7)))</f>
        <v/>
      </c>
      <c r="N26" s="106">
        <f>IF($A26="","",COUNTIFS('3. Abwesenheiten'!$A$5:$A$200,$A26,'3. Abwesenheiten'!$F$5:$F$200,"Genehmigt",'3. Abwesenheiten'!$C$5:$C$200,"&lt;="&amp;('1. Einrichtung'!$C$9+(13-1)*7+6),'3. Abwesenheiten'!$D$5:$D$200,"&gt;="&amp;('1. Einrichtung'!$C$9+(13-1)*7)))</f>
        <v/>
      </c>
      <c r="O26" s="106">
        <f>IF($A26="","",COUNTIFS('3. Abwesenheiten'!$A$5:$A$200,$A26,'3. Abwesenheiten'!$F$5:$F$200,"Genehmigt",'3. Abwesenheiten'!$C$5:$C$200,"&lt;="&amp;('1. Einrichtung'!$C$9+(14-1)*7+6),'3. Abwesenheiten'!$D$5:$D$200,"&gt;="&amp;('1. Einrichtung'!$C$9+(14-1)*7)))</f>
        <v/>
      </c>
      <c r="P26" s="106">
        <f>IF($A26="","",COUNTIFS('3. Abwesenheiten'!$A$5:$A$200,$A26,'3. Abwesenheiten'!$F$5:$F$200,"Genehmigt",'3. Abwesenheiten'!$C$5:$C$200,"&lt;="&amp;('1. Einrichtung'!$C$9+(15-1)*7+6),'3. Abwesenheiten'!$D$5:$D$200,"&gt;="&amp;('1. Einrichtung'!$C$9+(15-1)*7)))</f>
        <v/>
      </c>
      <c r="Q26" s="106">
        <f>IF($A26="","",COUNTIFS('3. Abwesenheiten'!$A$5:$A$200,$A26,'3. Abwesenheiten'!$F$5:$F$200,"Genehmigt",'3. Abwesenheiten'!$C$5:$C$200,"&lt;="&amp;('1. Einrichtung'!$C$9+(16-1)*7+6),'3. Abwesenheiten'!$D$5:$D$200,"&gt;="&amp;('1. Einrichtung'!$C$9+(16-1)*7)))</f>
        <v/>
      </c>
      <c r="R26" s="106">
        <f>IF($A26="","",COUNTIFS('3. Abwesenheiten'!$A$5:$A$200,$A26,'3. Abwesenheiten'!$F$5:$F$200,"Genehmigt",'3. Abwesenheiten'!$C$5:$C$200,"&lt;="&amp;('1. Einrichtung'!$C$9+(17-1)*7+6),'3. Abwesenheiten'!$D$5:$D$200,"&gt;="&amp;('1. Einrichtung'!$C$9+(17-1)*7)))</f>
        <v/>
      </c>
      <c r="S26" s="106">
        <f>IF($A26="","",COUNTIFS('3. Abwesenheiten'!$A$5:$A$200,$A26,'3. Abwesenheiten'!$F$5:$F$200,"Genehmigt",'3. Abwesenheiten'!$C$5:$C$200,"&lt;="&amp;('1. Einrichtung'!$C$9+(18-1)*7+6),'3. Abwesenheiten'!$D$5:$D$200,"&gt;="&amp;('1. Einrichtung'!$C$9+(18-1)*7)))</f>
        <v/>
      </c>
      <c r="T26" s="106">
        <f>IF($A26="","",COUNTIFS('3. Abwesenheiten'!$A$5:$A$200,$A26,'3. Abwesenheiten'!$F$5:$F$200,"Genehmigt",'3. Abwesenheiten'!$C$5:$C$200,"&lt;="&amp;('1. Einrichtung'!$C$9+(19-1)*7+6),'3. Abwesenheiten'!$D$5:$D$200,"&gt;="&amp;('1. Einrichtung'!$C$9+(19-1)*7)))</f>
        <v/>
      </c>
      <c r="U26" s="106">
        <f>IF($A26="","",COUNTIFS('3. Abwesenheiten'!$A$5:$A$200,$A26,'3. Abwesenheiten'!$F$5:$F$200,"Genehmigt",'3. Abwesenheiten'!$C$5:$C$200,"&lt;="&amp;('1. Einrichtung'!$C$9+(20-1)*7+6),'3. Abwesenheiten'!$D$5:$D$200,"&gt;="&amp;('1. Einrichtung'!$C$9+(20-1)*7)))</f>
        <v/>
      </c>
      <c r="V26" s="106">
        <f>IF($A26="","",COUNTIFS('3. Abwesenheiten'!$A$5:$A$200,$A26,'3. Abwesenheiten'!$F$5:$F$200,"Genehmigt",'3. Abwesenheiten'!$C$5:$C$200,"&lt;="&amp;('1. Einrichtung'!$C$9+(21-1)*7+6),'3. Abwesenheiten'!$D$5:$D$200,"&gt;="&amp;('1. Einrichtung'!$C$9+(21-1)*7)))</f>
        <v/>
      </c>
      <c r="W26" s="106">
        <f>IF($A26="","",COUNTIFS('3. Abwesenheiten'!$A$5:$A$200,$A26,'3. Abwesenheiten'!$F$5:$F$200,"Genehmigt",'3. Abwesenheiten'!$C$5:$C$200,"&lt;="&amp;('1. Einrichtung'!$C$9+(22-1)*7+6),'3. Abwesenheiten'!$D$5:$D$200,"&gt;="&amp;('1. Einrichtung'!$C$9+(22-1)*7)))</f>
        <v/>
      </c>
      <c r="X26" s="106">
        <f>IF($A26="","",COUNTIFS('3. Abwesenheiten'!$A$5:$A$200,$A26,'3. Abwesenheiten'!$F$5:$F$200,"Genehmigt",'3. Abwesenheiten'!$C$5:$C$200,"&lt;="&amp;('1. Einrichtung'!$C$9+(23-1)*7+6),'3. Abwesenheiten'!$D$5:$D$200,"&gt;="&amp;('1. Einrichtung'!$C$9+(23-1)*7)))</f>
        <v/>
      </c>
      <c r="Y26" s="106">
        <f>IF($A26="","",COUNTIFS('3. Abwesenheiten'!$A$5:$A$200,$A26,'3. Abwesenheiten'!$F$5:$F$200,"Genehmigt",'3. Abwesenheiten'!$C$5:$C$200,"&lt;="&amp;('1. Einrichtung'!$C$9+(24-1)*7+6),'3. Abwesenheiten'!$D$5:$D$200,"&gt;="&amp;('1. Einrichtung'!$C$9+(24-1)*7)))</f>
        <v/>
      </c>
      <c r="Z26" s="106">
        <f>IF($A26="","",COUNTIFS('3. Abwesenheiten'!$A$5:$A$200,$A26,'3. Abwesenheiten'!$F$5:$F$200,"Genehmigt",'3. Abwesenheiten'!$C$5:$C$200,"&lt;="&amp;('1. Einrichtung'!$C$9+(25-1)*7+6),'3. Abwesenheiten'!$D$5:$D$200,"&gt;="&amp;('1. Einrichtung'!$C$9+(25-1)*7)))</f>
        <v/>
      </c>
      <c r="AA26" s="106">
        <f>IF($A26="","",COUNTIFS('3. Abwesenheiten'!$A$5:$A$200,$A26,'3. Abwesenheiten'!$F$5:$F$200,"Genehmigt",'3. Abwesenheiten'!$C$5:$C$200,"&lt;="&amp;('1. Einrichtung'!$C$9+(26-1)*7+6),'3. Abwesenheiten'!$D$5:$D$200,"&gt;="&amp;('1. Einrichtung'!$C$9+(26-1)*7)))</f>
        <v/>
      </c>
      <c r="AB26" s="106">
        <f>IF($A26="","",COUNTIFS('3. Abwesenheiten'!$A$5:$A$200,$A26,'3. Abwesenheiten'!$F$5:$F$200,"Genehmigt",'3. Abwesenheiten'!$C$5:$C$200,"&lt;="&amp;('1. Einrichtung'!$C$9+(27-1)*7+6),'3. Abwesenheiten'!$D$5:$D$200,"&gt;="&amp;('1. Einrichtung'!$C$9+(27-1)*7)))</f>
        <v/>
      </c>
      <c r="AC26" s="106">
        <f>IF($A26="","",COUNTIFS('3. Abwesenheiten'!$A$5:$A$200,$A26,'3. Abwesenheiten'!$F$5:$F$200,"Genehmigt",'3. Abwesenheiten'!$C$5:$C$200,"&lt;="&amp;('1. Einrichtung'!$C$9+(28-1)*7+6),'3. Abwesenheiten'!$D$5:$D$200,"&gt;="&amp;('1. Einrichtung'!$C$9+(28-1)*7)))</f>
        <v/>
      </c>
      <c r="AD26" s="106">
        <f>IF($A26="","",COUNTIFS('3. Abwesenheiten'!$A$5:$A$200,$A26,'3. Abwesenheiten'!$F$5:$F$200,"Genehmigt",'3. Abwesenheiten'!$C$5:$C$200,"&lt;="&amp;('1. Einrichtung'!$C$9+(29-1)*7+6),'3. Abwesenheiten'!$D$5:$D$200,"&gt;="&amp;('1. Einrichtung'!$C$9+(29-1)*7)))</f>
        <v/>
      </c>
      <c r="AE26" s="106">
        <f>IF($A26="","",COUNTIFS('3. Abwesenheiten'!$A$5:$A$200,$A26,'3. Abwesenheiten'!$F$5:$F$200,"Genehmigt",'3. Abwesenheiten'!$C$5:$C$200,"&lt;="&amp;('1. Einrichtung'!$C$9+(30-1)*7+6),'3. Abwesenheiten'!$D$5:$D$200,"&gt;="&amp;('1. Einrichtung'!$C$9+(30-1)*7)))</f>
        <v/>
      </c>
      <c r="AF26" s="106">
        <f>IF($A26="","",COUNTIFS('3. Abwesenheiten'!$A$5:$A$200,$A26,'3. Abwesenheiten'!$F$5:$F$200,"Genehmigt",'3. Abwesenheiten'!$C$5:$C$200,"&lt;="&amp;('1. Einrichtung'!$C$9+(31-1)*7+6),'3. Abwesenheiten'!$D$5:$D$200,"&gt;="&amp;('1. Einrichtung'!$C$9+(31-1)*7)))</f>
        <v/>
      </c>
      <c r="AG26" s="106">
        <f>IF($A26="","",COUNTIFS('3. Abwesenheiten'!$A$5:$A$200,$A26,'3. Abwesenheiten'!$F$5:$F$200,"Genehmigt",'3. Abwesenheiten'!$C$5:$C$200,"&lt;="&amp;('1. Einrichtung'!$C$9+(32-1)*7+6),'3. Abwesenheiten'!$D$5:$D$200,"&gt;="&amp;('1. Einrichtung'!$C$9+(32-1)*7)))</f>
        <v/>
      </c>
      <c r="AH26" s="106">
        <f>IF($A26="","",COUNTIFS('3. Abwesenheiten'!$A$5:$A$200,$A26,'3. Abwesenheiten'!$F$5:$F$200,"Genehmigt",'3. Abwesenheiten'!$C$5:$C$200,"&lt;="&amp;('1. Einrichtung'!$C$9+(33-1)*7+6),'3. Abwesenheiten'!$D$5:$D$200,"&gt;="&amp;('1. Einrichtung'!$C$9+(33-1)*7)))</f>
        <v/>
      </c>
      <c r="AI26" s="106">
        <f>IF($A26="","",COUNTIFS('3. Abwesenheiten'!$A$5:$A$200,$A26,'3. Abwesenheiten'!$F$5:$F$200,"Genehmigt",'3. Abwesenheiten'!$C$5:$C$200,"&lt;="&amp;('1. Einrichtung'!$C$9+(34-1)*7+6),'3. Abwesenheiten'!$D$5:$D$200,"&gt;="&amp;('1. Einrichtung'!$C$9+(34-1)*7)))</f>
        <v/>
      </c>
      <c r="AJ26" s="106">
        <f>IF($A26="","",COUNTIFS('3. Abwesenheiten'!$A$5:$A$200,$A26,'3. Abwesenheiten'!$F$5:$F$200,"Genehmigt",'3. Abwesenheiten'!$C$5:$C$200,"&lt;="&amp;('1. Einrichtung'!$C$9+(35-1)*7+6),'3. Abwesenheiten'!$D$5:$D$200,"&gt;="&amp;('1. Einrichtung'!$C$9+(35-1)*7)))</f>
        <v/>
      </c>
      <c r="AK26" s="106">
        <f>IF($A26="","",COUNTIFS('3. Abwesenheiten'!$A$5:$A$200,$A26,'3. Abwesenheiten'!$F$5:$F$200,"Genehmigt",'3. Abwesenheiten'!$C$5:$C$200,"&lt;="&amp;('1. Einrichtung'!$C$9+(36-1)*7+6),'3. Abwesenheiten'!$D$5:$D$200,"&gt;="&amp;('1. Einrichtung'!$C$9+(36-1)*7)))</f>
        <v/>
      </c>
      <c r="AL26" s="106">
        <f>IF($A26="","",COUNTIFS('3. Abwesenheiten'!$A$5:$A$200,$A26,'3. Abwesenheiten'!$F$5:$F$200,"Genehmigt",'3. Abwesenheiten'!$C$5:$C$200,"&lt;="&amp;('1. Einrichtung'!$C$9+(37-1)*7+6),'3. Abwesenheiten'!$D$5:$D$200,"&gt;="&amp;('1. Einrichtung'!$C$9+(37-1)*7)))</f>
        <v/>
      </c>
      <c r="AM26" s="106">
        <f>IF($A26="","",COUNTIFS('3. Abwesenheiten'!$A$5:$A$200,$A26,'3. Abwesenheiten'!$F$5:$F$200,"Genehmigt",'3. Abwesenheiten'!$C$5:$C$200,"&lt;="&amp;('1. Einrichtung'!$C$9+(38-1)*7+6),'3. Abwesenheiten'!$D$5:$D$200,"&gt;="&amp;('1. Einrichtung'!$C$9+(38-1)*7)))</f>
        <v/>
      </c>
      <c r="AN26" s="106">
        <f>IF($A26="","",COUNTIFS('3. Abwesenheiten'!$A$5:$A$200,$A26,'3. Abwesenheiten'!$F$5:$F$200,"Genehmigt",'3. Abwesenheiten'!$C$5:$C$200,"&lt;="&amp;('1. Einrichtung'!$C$9+(39-1)*7+6),'3. Abwesenheiten'!$D$5:$D$200,"&gt;="&amp;('1. Einrichtung'!$C$9+(39-1)*7)))</f>
        <v/>
      </c>
      <c r="AO26" s="106">
        <f>IF($A26="","",COUNTIFS('3. Abwesenheiten'!$A$5:$A$200,$A26,'3. Abwesenheiten'!$F$5:$F$200,"Genehmigt",'3. Abwesenheiten'!$C$5:$C$200,"&lt;="&amp;('1. Einrichtung'!$C$9+(40-1)*7+6),'3. Abwesenheiten'!$D$5:$D$200,"&gt;="&amp;('1. Einrichtung'!$C$9+(40-1)*7)))</f>
        <v/>
      </c>
      <c r="AP26" s="106">
        <f>IF($A26="","",COUNTIFS('3. Abwesenheiten'!$A$5:$A$200,$A26,'3. Abwesenheiten'!$F$5:$F$200,"Genehmigt",'3. Abwesenheiten'!$C$5:$C$200,"&lt;="&amp;('1. Einrichtung'!$C$9+(41-1)*7+6),'3. Abwesenheiten'!$D$5:$D$200,"&gt;="&amp;('1. Einrichtung'!$C$9+(41-1)*7)))</f>
        <v/>
      </c>
      <c r="AQ26" s="106">
        <f>IF($A26="","",COUNTIFS('3. Abwesenheiten'!$A$5:$A$200,$A26,'3. Abwesenheiten'!$F$5:$F$200,"Genehmigt",'3. Abwesenheiten'!$C$5:$C$200,"&lt;="&amp;('1. Einrichtung'!$C$9+(42-1)*7+6),'3. Abwesenheiten'!$D$5:$D$200,"&gt;="&amp;('1. Einrichtung'!$C$9+(42-1)*7)))</f>
        <v/>
      </c>
      <c r="AR26" s="106">
        <f>IF($A26="","",COUNTIFS('3. Abwesenheiten'!$A$5:$A$200,$A26,'3. Abwesenheiten'!$F$5:$F$200,"Genehmigt",'3. Abwesenheiten'!$C$5:$C$200,"&lt;="&amp;('1. Einrichtung'!$C$9+(43-1)*7+6),'3. Abwesenheiten'!$D$5:$D$200,"&gt;="&amp;('1. Einrichtung'!$C$9+(43-1)*7)))</f>
        <v/>
      </c>
      <c r="AS26" s="106">
        <f>IF($A26="","",COUNTIFS('3. Abwesenheiten'!$A$5:$A$200,$A26,'3. Abwesenheiten'!$F$5:$F$200,"Genehmigt",'3. Abwesenheiten'!$C$5:$C$200,"&lt;="&amp;('1. Einrichtung'!$C$9+(44-1)*7+6),'3. Abwesenheiten'!$D$5:$D$200,"&gt;="&amp;('1. Einrichtung'!$C$9+(44-1)*7)))</f>
        <v/>
      </c>
      <c r="AT26" s="106">
        <f>IF($A26="","",COUNTIFS('3. Abwesenheiten'!$A$5:$A$200,$A26,'3. Abwesenheiten'!$F$5:$F$200,"Genehmigt",'3. Abwesenheiten'!$C$5:$C$200,"&lt;="&amp;('1. Einrichtung'!$C$9+(45-1)*7+6),'3. Abwesenheiten'!$D$5:$D$200,"&gt;="&amp;('1. Einrichtung'!$C$9+(45-1)*7)))</f>
        <v/>
      </c>
      <c r="AU26" s="106">
        <f>IF($A26="","",COUNTIFS('3. Abwesenheiten'!$A$5:$A$200,$A26,'3. Abwesenheiten'!$F$5:$F$200,"Genehmigt",'3. Abwesenheiten'!$C$5:$C$200,"&lt;="&amp;('1. Einrichtung'!$C$9+(46-1)*7+6),'3. Abwesenheiten'!$D$5:$D$200,"&gt;="&amp;('1. Einrichtung'!$C$9+(46-1)*7)))</f>
        <v/>
      </c>
      <c r="AV26" s="106">
        <f>IF($A26="","",COUNTIFS('3. Abwesenheiten'!$A$5:$A$200,$A26,'3. Abwesenheiten'!$F$5:$F$200,"Genehmigt",'3. Abwesenheiten'!$C$5:$C$200,"&lt;="&amp;('1. Einrichtung'!$C$9+(47-1)*7+6),'3. Abwesenheiten'!$D$5:$D$200,"&gt;="&amp;('1. Einrichtung'!$C$9+(47-1)*7)))</f>
        <v/>
      </c>
      <c r="AW26" s="106">
        <f>IF($A26="","",COUNTIFS('3. Abwesenheiten'!$A$5:$A$200,$A26,'3. Abwesenheiten'!$F$5:$F$200,"Genehmigt",'3. Abwesenheiten'!$C$5:$C$200,"&lt;="&amp;('1. Einrichtung'!$C$9+(48-1)*7+6),'3. Abwesenheiten'!$D$5:$D$200,"&gt;="&amp;('1. Einrichtung'!$C$9+(48-1)*7)))</f>
        <v/>
      </c>
      <c r="AX26" s="106">
        <f>IF($A26="","",COUNTIFS('3. Abwesenheiten'!$A$5:$A$200,$A26,'3. Abwesenheiten'!$F$5:$F$200,"Genehmigt",'3. Abwesenheiten'!$C$5:$C$200,"&lt;="&amp;('1. Einrichtung'!$C$9+(49-1)*7+6),'3. Abwesenheiten'!$D$5:$D$200,"&gt;="&amp;('1. Einrichtung'!$C$9+(49-1)*7)))</f>
        <v/>
      </c>
      <c r="AY26" s="106">
        <f>IF($A26="","",COUNTIFS('3. Abwesenheiten'!$A$5:$A$200,$A26,'3. Abwesenheiten'!$F$5:$F$200,"Genehmigt",'3. Abwesenheiten'!$C$5:$C$200,"&lt;="&amp;('1. Einrichtung'!$C$9+(50-1)*7+6),'3. Abwesenheiten'!$D$5:$D$200,"&gt;="&amp;('1. Einrichtung'!$C$9+(50-1)*7)))</f>
        <v/>
      </c>
      <c r="AZ26" s="106">
        <f>IF($A26="","",COUNTIFS('3. Abwesenheiten'!$A$5:$A$200,$A26,'3. Abwesenheiten'!$F$5:$F$200,"Genehmigt",'3. Abwesenheiten'!$C$5:$C$200,"&lt;="&amp;('1. Einrichtung'!$C$9+(51-1)*7+6),'3. Abwesenheiten'!$D$5:$D$200,"&gt;="&amp;('1. Einrichtung'!$C$9+(51-1)*7)))</f>
        <v/>
      </c>
      <c r="BA26" s="106">
        <f>IF($A26="","",COUNTIFS('3. Abwesenheiten'!$A$5:$A$200,$A26,'3. Abwesenheiten'!$F$5:$F$200,"Genehmigt",'3. Abwesenheiten'!$C$5:$C$200,"&lt;="&amp;('1. Einrichtung'!$C$9+(52-1)*7+6),'3. Abwesenheiten'!$D$5:$D$200,"&gt;="&amp;('1. Einrichtung'!$C$9+(52-1)*7)))</f>
        <v/>
      </c>
    </row>
    <row r="27" ht="18" customHeight="1" s="55">
      <c r="A27" s="105">
        <f>IF('2. Mitarbeiter'!A27="","",'2. Mitarbeiter'!A27)</f>
        <v/>
      </c>
      <c r="B27" s="106">
        <f>IF($A27="","",COUNTIFS('3. Abwesenheiten'!$A$5:$A$200,$A27,'3. Abwesenheiten'!$F$5:$F$200,"Genehmigt",'3. Abwesenheiten'!$C$5:$C$200,"&lt;="&amp;('1. Einrichtung'!$C$9+(1-1)*7+6),'3. Abwesenheiten'!$D$5:$D$200,"&gt;="&amp;('1. Einrichtung'!$C$9+(1-1)*7)))</f>
        <v/>
      </c>
      <c r="C27" s="106">
        <f>IF($A27="","",COUNTIFS('3. Abwesenheiten'!$A$5:$A$200,$A27,'3. Abwesenheiten'!$F$5:$F$200,"Genehmigt",'3. Abwesenheiten'!$C$5:$C$200,"&lt;="&amp;('1. Einrichtung'!$C$9+(2-1)*7+6),'3. Abwesenheiten'!$D$5:$D$200,"&gt;="&amp;('1. Einrichtung'!$C$9+(2-1)*7)))</f>
        <v/>
      </c>
      <c r="D27" s="106">
        <f>IF($A27="","",COUNTIFS('3. Abwesenheiten'!$A$5:$A$200,$A27,'3. Abwesenheiten'!$F$5:$F$200,"Genehmigt",'3. Abwesenheiten'!$C$5:$C$200,"&lt;="&amp;('1. Einrichtung'!$C$9+(3-1)*7+6),'3. Abwesenheiten'!$D$5:$D$200,"&gt;="&amp;('1. Einrichtung'!$C$9+(3-1)*7)))</f>
        <v/>
      </c>
      <c r="E27" s="106">
        <f>IF($A27="","",COUNTIFS('3. Abwesenheiten'!$A$5:$A$200,$A27,'3. Abwesenheiten'!$F$5:$F$200,"Genehmigt",'3. Abwesenheiten'!$C$5:$C$200,"&lt;="&amp;('1. Einrichtung'!$C$9+(4-1)*7+6),'3. Abwesenheiten'!$D$5:$D$200,"&gt;="&amp;('1. Einrichtung'!$C$9+(4-1)*7)))</f>
        <v/>
      </c>
      <c r="F27" s="106">
        <f>IF($A27="","",COUNTIFS('3. Abwesenheiten'!$A$5:$A$200,$A27,'3. Abwesenheiten'!$F$5:$F$200,"Genehmigt",'3. Abwesenheiten'!$C$5:$C$200,"&lt;="&amp;('1. Einrichtung'!$C$9+(5-1)*7+6),'3. Abwesenheiten'!$D$5:$D$200,"&gt;="&amp;('1. Einrichtung'!$C$9+(5-1)*7)))</f>
        <v/>
      </c>
      <c r="G27" s="106">
        <f>IF($A27="","",COUNTIFS('3. Abwesenheiten'!$A$5:$A$200,$A27,'3. Abwesenheiten'!$F$5:$F$200,"Genehmigt",'3. Abwesenheiten'!$C$5:$C$200,"&lt;="&amp;('1. Einrichtung'!$C$9+(6-1)*7+6),'3. Abwesenheiten'!$D$5:$D$200,"&gt;="&amp;('1. Einrichtung'!$C$9+(6-1)*7)))</f>
        <v/>
      </c>
      <c r="H27" s="106">
        <f>IF($A27="","",COUNTIFS('3. Abwesenheiten'!$A$5:$A$200,$A27,'3. Abwesenheiten'!$F$5:$F$200,"Genehmigt",'3. Abwesenheiten'!$C$5:$C$200,"&lt;="&amp;('1. Einrichtung'!$C$9+(7-1)*7+6),'3. Abwesenheiten'!$D$5:$D$200,"&gt;="&amp;('1. Einrichtung'!$C$9+(7-1)*7)))</f>
        <v/>
      </c>
      <c r="I27" s="106">
        <f>IF($A27="","",COUNTIFS('3. Abwesenheiten'!$A$5:$A$200,$A27,'3. Abwesenheiten'!$F$5:$F$200,"Genehmigt",'3. Abwesenheiten'!$C$5:$C$200,"&lt;="&amp;('1. Einrichtung'!$C$9+(8-1)*7+6),'3. Abwesenheiten'!$D$5:$D$200,"&gt;="&amp;('1. Einrichtung'!$C$9+(8-1)*7)))</f>
        <v/>
      </c>
      <c r="J27" s="106">
        <f>IF($A27="","",COUNTIFS('3. Abwesenheiten'!$A$5:$A$200,$A27,'3. Abwesenheiten'!$F$5:$F$200,"Genehmigt",'3. Abwesenheiten'!$C$5:$C$200,"&lt;="&amp;('1. Einrichtung'!$C$9+(9-1)*7+6),'3. Abwesenheiten'!$D$5:$D$200,"&gt;="&amp;('1. Einrichtung'!$C$9+(9-1)*7)))</f>
        <v/>
      </c>
      <c r="K27" s="106">
        <f>IF($A27="","",COUNTIFS('3. Abwesenheiten'!$A$5:$A$200,$A27,'3. Abwesenheiten'!$F$5:$F$200,"Genehmigt",'3. Abwesenheiten'!$C$5:$C$200,"&lt;="&amp;('1. Einrichtung'!$C$9+(10-1)*7+6),'3. Abwesenheiten'!$D$5:$D$200,"&gt;="&amp;('1. Einrichtung'!$C$9+(10-1)*7)))</f>
        <v/>
      </c>
      <c r="L27" s="106">
        <f>IF($A27="","",COUNTIFS('3. Abwesenheiten'!$A$5:$A$200,$A27,'3. Abwesenheiten'!$F$5:$F$200,"Genehmigt",'3. Abwesenheiten'!$C$5:$C$200,"&lt;="&amp;('1. Einrichtung'!$C$9+(11-1)*7+6),'3. Abwesenheiten'!$D$5:$D$200,"&gt;="&amp;('1. Einrichtung'!$C$9+(11-1)*7)))</f>
        <v/>
      </c>
      <c r="M27" s="106">
        <f>IF($A27="","",COUNTIFS('3. Abwesenheiten'!$A$5:$A$200,$A27,'3. Abwesenheiten'!$F$5:$F$200,"Genehmigt",'3. Abwesenheiten'!$C$5:$C$200,"&lt;="&amp;('1. Einrichtung'!$C$9+(12-1)*7+6),'3. Abwesenheiten'!$D$5:$D$200,"&gt;="&amp;('1. Einrichtung'!$C$9+(12-1)*7)))</f>
        <v/>
      </c>
      <c r="N27" s="106">
        <f>IF($A27="","",COUNTIFS('3. Abwesenheiten'!$A$5:$A$200,$A27,'3. Abwesenheiten'!$F$5:$F$200,"Genehmigt",'3. Abwesenheiten'!$C$5:$C$200,"&lt;="&amp;('1. Einrichtung'!$C$9+(13-1)*7+6),'3. Abwesenheiten'!$D$5:$D$200,"&gt;="&amp;('1. Einrichtung'!$C$9+(13-1)*7)))</f>
        <v/>
      </c>
      <c r="O27" s="106">
        <f>IF($A27="","",COUNTIFS('3. Abwesenheiten'!$A$5:$A$200,$A27,'3. Abwesenheiten'!$F$5:$F$200,"Genehmigt",'3. Abwesenheiten'!$C$5:$C$200,"&lt;="&amp;('1. Einrichtung'!$C$9+(14-1)*7+6),'3. Abwesenheiten'!$D$5:$D$200,"&gt;="&amp;('1. Einrichtung'!$C$9+(14-1)*7)))</f>
        <v/>
      </c>
      <c r="P27" s="106">
        <f>IF($A27="","",COUNTIFS('3. Abwesenheiten'!$A$5:$A$200,$A27,'3. Abwesenheiten'!$F$5:$F$200,"Genehmigt",'3. Abwesenheiten'!$C$5:$C$200,"&lt;="&amp;('1. Einrichtung'!$C$9+(15-1)*7+6),'3. Abwesenheiten'!$D$5:$D$200,"&gt;="&amp;('1. Einrichtung'!$C$9+(15-1)*7)))</f>
        <v/>
      </c>
      <c r="Q27" s="106">
        <f>IF($A27="","",COUNTIFS('3. Abwesenheiten'!$A$5:$A$200,$A27,'3. Abwesenheiten'!$F$5:$F$200,"Genehmigt",'3. Abwesenheiten'!$C$5:$C$200,"&lt;="&amp;('1. Einrichtung'!$C$9+(16-1)*7+6),'3. Abwesenheiten'!$D$5:$D$200,"&gt;="&amp;('1. Einrichtung'!$C$9+(16-1)*7)))</f>
        <v/>
      </c>
      <c r="R27" s="106">
        <f>IF($A27="","",COUNTIFS('3. Abwesenheiten'!$A$5:$A$200,$A27,'3. Abwesenheiten'!$F$5:$F$200,"Genehmigt",'3. Abwesenheiten'!$C$5:$C$200,"&lt;="&amp;('1. Einrichtung'!$C$9+(17-1)*7+6),'3. Abwesenheiten'!$D$5:$D$200,"&gt;="&amp;('1. Einrichtung'!$C$9+(17-1)*7)))</f>
        <v/>
      </c>
      <c r="S27" s="106">
        <f>IF($A27="","",COUNTIFS('3. Abwesenheiten'!$A$5:$A$200,$A27,'3. Abwesenheiten'!$F$5:$F$200,"Genehmigt",'3. Abwesenheiten'!$C$5:$C$200,"&lt;="&amp;('1. Einrichtung'!$C$9+(18-1)*7+6),'3. Abwesenheiten'!$D$5:$D$200,"&gt;="&amp;('1. Einrichtung'!$C$9+(18-1)*7)))</f>
        <v/>
      </c>
      <c r="T27" s="106">
        <f>IF($A27="","",COUNTIFS('3. Abwesenheiten'!$A$5:$A$200,$A27,'3. Abwesenheiten'!$F$5:$F$200,"Genehmigt",'3. Abwesenheiten'!$C$5:$C$200,"&lt;="&amp;('1. Einrichtung'!$C$9+(19-1)*7+6),'3. Abwesenheiten'!$D$5:$D$200,"&gt;="&amp;('1. Einrichtung'!$C$9+(19-1)*7)))</f>
        <v/>
      </c>
      <c r="U27" s="106">
        <f>IF($A27="","",COUNTIFS('3. Abwesenheiten'!$A$5:$A$200,$A27,'3. Abwesenheiten'!$F$5:$F$200,"Genehmigt",'3. Abwesenheiten'!$C$5:$C$200,"&lt;="&amp;('1. Einrichtung'!$C$9+(20-1)*7+6),'3. Abwesenheiten'!$D$5:$D$200,"&gt;="&amp;('1. Einrichtung'!$C$9+(20-1)*7)))</f>
        <v/>
      </c>
      <c r="V27" s="106">
        <f>IF($A27="","",COUNTIFS('3. Abwesenheiten'!$A$5:$A$200,$A27,'3. Abwesenheiten'!$F$5:$F$200,"Genehmigt",'3. Abwesenheiten'!$C$5:$C$200,"&lt;="&amp;('1. Einrichtung'!$C$9+(21-1)*7+6),'3. Abwesenheiten'!$D$5:$D$200,"&gt;="&amp;('1. Einrichtung'!$C$9+(21-1)*7)))</f>
        <v/>
      </c>
      <c r="W27" s="106">
        <f>IF($A27="","",COUNTIFS('3. Abwesenheiten'!$A$5:$A$200,$A27,'3. Abwesenheiten'!$F$5:$F$200,"Genehmigt",'3. Abwesenheiten'!$C$5:$C$200,"&lt;="&amp;('1. Einrichtung'!$C$9+(22-1)*7+6),'3. Abwesenheiten'!$D$5:$D$200,"&gt;="&amp;('1. Einrichtung'!$C$9+(22-1)*7)))</f>
        <v/>
      </c>
      <c r="X27" s="106">
        <f>IF($A27="","",COUNTIFS('3. Abwesenheiten'!$A$5:$A$200,$A27,'3. Abwesenheiten'!$F$5:$F$200,"Genehmigt",'3. Abwesenheiten'!$C$5:$C$200,"&lt;="&amp;('1. Einrichtung'!$C$9+(23-1)*7+6),'3. Abwesenheiten'!$D$5:$D$200,"&gt;="&amp;('1. Einrichtung'!$C$9+(23-1)*7)))</f>
        <v/>
      </c>
      <c r="Y27" s="106">
        <f>IF($A27="","",COUNTIFS('3. Abwesenheiten'!$A$5:$A$200,$A27,'3. Abwesenheiten'!$F$5:$F$200,"Genehmigt",'3. Abwesenheiten'!$C$5:$C$200,"&lt;="&amp;('1. Einrichtung'!$C$9+(24-1)*7+6),'3. Abwesenheiten'!$D$5:$D$200,"&gt;="&amp;('1. Einrichtung'!$C$9+(24-1)*7)))</f>
        <v/>
      </c>
      <c r="Z27" s="106">
        <f>IF($A27="","",COUNTIFS('3. Abwesenheiten'!$A$5:$A$200,$A27,'3. Abwesenheiten'!$F$5:$F$200,"Genehmigt",'3. Abwesenheiten'!$C$5:$C$200,"&lt;="&amp;('1. Einrichtung'!$C$9+(25-1)*7+6),'3. Abwesenheiten'!$D$5:$D$200,"&gt;="&amp;('1. Einrichtung'!$C$9+(25-1)*7)))</f>
        <v/>
      </c>
      <c r="AA27" s="106">
        <f>IF($A27="","",COUNTIFS('3. Abwesenheiten'!$A$5:$A$200,$A27,'3. Abwesenheiten'!$F$5:$F$200,"Genehmigt",'3. Abwesenheiten'!$C$5:$C$200,"&lt;="&amp;('1. Einrichtung'!$C$9+(26-1)*7+6),'3. Abwesenheiten'!$D$5:$D$200,"&gt;="&amp;('1. Einrichtung'!$C$9+(26-1)*7)))</f>
        <v/>
      </c>
      <c r="AB27" s="106">
        <f>IF($A27="","",COUNTIFS('3. Abwesenheiten'!$A$5:$A$200,$A27,'3. Abwesenheiten'!$F$5:$F$200,"Genehmigt",'3. Abwesenheiten'!$C$5:$C$200,"&lt;="&amp;('1. Einrichtung'!$C$9+(27-1)*7+6),'3. Abwesenheiten'!$D$5:$D$200,"&gt;="&amp;('1. Einrichtung'!$C$9+(27-1)*7)))</f>
        <v/>
      </c>
      <c r="AC27" s="106">
        <f>IF($A27="","",COUNTIFS('3. Abwesenheiten'!$A$5:$A$200,$A27,'3. Abwesenheiten'!$F$5:$F$200,"Genehmigt",'3. Abwesenheiten'!$C$5:$C$200,"&lt;="&amp;('1. Einrichtung'!$C$9+(28-1)*7+6),'3. Abwesenheiten'!$D$5:$D$200,"&gt;="&amp;('1. Einrichtung'!$C$9+(28-1)*7)))</f>
        <v/>
      </c>
      <c r="AD27" s="106">
        <f>IF($A27="","",COUNTIFS('3. Abwesenheiten'!$A$5:$A$200,$A27,'3. Abwesenheiten'!$F$5:$F$200,"Genehmigt",'3. Abwesenheiten'!$C$5:$C$200,"&lt;="&amp;('1. Einrichtung'!$C$9+(29-1)*7+6),'3. Abwesenheiten'!$D$5:$D$200,"&gt;="&amp;('1. Einrichtung'!$C$9+(29-1)*7)))</f>
        <v/>
      </c>
      <c r="AE27" s="106">
        <f>IF($A27="","",COUNTIFS('3. Abwesenheiten'!$A$5:$A$200,$A27,'3. Abwesenheiten'!$F$5:$F$200,"Genehmigt",'3. Abwesenheiten'!$C$5:$C$200,"&lt;="&amp;('1. Einrichtung'!$C$9+(30-1)*7+6),'3. Abwesenheiten'!$D$5:$D$200,"&gt;="&amp;('1. Einrichtung'!$C$9+(30-1)*7)))</f>
        <v/>
      </c>
      <c r="AF27" s="106">
        <f>IF($A27="","",COUNTIFS('3. Abwesenheiten'!$A$5:$A$200,$A27,'3. Abwesenheiten'!$F$5:$F$200,"Genehmigt",'3. Abwesenheiten'!$C$5:$C$200,"&lt;="&amp;('1. Einrichtung'!$C$9+(31-1)*7+6),'3. Abwesenheiten'!$D$5:$D$200,"&gt;="&amp;('1. Einrichtung'!$C$9+(31-1)*7)))</f>
        <v/>
      </c>
      <c r="AG27" s="106">
        <f>IF($A27="","",COUNTIFS('3. Abwesenheiten'!$A$5:$A$200,$A27,'3. Abwesenheiten'!$F$5:$F$200,"Genehmigt",'3. Abwesenheiten'!$C$5:$C$200,"&lt;="&amp;('1. Einrichtung'!$C$9+(32-1)*7+6),'3. Abwesenheiten'!$D$5:$D$200,"&gt;="&amp;('1. Einrichtung'!$C$9+(32-1)*7)))</f>
        <v/>
      </c>
      <c r="AH27" s="106">
        <f>IF($A27="","",COUNTIFS('3. Abwesenheiten'!$A$5:$A$200,$A27,'3. Abwesenheiten'!$F$5:$F$200,"Genehmigt",'3. Abwesenheiten'!$C$5:$C$200,"&lt;="&amp;('1. Einrichtung'!$C$9+(33-1)*7+6),'3. Abwesenheiten'!$D$5:$D$200,"&gt;="&amp;('1. Einrichtung'!$C$9+(33-1)*7)))</f>
        <v/>
      </c>
      <c r="AI27" s="106">
        <f>IF($A27="","",COUNTIFS('3. Abwesenheiten'!$A$5:$A$200,$A27,'3. Abwesenheiten'!$F$5:$F$200,"Genehmigt",'3. Abwesenheiten'!$C$5:$C$200,"&lt;="&amp;('1. Einrichtung'!$C$9+(34-1)*7+6),'3. Abwesenheiten'!$D$5:$D$200,"&gt;="&amp;('1. Einrichtung'!$C$9+(34-1)*7)))</f>
        <v/>
      </c>
      <c r="AJ27" s="106">
        <f>IF($A27="","",COUNTIFS('3. Abwesenheiten'!$A$5:$A$200,$A27,'3. Abwesenheiten'!$F$5:$F$200,"Genehmigt",'3. Abwesenheiten'!$C$5:$C$200,"&lt;="&amp;('1. Einrichtung'!$C$9+(35-1)*7+6),'3. Abwesenheiten'!$D$5:$D$200,"&gt;="&amp;('1. Einrichtung'!$C$9+(35-1)*7)))</f>
        <v/>
      </c>
      <c r="AK27" s="106">
        <f>IF($A27="","",COUNTIFS('3. Abwesenheiten'!$A$5:$A$200,$A27,'3. Abwesenheiten'!$F$5:$F$200,"Genehmigt",'3. Abwesenheiten'!$C$5:$C$200,"&lt;="&amp;('1. Einrichtung'!$C$9+(36-1)*7+6),'3. Abwesenheiten'!$D$5:$D$200,"&gt;="&amp;('1. Einrichtung'!$C$9+(36-1)*7)))</f>
        <v/>
      </c>
      <c r="AL27" s="106">
        <f>IF($A27="","",COUNTIFS('3. Abwesenheiten'!$A$5:$A$200,$A27,'3. Abwesenheiten'!$F$5:$F$200,"Genehmigt",'3. Abwesenheiten'!$C$5:$C$200,"&lt;="&amp;('1. Einrichtung'!$C$9+(37-1)*7+6),'3. Abwesenheiten'!$D$5:$D$200,"&gt;="&amp;('1. Einrichtung'!$C$9+(37-1)*7)))</f>
        <v/>
      </c>
      <c r="AM27" s="106">
        <f>IF($A27="","",COUNTIFS('3. Abwesenheiten'!$A$5:$A$200,$A27,'3. Abwesenheiten'!$F$5:$F$200,"Genehmigt",'3. Abwesenheiten'!$C$5:$C$200,"&lt;="&amp;('1. Einrichtung'!$C$9+(38-1)*7+6),'3. Abwesenheiten'!$D$5:$D$200,"&gt;="&amp;('1. Einrichtung'!$C$9+(38-1)*7)))</f>
        <v/>
      </c>
      <c r="AN27" s="106">
        <f>IF($A27="","",COUNTIFS('3. Abwesenheiten'!$A$5:$A$200,$A27,'3. Abwesenheiten'!$F$5:$F$200,"Genehmigt",'3. Abwesenheiten'!$C$5:$C$200,"&lt;="&amp;('1. Einrichtung'!$C$9+(39-1)*7+6),'3. Abwesenheiten'!$D$5:$D$200,"&gt;="&amp;('1. Einrichtung'!$C$9+(39-1)*7)))</f>
        <v/>
      </c>
      <c r="AO27" s="106">
        <f>IF($A27="","",COUNTIFS('3. Abwesenheiten'!$A$5:$A$200,$A27,'3. Abwesenheiten'!$F$5:$F$200,"Genehmigt",'3. Abwesenheiten'!$C$5:$C$200,"&lt;="&amp;('1. Einrichtung'!$C$9+(40-1)*7+6),'3. Abwesenheiten'!$D$5:$D$200,"&gt;="&amp;('1. Einrichtung'!$C$9+(40-1)*7)))</f>
        <v/>
      </c>
      <c r="AP27" s="106">
        <f>IF($A27="","",COUNTIFS('3. Abwesenheiten'!$A$5:$A$200,$A27,'3. Abwesenheiten'!$F$5:$F$200,"Genehmigt",'3. Abwesenheiten'!$C$5:$C$200,"&lt;="&amp;('1. Einrichtung'!$C$9+(41-1)*7+6),'3. Abwesenheiten'!$D$5:$D$200,"&gt;="&amp;('1. Einrichtung'!$C$9+(41-1)*7)))</f>
        <v/>
      </c>
      <c r="AQ27" s="106">
        <f>IF($A27="","",COUNTIFS('3. Abwesenheiten'!$A$5:$A$200,$A27,'3. Abwesenheiten'!$F$5:$F$200,"Genehmigt",'3. Abwesenheiten'!$C$5:$C$200,"&lt;="&amp;('1. Einrichtung'!$C$9+(42-1)*7+6),'3. Abwesenheiten'!$D$5:$D$200,"&gt;="&amp;('1. Einrichtung'!$C$9+(42-1)*7)))</f>
        <v/>
      </c>
      <c r="AR27" s="106">
        <f>IF($A27="","",COUNTIFS('3. Abwesenheiten'!$A$5:$A$200,$A27,'3. Abwesenheiten'!$F$5:$F$200,"Genehmigt",'3. Abwesenheiten'!$C$5:$C$200,"&lt;="&amp;('1. Einrichtung'!$C$9+(43-1)*7+6),'3. Abwesenheiten'!$D$5:$D$200,"&gt;="&amp;('1. Einrichtung'!$C$9+(43-1)*7)))</f>
        <v/>
      </c>
      <c r="AS27" s="106">
        <f>IF($A27="","",COUNTIFS('3. Abwesenheiten'!$A$5:$A$200,$A27,'3. Abwesenheiten'!$F$5:$F$200,"Genehmigt",'3. Abwesenheiten'!$C$5:$C$200,"&lt;="&amp;('1. Einrichtung'!$C$9+(44-1)*7+6),'3. Abwesenheiten'!$D$5:$D$200,"&gt;="&amp;('1. Einrichtung'!$C$9+(44-1)*7)))</f>
        <v/>
      </c>
      <c r="AT27" s="106">
        <f>IF($A27="","",COUNTIFS('3. Abwesenheiten'!$A$5:$A$200,$A27,'3. Abwesenheiten'!$F$5:$F$200,"Genehmigt",'3. Abwesenheiten'!$C$5:$C$200,"&lt;="&amp;('1. Einrichtung'!$C$9+(45-1)*7+6),'3. Abwesenheiten'!$D$5:$D$200,"&gt;="&amp;('1. Einrichtung'!$C$9+(45-1)*7)))</f>
        <v/>
      </c>
      <c r="AU27" s="106">
        <f>IF($A27="","",COUNTIFS('3. Abwesenheiten'!$A$5:$A$200,$A27,'3. Abwesenheiten'!$F$5:$F$200,"Genehmigt",'3. Abwesenheiten'!$C$5:$C$200,"&lt;="&amp;('1. Einrichtung'!$C$9+(46-1)*7+6),'3. Abwesenheiten'!$D$5:$D$200,"&gt;="&amp;('1. Einrichtung'!$C$9+(46-1)*7)))</f>
        <v/>
      </c>
      <c r="AV27" s="106">
        <f>IF($A27="","",COUNTIFS('3. Abwesenheiten'!$A$5:$A$200,$A27,'3. Abwesenheiten'!$F$5:$F$200,"Genehmigt",'3. Abwesenheiten'!$C$5:$C$200,"&lt;="&amp;('1. Einrichtung'!$C$9+(47-1)*7+6),'3. Abwesenheiten'!$D$5:$D$200,"&gt;="&amp;('1. Einrichtung'!$C$9+(47-1)*7)))</f>
        <v/>
      </c>
      <c r="AW27" s="106">
        <f>IF($A27="","",COUNTIFS('3. Abwesenheiten'!$A$5:$A$200,$A27,'3. Abwesenheiten'!$F$5:$F$200,"Genehmigt",'3. Abwesenheiten'!$C$5:$C$200,"&lt;="&amp;('1. Einrichtung'!$C$9+(48-1)*7+6),'3. Abwesenheiten'!$D$5:$D$200,"&gt;="&amp;('1. Einrichtung'!$C$9+(48-1)*7)))</f>
        <v/>
      </c>
      <c r="AX27" s="106">
        <f>IF($A27="","",COUNTIFS('3. Abwesenheiten'!$A$5:$A$200,$A27,'3. Abwesenheiten'!$F$5:$F$200,"Genehmigt",'3. Abwesenheiten'!$C$5:$C$200,"&lt;="&amp;('1. Einrichtung'!$C$9+(49-1)*7+6),'3. Abwesenheiten'!$D$5:$D$200,"&gt;="&amp;('1. Einrichtung'!$C$9+(49-1)*7)))</f>
        <v/>
      </c>
      <c r="AY27" s="106">
        <f>IF($A27="","",COUNTIFS('3. Abwesenheiten'!$A$5:$A$200,$A27,'3. Abwesenheiten'!$F$5:$F$200,"Genehmigt",'3. Abwesenheiten'!$C$5:$C$200,"&lt;="&amp;('1. Einrichtung'!$C$9+(50-1)*7+6),'3. Abwesenheiten'!$D$5:$D$200,"&gt;="&amp;('1. Einrichtung'!$C$9+(50-1)*7)))</f>
        <v/>
      </c>
      <c r="AZ27" s="106">
        <f>IF($A27="","",COUNTIFS('3. Abwesenheiten'!$A$5:$A$200,$A27,'3. Abwesenheiten'!$F$5:$F$200,"Genehmigt",'3. Abwesenheiten'!$C$5:$C$200,"&lt;="&amp;('1. Einrichtung'!$C$9+(51-1)*7+6),'3. Abwesenheiten'!$D$5:$D$200,"&gt;="&amp;('1. Einrichtung'!$C$9+(51-1)*7)))</f>
        <v/>
      </c>
      <c r="BA27" s="106">
        <f>IF($A27="","",COUNTIFS('3. Abwesenheiten'!$A$5:$A$200,$A27,'3. Abwesenheiten'!$F$5:$F$200,"Genehmigt",'3. Abwesenheiten'!$C$5:$C$200,"&lt;="&amp;('1. Einrichtung'!$C$9+(52-1)*7+6),'3. Abwesenheiten'!$D$5:$D$200,"&gt;="&amp;('1. Einrichtung'!$C$9+(52-1)*7)))</f>
        <v/>
      </c>
    </row>
    <row r="28" ht="18" customHeight="1" s="55">
      <c r="A28" s="105">
        <f>IF('2. Mitarbeiter'!A28="","",'2. Mitarbeiter'!A28)</f>
        <v/>
      </c>
      <c r="B28" s="106">
        <f>IF($A28="","",COUNTIFS('3. Abwesenheiten'!$A$5:$A$200,$A28,'3. Abwesenheiten'!$F$5:$F$200,"Genehmigt",'3. Abwesenheiten'!$C$5:$C$200,"&lt;="&amp;('1. Einrichtung'!$C$9+(1-1)*7+6),'3. Abwesenheiten'!$D$5:$D$200,"&gt;="&amp;('1. Einrichtung'!$C$9+(1-1)*7)))</f>
        <v/>
      </c>
      <c r="C28" s="106">
        <f>IF($A28="","",COUNTIFS('3. Abwesenheiten'!$A$5:$A$200,$A28,'3. Abwesenheiten'!$F$5:$F$200,"Genehmigt",'3. Abwesenheiten'!$C$5:$C$200,"&lt;="&amp;('1. Einrichtung'!$C$9+(2-1)*7+6),'3. Abwesenheiten'!$D$5:$D$200,"&gt;="&amp;('1. Einrichtung'!$C$9+(2-1)*7)))</f>
        <v/>
      </c>
      <c r="D28" s="106">
        <f>IF($A28="","",COUNTIFS('3. Abwesenheiten'!$A$5:$A$200,$A28,'3. Abwesenheiten'!$F$5:$F$200,"Genehmigt",'3. Abwesenheiten'!$C$5:$C$200,"&lt;="&amp;('1. Einrichtung'!$C$9+(3-1)*7+6),'3. Abwesenheiten'!$D$5:$D$200,"&gt;="&amp;('1. Einrichtung'!$C$9+(3-1)*7)))</f>
        <v/>
      </c>
      <c r="E28" s="106">
        <f>IF($A28="","",COUNTIFS('3. Abwesenheiten'!$A$5:$A$200,$A28,'3. Abwesenheiten'!$F$5:$F$200,"Genehmigt",'3. Abwesenheiten'!$C$5:$C$200,"&lt;="&amp;('1. Einrichtung'!$C$9+(4-1)*7+6),'3. Abwesenheiten'!$D$5:$D$200,"&gt;="&amp;('1. Einrichtung'!$C$9+(4-1)*7)))</f>
        <v/>
      </c>
      <c r="F28" s="106">
        <f>IF($A28="","",COUNTIFS('3. Abwesenheiten'!$A$5:$A$200,$A28,'3. Abwesenheiten'!$F$5:$F$200,"Genehmigt",'3. Abwesenheiten'!$C$5:$C$200,"&lt;="&amp;('1. Einrichtung'!$C$9+(5-1)*7+6),'3. Abwesenheiten'!$D$5:$D$200,"&gt;="&amp;('1. Einrichtung'!$C$9+(5-1)*7)))</f>
        <v/>
      </c>
      <c r="G28" s="106">
        <f>IF($A28="","",COUNTIFS('3. Abwesenheiten'!$A$5:$A$200,$A28,'3. Abwesenheiten'!$F$5:$F$200,"Genehmigt",'3. Abwesenheiten'!$C$5:$C$200,"&lt;="&amp;('1. Einrichtung'!$C$9+(6-1)*7+6),'3. Abwesenheiten'!$D$5:$D$200,"&gt;="&amp;('1. Einrichtung'!$C$9+(6-1)*7)))</f>
        <v/>
      </c>
      <c r="H28" s="106">
        <f>IF($A28="","",COUNTIFS('3. Abwesenheiten'!$A$5:$A$200,$A28,'3. Abwesenheiten'!$F$5:$F$200,"Genehmigt",'3. Abwesenheiten'!$C$5:$C$200,"&lt;="&amp;('1. Einrichtung'!$C$9+(7-1)*7+6),'3. Abwesenheiten'!$D$5:$D$200,"&gt;="&amp;('1. Einrichtung'!$C$9+(7-1)*7)))</f>
        <v/>
      </c>
      <c r="I28" s="106">
        <f>IF($A28="","",COUNTIFS('3. Abwesenheiten'!$A$5:$A$200,$A28,'3. Abwesenheiten'!$F$5:$F$200,"Genehmigt",'3. Abwesenheiten'!$C$5:$C$200,"&lt;="&amp;('1. Einrichtung'!$C$9+(8-1)*7+6),'3. Abwesenheiten'!$D$5:$D$200,"&gt;="&amp;('1. Einrichtung'!$C$9+(8-1)*7)))</f>
        <v/>
      </c>
      <c r="J28" s="106">
        <f>IF($A28="","",COUNTIFS('3. Abwesenheiten'!$A$5:$A$200,$A28,'3. Abwesenheiten'!$F$5:$F$200,"Genehmigt",'3. Abwesenheiten'!$C$5:$C$200,"&lt;="&amp;('1. Einrichtung'!$C$9+(9-1)*7+6),'3. Abwesenheiten'!$D$5:$D$200,"&gt;="&amp;('1. Einrichtung'!$C$9+(9-1)*7)))</f>
        <v/>
      </c>
      <c r="K28" s="106">
        <f>IF($A28="","",COUNTIFS('3. Abwesenheiten'!$A$5:$A$200,$A28,'3. Abwesenheiten'!$F$5:$F$200,"Genehmigt",'3. Abwesenheiten'!$C$5:$C$200,"&lt;="&amp;('1. Einrichtung'!$C$9+(10-1)*7+6),'3. Abwesenheiten'!$D$5:$D$200,"&gt;="&amp;('1. Einrichtung'!$C$9+(10-1)*7)))</f>
        <v/>
      </c>
      <c r="L28" s="106">
        <f>IF($A28="","",COUNTIFS('3. Abwesenheiten'!$A$5:$A$200,$A28,'3. Abwesenheiten'!$F$5:$F$200,"Genehmigt",'3. Abwesenheiten'!$C$5:$C$200,"&lt;="&amp;('1. Einrichtung'!$C$9+(11-1)*7+6),'3. Abwesenheiten'!$D$5:$D$200,"&gt;="&amp;('1. Einrichtung'!$C$9+(11-1)*7)))</f>
        <v/>
      </c>
      <c r="M28" s="106">
        <f>IF($A28="","",COUNTIFS('3. Abwesenheiten'!$A$5:$A$200,$A28,'3. Abwesenheiten'!$F$5:$F$200,"Genehmigt",'3. Abwesenheiten'!$C$5:$C$200,"&lt;="&amp;('1. Einrichtung'!$C$9+(12-1)*7+6),'3. Abwesenheiten'!$D$5:$D$200,"&gt;="&amp;('1. Einrichtung'!$C$9+(12-1)*7)))</f>
        <v/>
      </c>
      <c r="N28" s="106">
        <f>IF($A28="","",COUNTIFS('3. Abwesenheiten'!$A$5:$A$200,$A28,'3. Abwesenheiten'!$F$5:$F$200,"Genehmigt",'3. Abwesenheiten'!$C$5:$C$200,"&lt;="&amp;('1. Einrichtung'!$C$9+(13-1)*7+6),'3. Abwesenheiten'!$D$5:$D$200,"&gt;="&amp;('1. Einrichtung'!$C$9+(13-1)*7)))</f>
        <v/>
      </c>
      <c r="O28" s="106">
        <f>IF($A28="","",COUNTIFS('3. Abwesenheiten'!$A$5:$A$200,$A28,'3. Abwesenheiten'!$F$5:$F$200,"Genehmigt",'3. Abwesenheiten'!$C$5:$C$200,"&lt;="&amp;('1. Einrichtung'!$C$9+(14-1)*7+6),'3. Abwesenheiten'!$D$5:$D$200,"&gt;="&amp;('1. Einrichtung'!$C$9+(14-1)*7)))</f>
        <v/>
      </c>
      <c r="P28" s="106">
        <f>IF($A28="","",COUNTIFS('3. Abwesenheiten'!$A$5:$A$200,$A28,'3. Abwesenheiten'!$F$5:$F$200,"Genehmigt",'3. Abwesenheiten'!$C$5:$C$200,"&lt;="&amp;('1. Einrichtung'!$C$9+(15-1)*7+6),'3. Abwesenheiten'!$D$5:$D$200,"&gt;="&amp;('1. Einrichtung'!$C$9+(15-1)*7)))</f>
        <v/>
      </c>
      <c r="Q28" s="106">
        <f>IF($A28="","",COUNTIFS('3. Abwesenheiten'!$A$5:$A$200,$A28,'3. Abwesenheiten'!$F$5:$F$200,"Genehmigt",'3. Abwesenheiten'!$C$5:$C$200,"&lt;="&amp;('1. Einrichtung'!$C$9+(16-1)*7+6),'3. Abwesenheiten'!$D$5:$D$200,"&gt;="&amp;('1. Einrichtung'!$C$9+(16-1)*7)))</f>
        <v/>
      </c>
      <c r="R28" s="106">
        <f>IF($A28="","",COUNTIFS('3. Abwesenheiten'!$A$5:$A$200,$A28,'3. Abwesenheiten'!$F$5:$F$200,"Genehmigt",'3. Abwesenheiten'!$C$5:$C$200,"&lt;="&amp;('1. Einrichtung'!$C$9+(17-1)*7+6),'3. Abwesenheiten'!$D$5:$D$200,"&gt;="&amp;('1. Einrichtung'!$C$9+(17-1)*7)))</f>
        <v/>
      </c>
      <c r="S28" s="106">
        <f>IF($A28="","",COUNTIFS('3. Abwesenheiten'!$A$5:$A$200,$A28,'3. Abwesenheiten'!$F$5:$F$200,"Genehmigt",'3. Abwesenheiten'!$C$5:$C$200,"&lt;="&amp;('1. Einrichtung'!$C$9+(18-1)*7+6),'3. Abwesenheiten'!$D$5:$D$200,"&gt;="&amp;('1. Einrichtung'!$C$9+(18-1)*7)))</f>
        <v/>
      </c>
      <c r="T28" s="106">
        <f>IF($A28="","",COUNTIFS('3. Abwesenheiten'!$A$5:$A$200,$A28,'3. Abwesenheiten'!$F$5:$F$200,"Genehmigt",'3. Abwesenheiten'!$C$5:$C$200,"&lt;="&amp;('1. Einrichtung'!$C$9+(19-1)*7+6),'3. Abwesenheiten'!$D$5:$D$200,"&gt;="&amp;('1. Einrichtung'!$C$9+(19-1)*7)))</f>
        <v/>
      </c>
      <c r="U28" s="106">
        <f>IF($A28="","",COUNTIFS('3. Abwesenheiten'!$A$5:$A$200,$A28,'3. Abwesenheiten'!$F$5:$F$200,"Genehmigt",'3. Abwesenheiten'!$C$5:$C$200,"&lt;="&amp;('1. Einrichtung'!$C$9+(20-1)*7+6),'3. Abwesenheiten'!$D$5:$D$200,"&gt;="&amp;('1. Einrichtung'!$C$9+(20-1)*7)))</f>
        <v/>
      </c>
      <c r="V28" s="106">
        <f>IF($A28="","",COUNTIFS('3. Abwesenheiten'!$A$5:$A$200,$A28,'3. Abwesenheiten'!$F$5:$F$200,"Genehmigt",'3. Abwesenheiten'!$C$5:$C$200,"&lt;="&amp;('1. Einrichtung'!$C$9+(21-1)*7+6),'3. Abwesenheiten'!$D$5:$D$200,"&gt;="&amp;('1. Einrichtung'!$C$9+(21-1)*7)))</f>
        <v/>
      </c>
      <c r="W28" s="106">
        <f>IF($A28="","",COUNTIFS('3. Abwesenheiten'!$A$5:$A$200,$A28,'3. Abwesenheiten'!$F$5:$F$200,"Genehmigt",'3. Abwesenheiten'!$C$5:$C$200,"&lt;="&amp;('1. Einrichtung'!$C$9+(22-1)*7+6),'3. Abwesenheiten'!$D$5:$D$200,"&gt;="&amp;('1. Einrichtung'!$C$9+(22-1)*7)))</f>
        <v/>
      </c>
      <c r="X28" s="106">
        <f>IF($A28="","",COUNTIFS('3. Abwesenheiten'!$A$5:$A$200,$A28,'3. Abwesenheiten'!$F$5:$F$200,"Genehmigt",'3. Abwesenheiten'!$C$5:$C$200,"&lt;="&amp;('1. Einrichtung'!$C$9+(23-1)*7+6),'3. Abwesenheiten'!$D$5:$D$200,"&gt;="&amp;('1. Einrichtung'!$C$9+(23-1)*7)))</f>
        <v/>
      </c>
      <c r="Y28" s="106">
        <f>IF($A28="","",COUNTIFS('3. Abwesenheiten'!$A$5:$A$200,$A28,'3. Abwesenheiten'!$F$5:$F$200,"Genehmigt",'3. Abwesenheiten'!$C$5:$C$200,"&lt;="&amp;('1. Einrichtung'!$C$9+(24-1)*7+6),'3. Abwesenheiten'!$D$5:$D$200,"&gt;="&amp;('1. Einrichtung'!$C$9+(24-1)*7)))</f>
        <v/>
      </c>
      <c r="Z28" s="106">
        <f>IF($A28="","",COUNTIFS('3. Abwesenheiten'!$A$5:$A$200,$A28,'3. Abwesenheiten'!$F$5:$F$200,"Genehmigt",'3. Abwesenheiten'!$C$5:$C$200,"&lt;="&amp;('1. Einrichtung'!$C$9+(25-1)*7+6),'3. Abwesenheiten'!$D$5:$D$200,"&gt;="&amp;('1. Einrichtung'!$C$9+(25-1)*7)))</f>
        <v/>
      </c>
      <c r="AA28" s="106">
        <f>IF($A28="","",COUNTIFS('3. Abwesenheiten'!$A$5:$A$200,$A28,'3. Abwesenheiten'!$F$5:$F$200,"Genehmigt",'3. Abwesenheiten'!$C$5:$C$200,"&lt;="&amp;('1. Einrichtung'!$C$9+(26-1)*7+6),'3. Abwesenheiten'!$D$5:$D$200,"&gt;="&amp;('1. Einrichtung'!$C$9+(26-1)*7)))</f>
        <v/>
      </c>
      <c r="AB28" s="106">
        <f>IF($A28="","",COUNTIFS('3. Abwesenheiten'!$A$5:$A$200,$A28,'3. Abwesenheiten'!$F$5:$F$200,"Genehmigt",'3. Abwesenheiten'!$C$5:$C$200,"&lt;="&amp;('1. Einrichtung'!$C$9+(27-1)*7+6),'3. Abwesenheiten'!$D$5:$D$200,"&gt;="&amp;('1. Einrichtung'!$C$9+(27-1)*7)))</f>
        <v/>
      </c>
      <c r="AC28" s="106">
        <f>IF($A28="","",COUNTIFS('3. Abwesenheiten'!$A$5:$A$200,$A28,'3. Abwesenheiten'!$F$5:$F$200,"Genehmigt",'3. Abwesenheiten'!$C$5:$C$200,"&lt;="&amp;('1. Einrichtung'!$C$9+(28-1)*7+6),'3. Abwesenheiten'!$D$5:$D$200,"&gt;="&amp;('1. Einrichtung'!$C$9+(28-1)*7)))</f>
        <v/>
      </c>
      <c r="AD28" s="106">
        <f>IF($A28="","",COUNTIFS('3. Abwesenheiten'!$A$5:$A$200,$A28,'3. Abwesenheiten'!$F$5:$F$200,"Genehmigt",'3. Abwesenheiten'!$C$5:$C$200,"&lt;="&amp;('1. Einrichtung'!$C$9+(29-1)*7+6),'3. Abwesenheiten'!$D$5:$D$200,"&gt;="&amp;('1. Einrichtung'!$C$9+(29-1)*7)))</f>
        <v/>
      </c>
      <c r="AE28" s="106">
        <f>IF($A28="","",COUNTIFS('3. Abwesenheiten'!$A$5:$A$200,$A28,'3. Abwesenheiten'!$F$5:$F$200,"Genehmigt",'3. Abwesenheiten'!$C$5:$C$200,"&lt;="&amp;('1. Einrichtung'!$C$9+(30-1)*7+6),'3. Abwesenheiten'!$D$5:$D$200,"&gt;="&amp;('1. Einrichtung'!$C$9+(30-1)*7)))</f>
        <v/>
      </c>
      <c r="AF28" s="106">
        <f>IF($A28="","",COUNTIFS('3. Abwesenheiten'!$A$5:$A$200,$A28,'3. Abwesenheiten'!$F$5:$F$200,"Genehmigt",'3. Abwesenheiten'!$C$5:$C$200,"&lt;="&amp;('1. Einrichtung'!$C$9+(31-1)*7+6),'3. Abwesenheiten'!$D$5:$D$200,"&gt;="&amp;('1. Einrichtung'!$C$9+(31-1)*7)))</f>
        <v/>
      </c>
      <c r="AG28" s="106">
        <f>IF($A28="","",COUNTIFS('3. Abwesenheiten'!$A$5:$A$200,$A28,'3. Abwesenheiten'!$F$5:$F$200,"Genehmigt",'3. Abwesenheiten'!$C$5:$C$200,"&lt;="&amp;('1. Einrichtung'!$C$9+(32-1)*7+6),'3. Abwesenheiten'!$D$5:$D$200,"&gt;="&amp;('1. Einrichtung'!$C$9+(32-1)*7)))</f>
        <v/>
      </c>
      <c r="AH28" s="106">
        <f>IF($A28="","",COUNTIFS('3. Abwesenheiten'!$A$5:$A$200,$A28,'3. Abwesenheiten'!$F$5:$F$200,"Genehmigt",'3. Abwesenheiten'!$C$5:$C$200,"&lt;="&amp;('1. Einrichtung'!$C$9+(33-1)*7+6),'3. Abwesenheiten'!$D$5:$D$200,"&gt;="&amp;('1. Einrichtung'!$C$9+(33-1)*7)))</f>
        <v/>
      </c>
      <c r="AI28" s="106">
        <f>IF($A28="","",COUNTIFS('3. Abwesenheiten'!$A$5:$A$200,$A28,'3. Abwesenheiten'!$F$5:$F$200,"Genehmigt",'3. Abwesenheiten'!$C$5:$C$200,"&lt;="&amp;('1. Einrichtung'!$C$9+(34-1)*7+6),'3. Abwesenheiten'!$D$5:$D$200,"&gt;="&amp;('1. Einrichtung'!$C$9+(34-1)*7)))</f>
        <v/>
      </c>
      <c r="AJ28" s="106">
        <f>IF($A28="","",COUNTIFS('3. Abwesenheiten'!$A$5:$A$200,$A28,'3. Abwesenheiten'!$F$5:$F$200,"Genehmigt",'3. Abwesenheiten'!$C$5:$C$200,"&lt;="&amp;('1. Einrichtung'!$C$9+(35-1)*7+6),'3. Abwesenheiten'!$D$5:$D$200,"&gt;="&amp;('1. Einrichtung'!$C$9+(35-1)*7)))</f>
        <v/>
      </c>
      <c r="AK28" s="106">
        <f>IF($A28="","",COUNTIFS('3. Abwesenheiten'!$A$5:$A$200,$A28,'3. Abwesenheiten'!$F$5:$F$200,"Genehmigt",'3. Abwesenheiten'!$C$5:$C$200,"&lt;="&amp;('1. Einrichtung'!$C$9+(36-1)*7+6),'3. Abwesenheiten'!$D$5:$D$200,"&gt;="&amp;('1. Einrichtung'!$C$9+(36-1)*7)))</f>
        <v/>
      </c>
      <c r="AL28" s="106">
        <f>IF($A28="","",COUNTIFS('3. Abwesenheiten'!$A$5:$A$200,$A28,'3. Abwesenheiten'!$F$5:$F$200,"Genehmigt",'3. Abwesenheiten'!$C$5:$C$200,"&lt;="&amp;('1. Einrichtung'!$C$9+(37-1)*7+6),'3. Abwesenheiten'!$D$5:$D$200,"&gt;="&amp;('1. Einrichtung'!$C$9+(37-1)*7)))</f>
        <v/>
      </c>
      <c r="AM28" s="106">
        <f>IF($A28="","",COUNTIFS('3. Abwesenheiten'!$A$5:$A$200,$A28,'3. Abwesenheiten'!$F$5:$F$200,"Genehmigt",'3. Abwesenheiten'!$C$5:$C$200,"&lt;="&amp;('1. Einrichtung'!$C$9+(38-1)*7+6),'3. Abwesenheiten'!$D$5:$D$200,"&gt;="&amp;('1. Einrichtung'!$C$9+(38-1)*7)))</f>
        <v/>
      </c>
      <c r="AN28" s="106">
        <f>IF($A28="","",COUNTIFS('3. Abwesenheiten'!$A$5:$A$200,$A28,'3. Abwesenheiten'!$F$5:$F$200,"Genehmigt",'3. Abwesenheiten'!$C$5:$C$200,"&lt;="&amp;('1. Einrichtung'!$C$9+(39-1)*7+6),'3. Abwesenheiten'!$D$5:$D$200,"&gt;="&amp;('1. Einrichtung'!$C$9+(39-1)*7)))</f>
        <v/>
      </c>
      <c r="AO28" s="106">
        <f>IF($A28="","",COUNTIFS('3. Abwesenheiten'!$A$5:$A$200,$A28,'3. Abwesenheiten'!$F$5:$F$200,"Genehmigt",'3. Abwesenheiten'!$C$5:$C$200,"&lt;="&amp;('1. Einrichtung'!$C$9+(40-1)*7+6),'3. Abwesenheiten'!$D$5:$D$200,"&gt;="&amp;('1. Einrichtung'!$C$9+(40-1)*7)))</f>
        <v/>
      </c>
      <c r="AP28" s="106">
        <f>IF($A28="","",COUNTIFS('3. Abwesenheiten'!$A$5:$A$200,$A28,'3. Abwesenheiten'!$F$5:$F$200,"Genehmigt",'3. Abwesenheiten'!$C$5:$C$200,"&lt;="&amp;('1. Einrichtung'!$C$9+(41-1)*7+6),'3. Abwesenheiten'!$D$5:$D$200,"&gt;="&amp;('1. Einrichtung'!$C$9+(41-1)*7)))</f>
        <v/>
      </c>
      <c r="AQ28" s="106">
        <f>IF($A28="","",COUNTIFS('3. Abwesenheiten'!$A$5:$A$200,$A28,'3. Abwesenheiten'!$F$5:$F$200,"Genehmigt",'3. Abwesenheiten'!$C$5:$C$200,"&lt;="&amp;('1. Einrichtung'!$C$9+(42-1)*7+6),'3. Abwesenheiten'!$D$5:$D$200,"&gt;="&amp;('1. Einrichtung'!$C$9+(42-1)*7)))</f>
        <v/>
      </c>
      <c r="AR28" s="106">
        <f>IF($A28="","",COUNTIFS('3. Abwesenheiten'!$A$5:$A$200,$A28,'3. Abwesenheiten'!$F$5:$F$200,"Genehmigt",'3. Abwesenheiten'!$C$5:$C$200,"&lt;="&amp;('1. Einrichtung'!$C$9+(43-1)*7+6),'3. Abwesenheiten'!$D$5:$D$200,"&gt;="&amp;('1. Einrichtung'!$C$9+(43-1)*7)))</f>
        <v/>
      </c>
      <c r="AS28" s="106">
        <f>IF($A28="","",COUNTIFS('3. Abwesenheiten'!$A$5:$A$200,$A28,'3. Abwesenheiten'!$F$5:$F$200,"Genehmigt",'3. Abwesenheiten'!$C$5:$C$200,"&lt;="&amp;('1. Einrichtung'!$C$9+(44-1)*7+6),'3. Abwesenheiten'!$D$5:$D$200,"&gt;="&amp;('1. Einrichtung'!$C$9+(44-1)*7)))</f>
        <v/>
      </c>
      <c r="AT28" s="106">
        <f>IF($A28="","",COUNTIFS('3. Abwesenheiten'!$A$5:$A$200,$A28,'3. Abwesenheiten'!$F$5:$F$200,"Genehmigt",'3. Abwesenheiten'!$C$5:$C$200,"&lt;="&amp;('1. Einrichtung'!$C$9+(45-1)*7+6),'3. Abwesenheiten'!$D$5:$D$200,"&gt;="&amp;('1. Einrichtung'!$C$9+(45-1)*7)))</f>
        <v/>
      </c>
      <c r="AU28" s="106">
        <f>IF($A28="","",COUNTIFS('3. Abwesenheiten'!$A$5:$A$200,$A28,'3. Abwesenheiten'!$F$5:$F$200,"Genehmigt",'3. Abwesenheiten'!$C$5:$C$200,"&lt;="&amp;('1. Einrichtung'!$C$9+(46-1)*7+6),'3. Abwesenheiten'!$D$5:$D$200,"&gt;="&amp;('1. Einrichtung'!$C$9+(46-1)*7)))</f>
        <v/>
      </c>
      <c r="AV28" s="106">
        <f>IF($A28="","",COUNTIFS('3. Abwesenheiten'!$A$5:$A$200,$A28,'3. Abwesenheiten'!$F$5:$F$200,"Genehmigt",'3. Abwesenheiten'!$C$5:$C$200,"&lt;="&amp;('1. Einrichtung'!$C$9+(47-1)*7+6),'3. Abwesenheiten'!$D$5:$D$200,"&gt;="&amp;('1. Einrichtung'!$C$9+(47-1)*7)))</f>
        <v/>
      </c>
      <c r="AW28" s="106">
        <f>IF($A28="","",COUNTIFS('3. Abwesenheiten'!$A$5:$A$200,$A28,'3. Abwesenheiten'!$F$5:$F$200,"Genehmigt",'3. Abwesenheiten'!$C$5:$C$200,"&lt;="&amp;('1. Einrichtung'!$C$9+(48-1)*7+6),'3. Abwesenheiten'!$D$5:$D$200,"&gt;="&amp;('1. Einrichtung'!$C$9+(48-1)*7)))</f>
        <v/>
      </c>
      <c r="AX28" s="106">
        <f>IF($A28="","",COUNTIFS('3. Abwesenheiten'!$A$5:$A$200,$A28,'3. Abwesenheiten'!$F$5:$F$200,"Genehmigt",'3. Abwesenheiten'!$C$5:$C$200,"&lt;="&amp;('1. Einrichtung'!$C$9+(49-1)*7+6),'3. Abwesenheiten'!$D$5:$D$200,"&gt;="&amp;('1. Einrichtung'!$C$9+(49-1)*7)))</f>
        <v/>
      </c>
      <c r="AY28" s="106">
        <f>IF($A28="","",COUNTIFS('3. Abwesenheiten'!$A$5:$A$200,$A28,'3. Abwesenheiten'!$F$5:$F$200,"Genehmigt",'3. Abwesenheiten'!$C$5:$C$200,"&lt;="&amp;('1. Einrichtung'!$C$9+(50-1)*7+6),'3. Abwesenheiten'!$D$5:$D$200,"&gt;="&amp;('1. Einrichtung'!$C$9+(50-1)*7)))</f>
        <v/>
      </c>
      <c r="AZ28" s="106">
        <f>IF($A28="","",COUNTIFS('3. Abwesenheiten'!$A$5:$A$200,$A28,'3. Abwesenheiten'!$F$5:$F$200,"Genehmigt",'3. Abwesenheiten'!$C$5:$C$200,"&lt;="&amp;('1. Einrichtung'!$C$9+(51-1)*7+6),'3. Abwesenheiten'!$D$5:$D$200,"&gt;="&amp;('1. Einrichtung'!$C$9+(51-1)*7)))</f>
        <v/>
      </c>
      <c r="BA28" s="106">
        <f>IF($A28="","",COUNTIFS('3. Abwesenheiten'!$A$5:$A$200,$A28,'3. Abwesenheiten'!$F$5:$F$200,"Genehmigt",'3. Abwesenheiten'!$C$5:$C$200,"&lt;="&amp;('1. Einrichtung'!$C$9+(52-1)*7+6),'3. Abwesenheiten'!$D$5:$D$200,"&gt;="&amp;('1. Einrichtung'!$C$9+(52-1)*7)))</f>
        <v/>
      </c>
    </row>
    <row r="29" ht="18" customHeight="1" s="55">
      <c r="A29" s="105">
        <f>IF('2. Mitarbeiter'!A29="","",'2. Mitarbeiter'!A29)</f>
        <v/>
      </c>
      <c r="B29" s="106">
        <f>IF($A29="","",COUNTIFS('3. Abwesenheiten'!$A$5:$A$200,$A29,'3. Abwesenheiten'!$F$5:$F$200,"Genehmigt",'3. Abwesenheiten'!$C$5:$C$200,"&lt;="&amp;('1. Einrichtung'!$C$9+(1-1)*7+6),'3. Abwesenheiten'!$D$5:$D$200,"&gt;="&amp;('1. Einrichtung'!$C$9+(1-1)*7)))</f>
        <v/>
      </c>
      <c r="C29" s="106">
        <f>IF($A29="","",COUNTIFS('3. Abwesenheiten'!$A$5:$A$200,$A29,'3. Abwesenheiten'!$F$5:$F$200,"Genehmigt",'3. Abwesenheiten'!$C$5:$C$200,"&lt;="&amp;('1. Einrichtung'!$C$9+(2-1)*7+6),'3. Abwesenheiten'!$D$5:$D$200,"&gt;="&amp;('1. Einrichtung'!$C$9+(2-1)*7)))</f>
        <v/>
      </c>
      <c r="D29" s="106">
        <f>IF($A29="","",COUNTIFS('3. Abwesenheiten'!$A$5:$A$200,$A29,'3. Abwesenheiten'!$F$5:$F$200,"Genehmigt",'3. Abwesenheiten'!$C$5:$C$200,"&lt;="&amp;('1. Einrichtung'!$C$9+(3-1)*7+6),'3. Abwesenheiten'!$D$5:$D$200,"&gt;="&amp;('1. Einrichtung'!$C$9+(3-1)*7)))</f>
        <v/>
      </c>
      <c r="E29" s="106">
        <f>IF($A29="","",COUNTIFS('3. Abwesenheiten'!$A$5:$A$200,$A29,'3. Abwesenheiten'!$F$5:$F$200,"Genehmigt",'3. Abwesenheiten'!$C$5:$C$200,"&lt;="&amp;('1. Einrichtung'!$C$9+(4-1)*7+6),'3. Abwesenheiten'!$D$5:$D$200,"&gt;="&amp;('1. Einrichtung'!$C$9+(4-1)*7)))</f>
        <v/>
      </c>
      <c r="F29" s="106">
        <f>IF($A29="","",COUNTIFS('3. Abwesenheiten'!$A$5:$A$200,$A29,'3. Abwesenheiten'!$F$5:$F$200,"Genehmigt",'3. Abwesenheiten'!$C$5:$C$200,"&lt;="&amp;('1. Einrichtung'!$C$9+(5-1)*7+6),'3. Abwesenheiten'!$D$5:$D$200,"&gt;="&amp;('1. Einrichtung'!$C$9+(5-1)*7)))</f>
        <v/>
      </c>
      <c r="G29" s="106">
        <f>IF($A29="","",COUNTIFS('3. Abwesenheiten'!$A$5:$A$200,$A29,'3. Abwesenheiten'!$F$5:$F$200,"Genehmigt",'3. Abwesenheiten'!$C$5:$C$200,"&lt;="&amp;('1. Einrichtung'!$C$9+(6-1)*7+6),'3. Abwesenheiten'!$D$5:$D$200,"&gt;="&amp;('1. Einrichtung'!$C$9+(6-1)*7)))</f>
        <v/>
      </c>
      <c r="H29" s="106">
        <f>IF($A29="","",COUNTIFS('3. Abwesenheiten'!$A$5:$A$200,$A29,'3. Abwesenheiten'!$F$5:$F$200,"Genehmigt",'3. Abwesenheiten'!$C$5:$C$200,"&lt;="&amp;('1. Einrichtung'!$C$9+(7-1)*7+6),'3. Abwesenheiten'!$D$5:$D$200,"&gt;="&amp;('1. Einrichtung'!$C$9+(7-1)*7)))</f>
        <v/>
      </c>
      <c r="I29" s="106">
        <f>IF($A29="","",COUNTIFS('3. Abwesenheiten'!$A$5:$A$200,$A29,'3. Abwesenheiten'!$F$5:$F$200,"Genehmigt",'3. Abwesenheiten'!$C$5:$C$200,"&lt;="&amp;('1. Einrichtung'!$C$9+(8-1)*7+6),'3. Abwesenheiten'!$D$5:$D$200,"&gt;="&amp;('1. Einrichtung'!$C$9+(8-1)*7)))</f>
        <v/>
      </c>
      <c r="J29" s="106">
        <f>IF($A29="","",COUNTIFS('3. Abwesenheiten'!$A$5:$A$200,$A29,'3. Abwesenheiten'!$F$5:$F$200,"Genehmigt",'3. Abwesenheiten'!$C$5:$C$200,"&lt;="&amp;('1. Einrichtung'!$C$9+(9-1)*7+6),'3. Abwesenheiten'!$D$5:$D$200,"&gt;="&amp;('1. Einrichtung'!$C$9+(9-1)*7)))</f>
        <v/>
      </c>
      <c r="K29" s="106">
        <f>IF($A29="","",COUNTIFS('3. Abwesenheiten'!$A$5:$A$200,$A29,'3. Abwesenheiten'!$F$5:$F$200,"Genehmigt",'3. Abwesenheiten'!$C$5:$C$200,"&lt;="&amp;('1. Einrichtung'!$C$9+(10-1)*7+6),'3. Abwesenheiten'!$D$5:$D$200,"&gt;="&amp;('1. Einrichtung'!$C$9+(10-1)*7)))</f>
        <v/>
      </c>
      <c r="L29" s="106">
        <f>IF($A29="","",COUNTIFS('3. Abwesenheiten'!$A$5:$A$200,$A29,'3. Abwesenheiten'!$F$5:$F$200,"Genehmigt",'3. Abwesenheiten'!$C$5:$C$200,"&lt;="&amp;('1. Einrichtung'!$C$9+(11-1)*7+6),'3. Abwesenheiten'!$D$5:$D$200,"&gt;="&amp;('1. Einrichtung'!$C$9+(11-1)*7)))</f>
        <v/>
      </c>
      <c r="M29" s="106">
        <f>IF($A29="","",COUNTIFS('3. Abwesenheiten'!$A$5:$A$200,$A29,'3. Abwesenheiten'!$F$5:$F$200,"Genehmigt",'3. Abwesenheiten'!$C$5:$C$200,"&lt;="&amp;('1. Einrichtung'!$C$9+(12-1)*7+6),'3. Abwesenheiten'!$D$5:$D$200,"&gt;="&amp;('1. Einrichtung'!$C$9+(12-1)*7)))</f>
        <v/>
      </c>
      <c r="N29" s="106">
        <f>IF($A29="","",COUNTIFS('3. Abwesenheiten'!$A$5:$A$200,$A29,'3. Abwesenheiten'!$F$5:$F$200,"Genehmigt",'3. Abwesenheiten'!$C$5:$C$200,"&lt;="&amp;('1. Einrichtung'!$C$9+(13-1)*7+6),'3. Abwesenheiten'!$D$5:$D$200,"&gt;="&amp;('1. Einrichtung'!$C$9+(13-1)*7)))</f>
        <v/>
      </c>
      <c r="O29" s="106">
        <f>IF($A29="","",COUNTIFS('3. Abwesenheiten'!$A$5:$A$200,$A29,'3. Abwesenheiten'!$F$5:$F$200,"Genehmigt",'3. Abwesenheiten'!$C$5:$C$200,"&lt;="&amp;('1. Einrichtung'!$C$9+(14-1)*7+6),'3. Abwesenheiten'!$D$5:$D$200,"&gt;="&amp;('1. Einrichtung'!$C$9+(14-1)*7)))</f>
        <v/>
      </c>
      <c r="P29" s="106">
        <f>IF($A29="","",COUNTIFS('3. Abwesenheiten'!$A$5:$A$200,$A29,'3. Abwesenheiten'!$F$5:$F$200,"Genehmigt",'3. Abwesenheiten'!$C$5:$C$200,"&lt;="&amp;('1. Einrichtung'!$C$9+(15-1)*7+6),'3. Abwesenheiten'!$D$5:$D$200,"&gt;="&amp;('1. Einrichtung'!$C$9+(15-1)*7)))</f>
        <v/>
      </c>
      <c r="Q29" s="106">
        <f>IF($A29="","",COUNTIFS('3. Abwesenheiten'!$A$5:$A$200,$A29,'3. Abwesenheiten'!$F$5:$F$200,"Genehmigt",'3. Abwesenheiten'!$C$5:$C$200,"&lt;="&amp;('1. Einrichtung'!$C$9+(16-1)*7+6),'3. Abwesenheiten'!$D$5:$D$200,"&gt;="&amp;('1. Einrichtung'!$C$9+(16-1)*7)))</f>
        <v/>
      </c>
      <c r="R29" s="106">
        <f>IF($A29="","",COUNTIFS('3. Abwesenheiten'!$A$5:$A$200,$A29,'3. Abwesenheiten'!$F$5:$F$200,"Genehmigt",'3. Abwesenheiten'!$C$5:$C$200,"&lt;="&amp;('1. Einrichtung'!$C$9+(17-1)*7+6),'3. Abwesenheiten'!$D$5:$D$200,"&gt;="&amp;('1. Einrichtung'!$C$9+(17-1)*7)))</f>
        <v/>
      </c>
      <c r="S29" s="106">
        <f>IF($A29="","",COUNTIFS('3. Abwesenheiten'!$A$5:$A$200,$A29,'3. Abwesenheiten'!$F$5:$F$200,"Genehmigt",'3. Abwesenheiten'!$C$5:$C$200,"&lt;="&amp;('1. Einrichtung'!$C$9+(18-1)*7+6),'3. Abwesenheiten'!$D$5:$D$200,"&gt;="&amp;('1. Einrichtung'!$C$9+(18-1)*7)))</f>
        <v/>
      </c>
      <c r="T29" s="106">
        <f>IF($A29="","",COUNTIFS('3. Abwesenheiten'!$A$5:$A$200,$A29,'3. Abwesenheiten'!$F$5:$F$200,"Genehmigt",'3. Abwesenheiten'!$C$5:$C$200,"&lt;="&amp;('1. Einrichtung'!$C$9+(19-1)*7+6),'3. Abwesenheiten'!$D$5:$D$200,"&gt;="&amp;('1. Einrichtung'!$C$9+(19-1)*7)))</f>
        <v/>
      </c>
      <c r="U29" s="106">
        <f>IF($A29="","",COUNTIFS('3. Abwesenheiten'!$A$5:$A$200,$A29,'3. Abwesenheiten'!$F$5:$F$200,"Genehmigt",'3. Abwesenheiten'!$C$5:$C$200,"&lt;="&amp;('1. Einrichtung'!$C$9+(20-1)*7+6),'3. Abwesenheiten'!$D$5:$D$200,"&gt;="&amp;('1. Einrichtung'!$C$9+(20-1)*7)))</f>
        <v/>
      </c>
      <c r="V29" s="106">
        <f>IF($A29="","",COUNTIFS('3. Abwesenheiten'!$A$5:$A$200,$A29,'3. Abwesenheiten'!$F$5:$F$200,"Genehmigt",'3. Abwesenheiten'!$C$5:$C$200,"&lt;="&amp;('1. Einrichtung'!$C$9+(21-1)*7+6),'3. Abwesenheiten'!$D$5:$D$200,"&gt;="&amp;('1. Einrichtung'!$C$9+(21-1)*7)))</f>
        <v/>
      </c>
      <c r="W29" s="106">
        <f>IF($A29="","",COUNTIFS('3. Abwesenheiten'!$A$5:$A$200,$A29,'3. Abwesenheiten'!$F$5:$F$200,"Genehmigt",'3. Abwesenheiten'!$C$5:$C$200,"&lt;="&amp;('1. Einrichtung'!$C$9+(22-1)*7+6),'3. Abwesenheiten'!$D$5:$D$200,"&gt;="&amp;('1. Einrichtung'!$C$9+(22-1)*7)))</f>
        <v/>
      </c>
      <c r="X29" s="106">
        <f>IF($A29="","",COUNTIFS('3. Abwesenheiten'!$A$5:$A$200,$A29,'3. Abwesenheiten'!$F$5:$F$200,"Genehmigt",'3. Abwesenheiten'!$C$5:$C$200,"&lt;="&amp;('1. Einrichtung'!$C$9+(23-1)*7+6),'3. Abwesenheiten'!$D$5:$D$200,"&gt;="&amp;('1. Einrichtung'!$C$9+(23-1)*7)))</f>
        <v/>
      </c>
      <c r="Y29" s="106">
        <f>IF($A29="","",COUNTIFS('3. Abwesenheiten'!$A$5:$A$200,$A29,'3. Abwesenheiten'!$F$5:$F$200,"Genehmigt",'3. Abwesenheiten'!$C$5:$C$200,"&lt;="&amp;('1. Einrichtung'!$C$9+(24-1)*7+6),'3. Abwesenheiten'!$D$5:$D$200,"&gt;="&amp;('1. Einrichtung'!$C$9+(24-1)*7)))</f>
        <v/>
      </c>
      <c r="Z29" s="106">
        <f>IF($A29="","",COUNTIFS('3. Abwesenheiten'!$A$5:$A$200,$A29,'3. Abwesenheiten'!$F$5:$F$200,"Genehmigt",'3. Abwesenheiten'!$C$5:$C$200,"&lt;="&amp;('1. Einrichtung'!$C$9+(25-1)*7+6),'3. Abwesenheiten'!$D$5:$D$200,"&gt;="&amp;('1. Einrichtung'!$C$9+(25-1)*7)))</f>
        <v/>
      </c>
      <c r="AA29" s="106">
        <f>IF($A29="","",COUNTIFS('3. Abwesenheiten'!$A$5:$A$200,$A29,'3. Abwesenheiten'!$F$5:$F$200,"Genehmigt",'3. Abwesenheiten'!$C$5:$C$200,"&lt;="&amp;('1. Einrichtung'!$C$9+(26-1)*7+6),'3. Abwesenheiten'!$D$5:$D$200,"&gt;="&amp;('1. Einrichtung'!$C$9+(26-1)*7)))</f>
        <v/>
      </c>
      <c r="AB29" s="106">
        <f>IF($A29="","",COUNTIFS('3. Abwesenheiten'!$A$5:$A$200,$A29,'3. Abwesenheiten'!$F$5:$F$200,"Genehmigt",'3. Abwesenheiten'!$C$5:$C$200,"&lt;="&amp;('1. Einrichtung'!$C$9+(27-1)*7+6),'3. Abwesenheiten'!$D$5:$D$200,"&gt;="&amp;('1. Einrichtung'!$C$9+(27-1)*7)))</f>
        <v/>
      </c>
      <c r="AC29" s="106">
        <f>IF($A29="","",COUNTIFS('3. Abwesenheiten'!$A$5:$A$200,$A29,'3. Abwesenheiten'!$F$5:$F$200,"Genehmigt",'3. Abwesenheiten'!$C$5:$C$200,"&lt;="&amp;('1. Einrichtung'!$C$9+(28-1)*7+6),'3. Abwesenheiten'!$D$5:$D$200,"&gt;="&amp;('1. Einrichtung'!$C$9+(28-1)*7)))</f>
        <v/>
      </c>
      <c r="AD29" s="106">
        <f>IF($A29="","",COUNTIFS('3. Abwesenheiten'!$A$5:$A$200,$A29,'3. Abwesenheiten'!$F$5:$F$200,"Genehmigt",'3. Abwesenheiten'!$C$5:$C$200,"&lt;="&amp;('1. Einrichtung'!$C$9+(29-1)*7+6),'3. Abwesenheiten'!$D$5:$D$200,"&gt;="&amp;('1. Einrichtung'!$C$9+(29-1)*7)))</f>
        <v/>
      </c>
      <c r="AE29" s="106">
        <f>IF($A29="","",COUNTIFS('3. Abwesenheiten'!$A$5:$A$200,$A29,'3. Abwesenheiten'!$F$5:$F$200,"Genehmigt",'3. Abwesenheiten'!$C$5:$C$200,"&lt;="&amp;('1. Einrichtung'!$C$9+(30-1)*7+6),'3. Abwesenheiten'!$D$5:$D$200,"&gt;="&amp;('1. Einrichtung'!$C$9+(30-1)*7)))</f>
        <v/>
      </c>
      <c r="AF29" s="106">
        <f>IF($A29="","",COUNTIFS('3. Abwesenheiten'!$A$5:$A$200,$A29,'3. Abwesenheiten'!$F$5:$F$200,"Genehmigt",'3. Abwesenheiten'!$C$5:$C$200,"&lt;="&amp;('1. Einrichtung'!$C$9+(31-1)*7+6),'3. Abwesenheiten'!$D$5:$D$200,"&gt;="&amp;('1. Einrichtung'!$C$9+(31-1)*7)))</f>
        <v/>
      </c>
      <c r="AG29" s="106">
        <f>IF($A29="","",COUNTIFS('3. Abwesenheiten'!$A$5:$A$200,$A29,'3. Abwesenheiten'!$F$5:$F$200,"Genehmigt",'3. Abwesenheiten'!$C$5:$C$200,"&lt;="&amp;('1. Einrichtung'!$C$9+(32-1)*7+6),'3. Abwesenheiten'!$D$5:$D$200,"&gt;="&amp;('1. Einrichtung'!$C$9+(32-1)*7)))</f>
        <v/>
      </c>
      <c r="AH29" s="106">
        <f>IF($A29="","",COUNTIFS('3. Abwesenheiten'!$A$5:$A$200,$A29,'3. Abwesenheiten'!$F$5:$F$200,"Genehmigt",'3. Abwesenheiten'!$C$5:$C$200,"&lt;="&amp;('1. Einrichtung'!$C$9+(33-1)*7+6),'3. Abwesenheiten'!$D$5:$D$200,"&gt;="&amp;('1. Einrichtung'!$C$9+(33-1)*7)))</f>
        <v/>
      </c>
      <c r="AI29" s="106">
        <f>IF($A29="","",COUNTIFS('3. Abwesenheiten'!$A$5:$A$200,$A29,'3. Abwesenheiten'!$F$5:$F$200,"Genehmigt",'3. Abwesenheiten'!$C$5:$C$200,"&lt;="&amp;('1. Einrichtung'!$C$9+(34-1)*7+6),'3. Abwesenheiten'!$D$5:$D$200,"&gt;="&amp;('1. Einrichtung'!$C$9+(34-1)*7)))</f>
        <v/>
      </c>
      <c r="AJ29" s="106">
        <f>IF($A29="","",COUNTIFS('3. Abwesenheiten'!$A$5:$A$200,$A29,'3. Abwesenheiten'!$F$5:$F$200,"Genehmigt",'3. Abwesenheiten'!$C$5:$C$200,"&lt;="&amp;('1. Einrichtung'!$C$9+(35-1)*7+6),'3. Abwesenheiten'!$D$5:$D$200,"&gt;="&amp;('1. Einrichtung'!$C$9+(35-1)*7)))</f>
        <v/>
      </c>
      <c r="AK29" s="106">
        <f>IF($A29="","",COUNTIFS('3. Abwesenheiten'!$A$5:$A$200,$A29,'3. Abwesenheiten'!$F$5:$F$200,"Genehmigt",'3. Abwesenheiten'!$C$5:$C$200,"&lt;="&amp;('1. Einrichtung'!$C$9+(36-1)*7+6),'3. Abwesenheiten'!$D$5:$D$200,"&gt;="&amp;('1. Einrichtung'!$C$9+(36-1)*7)))</f>
        <v/>
      </c>
      <c r="AL29" s="106">
        <f>IF($A29="","",COUNTIFS('3. Abwesenheiten'!$A$5:$A$200,$A29,'3. Abwesenheiten'!$F$5:$F$200,"Genehmigt",'3. Abwesenheiten'!$C$5:$C$200,"&lt;="&amp;('1. Einrichtung'!$C$9+(37-1)*7+6),'3. Abwesenheiten'!$D$5:$D$200,"&gt;="&amp;('1. Einrichtung'!$C$9+(37-1)*7)))</f>
        <v/>
      </c>
      <c r="AM29" s="106">
        <f>IF($A29="","",COUNTIFS('3. Abwesenheiten'!$A$5:$A$200,$A29,'3. Abwesenheiten'!$F$5:$F$200,"Genehmigt",'3. Abwesenheiten'!$C$5:$C$200,"&lt;="&amp;('1. Einrichtung'!$C$9+(38-1)*7+6),'3. Abwesenheiten'!$D$5:$D$200,"&gt;="&amp;('1. Einrichtung'!$C$9+(38-1)*7)))</f>
        <v/>
      </c>
      <c r="AN29" s="106">
        <f>IF($A29="","",COUNTIFS('3. Abwesenheiten'!$A$5:$A$200,$A29,'3. Abwesenheiten'!$F$5:$F$200,"Genehmigt",'3. Abwesenheiten'!$C$5:$C$200,"&lt;="&amp;('1. Einrichtung'!$C$9+(39-1)*7+6),'3. Abwesenheiten'!$D$5:$D$200,"&gt;="&amp;('1. Einrichtung'!$C$9+(39-1)*7)))</f>
        <v/>
      </c>
      <c r="AO29" s="106">
        <f>IF($A29="","",COUNTIFS('3. Abwesenheiten'!$A$5:$A$200,$A29,'3. Abwesenheiten'!$F$5:$F$200,"Genehmigt",'3. Abwesenheiten'!$C$5:$C$200,"&lt;="&amp;('1. Einrichtung'!$C$9+(40-1)*7+6),'3. Abwesenheiten'!$D$5:$D$200,"&gt;="&amp;('1. Einrichtung'!$C$9+(40-1)*7)))</f>
        <v/>
      </c>
      <c r="AP29" s="106">
        <f>IF($A29="","",COUNTIFS('3. Abwesenheiten'!$A$5:$A$200,$A29,'3. Abwesenheiten'!$F$5:$F$200,"Genehmigt",'3. Abwesenheiten'!$C$5:$C$200,"&lt;="&amp;('1. Einrichtung'!$C$9+(41-1)*7+6),'3. Abwesenheiten'!$D$5:$D$200,"&gt;="&amp;('1. Einrichtung'!$C$9+(41-1)*7)))</f>
        <v/>
      </c>
      <c r="AQ29" s="106">
        <f>IF($A29="","",COUNTIFS('3. Abwesenheiten'!$A$5:$A$200,$A29,'3. Abwesenheiten'!$F$5:$F$200,"Genehmigt",'3. Abwesenheiten'!$C$5:$C$200,"&lt;="&amp;('1. Einrichtung'!$C$9+(42-1)*7+6),'3. Abwesenheiten'!$D$5:$D$200,"&gt;="&amp;('1. Einrichtung'!$C$9+(42-1)*7)))</f>
        <v/>
      </c>
      <c r="AR29" s="106">
        <f>IF($A29="","",COUNTIFS('3. Abwesenheiten'!$A$5:$A$200,$A29,'3. Abwesenheiten'!$F$5:$F$200,"Genehmigt",'3. Abwesenheiten'!$C$5:$C$200,"&lt;="&amp;('1. Einrichtung'!$C$9+(43-1)*7+6),'3. Abwesenheiten'!$D$5:$D$200,"&gt;="&amp;('1. Einrichtung'!$C$9+(43-1)*7)))</f>
        <v/>
      </c>
      <c r="AS29" s="106">
        <f>IF($A29="","",COUNTIFS('3. Abwesenheiten'!$A$5:$A$200,$A29,'3. Abwesenheiten'!$F$5:$F$200,"Genehmigt",'3. Abwesenheiten'!$C$5:$C$200,"&lt;="&amp;('1. Einrichtung'!$C$9+(44-1)*7+6),'3. Abwesenheiten'!$D$5:$D$200,"&gt;="&amp;('1. Einrichtung'!$C$9+(44-1)*7)))</f>
        <v/>
      </c>
      <c r="AT29" s="106">
        <f>IF($A29="","",COUNTIFS('3. Abwesenheiten'!$A$5:$A$200,$A29,'3. Abwesenheiten'!$F$5:$F$200,"Genehmigt",'3. Abwesenheiten'!$C$5:$C$200,"&lt;="&amp;('1. Einrichtung'!$C$9+(45-1)*7+6),'3. Abwesenheiten'!$D$5:$D$200,"&gt;="&amp;('1. Einrichtung'!$C$9+(45-1)*7)))</f>
        <v/>
      </c>
      <c r="AU29" s="106">
        <f>IF($A29="","",COUNTIFS('3. Abwesenheiten'!$A$5:$A$200,$A29,'3. Abwesenheiten'!$F$5:$F$200,"Genehmigt",'3. Abwesenheiten'!$C$5:$C$200,"&lt;="&amp;('1. Einrichtung'!$C$9+(46-1)*7+6),'3. Abwesenheiten'!$D$5:$D$200,"&gt;="&amp;('1. Einrichtung'!$C$9+(46-1)*7)))</f>
        <v/>
      </c>
      <c r="AV29" s="106">
        <f>IF($A29="","",COUNTIFS('3. Abwesenheiten'!$A$5:$A$200,$A29,'3. Abwesenheiten'!$F$5:$F$200,"Genehmigt",'3. Abwesenheiten'!$C$5:$C$200,"&lt;="&amp;('1. Einrichtung'!$C$9+(47-1)*7+6),'3. Abwesenheiten'!$D$5:$D$200,"&gt;="&amp;('1. Einrichtung'!$C$9+(47-1)*7)))</f>
        <v/>
      </c>
      <c r="AW29" s="106">
        <f>IF($A29="","",COUNTIFS('3. Abwesenheiten'!$A$5:$A$200,$A29,'3. Abwesenheiten'!$F$5:$F$200,"Genehmigt",'3. Abwesenheiten'!$C$5:$C$200,"&lt;="&amp;('1. Einrichtung'!$C$9+(48-1)*7+6),'3. Abwesenheiten'!$D$5:$D$200,"&gt;="&amp;('1. Einrichtung'!$C$9+(48-1)*7)))</f>
        <v/>
      </c>
      <c r="AX29" s="106">
        <f>IF($A29="","",COUNTIFS('3. Abwesenheiten'!$A$5:$A$200,$A29,'3. Abwesenheiten'!$F$5:$F$200,"Genehmigt",'3. Abwesenheiten'!$C$5:$C$200,"&lt;="&amp;('1. Einrichtung'!$C$9+(49-1)*7+6),'3. Abwesenheiten'!$D$5:$D$200,"&gt;="&amp;('1. Einrichtung'!$C$9+(49-1)*7)))</f>
        <v/>
      </c>
      <c r="AY29" s="106">
        <f>IF($A29="","",COUNTIFS('3. Abwesenheiten'!$A$5:$A$200,$A29,'3. Abwesenheiten'!$F$5:$F$200,"Genehmigt",'3. Abwesenheiten'!$C$5:$C$200,"&lt;="&amp;('1. Einrichtung'!$C$9+(50-1)*7+6),'3. Abwesenheiten'!$D$5:$D$200,"&gt;="&amp;('1. Einrichtung'!$C$9+(50-1)*7)))</f>
        <v/>
      </c>
      <c r="AZ29" s="106">
        <f>IF($A29="","",COUNTIFS('3. Abwesenheiten'!$A$5:$A$200,$A29,'3. Abwesenheiten'!$F$5:$F$200,"Genehmigt",'3. Abwesenheiten'!$C$5:$C$200,"&lt;="&amp;('1. Einrichtung'!$C$9+(51-1)*7+6),'3. Abwesenheiten'!$D$5:$D$200,"&gt;="&amp;('1. Einrichtung'!$C$9+(51-1)*7)))</f>
        <v/>
      </c>
      <c r="BA29" s="106">
        <f>IF($A29="","",COUNTIFS('3. Abwesenheiten'!$A$5:$A$200,$A29,'3. Abwesenheiten'!$F$5:$F$200,"Genehmigt",'3. Abwesenheiten'!$C$5:$C$200,"&lt;="&amp;('1. Einrichtung'!$C$9+(52-1)*7+6),'3. Abwesenheiten'!$D$5:$D$200,"&gt;="&amp;('1. Einrichtung'!$C$9+(52-1)*7)))</f>
        <v/>
      </c>
    </row>
    <row r="30" ht="18" customHeight="1" s="55">
      <c r="A30" s="105">
        <f>IF('2. Mitarbeiter'!A30="","",'2. Mitarbeiter'!A30)</f>
        <v/>
      </c>
      <c r="B30" s="106">
        <f>IF($A30="","",COUNTIFS('3. Abwesenheiten'!$A$5:$A$200,$A30,'3. Abwesenheiten'!$F$5:$F$200,"Genehmigt",'3. Abwesenheiten'!$C$5:$C$200,"&lt;="&amp;('1. Einrichtung'!$C$9+(1-1)*7+6),'3. Abwesenheiten'!$D$5:$D$200,"&gt;="&amp;('1. Einrichtung'!$C$9+(1-1)*7)))</f>
        <v/>
      </c>
      <c r="C30" s="106">
        <f>IF($A30="","",COUNTIFS('3. Abwesenheiten'!$A$5:$A$200,$A30,'3. Abwesenheiten'!$F$5:$F$200,"Genehmigt",'3. Abwesenheiten'!$C$5:$C$200,"&lt;="&amp;('1. Einrichtung'!$C$9+(2-1)*7+6),'3. Abwesenheiten'!$D$5:$D$200,"&gt;="&amp;('1. Einrichtung'!$C$9+(2-1)*7)))</f>
        <v/>
      </c>
      <c r="D30" s="106">
        <f>IF($A30="","",COUNTIFS('3. Abwesenheiten'!$A$5:$A$200,$A30,'3. Abwesenheiten'!$F$5:$F$200,"Genehmigt",'3. Abwesenheiten'!$C$5:$C$200,"&lt;="&amp;('1. Einrichtung'!$C$9+(3-1)*7+6),'3. Abwesenheiten'!$D$5:$D$200,"&gt;="&amp;('1. Einrichtung'!$C$9+(3-1)*7)))</f>
        <v/>
      </c>
      <c r="E30" s="106">
        <f>IF($A30="","",COUNTIFS('3. Abwesenheiten'!$A$5:$A$200,$A30,'3. Abwesenheiten'!$F$5:$F$200,"Genehmigt",'3. Abwesenheiten'!$C$5:$C$200,"&lt;="&amp;('1. Einrichtung'!$C$9+(4-1)*7+6),'3. Abwesenheiten'!$D$5:$D$200,"&gt;="&amp;('1. Einrichtung'!$C$9+(4-1)*7)))</f>
        <v/>
      </c>
      <c r="F30" s="106">
        <f>IF($A30="","",COUNTIFS('3. Abwesenheiten'!$A$5:$A$200,$A30,'3. Abwesenheiten'!$F$5:$F$200,"Genehmigt",'3. Abwesenheiten'!$C$5:$C$200,"&lt;="&amp;('1. Einrichtung'!$C$9+(5-1)*7+6),'3. Abwesenheiten'!$D$5:$D$200,"&gt;="&amp;('1. Einrichtung'!$C$9+(5-1)*7)))</f>
        <v/>
      </c>
      <c r="G30" s="106">
        <f>IF($A30="","",COUNTIFS('3. Abwesenheiten'!$A$5:$A$200,$A30,'3. Abwesenheiten'!$F$5:$F$200,"Genehmigt",'3. Abwesenheiten'!$C$5:$C$200,"&lt;="&amp;('1. Einrichtung'!$C$9+(6-1)*7+6),'3. Abwesenheiten'!$D$5:$D$200,"&gt;="&amp;('1. Einrichtung'!$C$9+(6-1)*7)))</f>
        <v/>
      </c>
      <c r="H30" s="106">
        <f>IF($A30="","",COUNTIFS('3. Abwesenheiten'!$A$5:$A$200,$A30,'3. Abwesenheiten'!$F$5:$F$200,"Genehmigt",'3. Abwesenheiten'!$C$5:$C$200,"&lt;="&amp;('1. Einrichtung'!$C$9+(7-1)*7+6),'3. Abwesenheiten'!$D$5:$D$200,"&gt;="&amp;('1. Einrichtung'!$C$9+(7-1)*7)))</f>
        <v/>
      </c>
      <c r="I30" s="106">
        <f>IF($A30="","",COUNTIFS('3. Abwesenheiten'!$A$5:$A$200,$A30,'3. Abwesenheiten'!$F$5:$F$200,"Genehmigt",'3. Abwesenheiten'!$C$5:$C$200,"&lt;="&amp;('1. Einrichtung'!$C$9+(8-1)*7+6),'3. Abwesenheiten'!$D$5:$D$200,"&gt;="&amp;('1. Einrichtung'!$C$9+(8-1)*7)))</f>
        <v/>
      </c>
      <c r="J30" s="106">
        <f>IF($A30="","",COUNTIFS('3. Abwesenheiten'!$A$5:$A$200,$A30,'3. Abwesenheiten'!$F$5:$F$200,"Genehmigt",'3. Abwesenheiten'!$C$5:$C$200,"&lt;="&amp;('1. Einrichtung'!$C$9+(9-1)*7+6),'3. Abwesenheiten'!$D$5:$D$200,"&gt;="&amp;('1. Einrichtung'!$C$9+(9-1)*7)))</f>
        <v/>
      </c>
      <c r="K30" s="106">
        <f>IF($A30="","",COUNTIFS('3. Abwesenheiten'!$A$5:$A$200,$A30,'3. Abwesenheiten'!$F$5:$F$200,"Genehmigt",'3. Abwesenheiten'!$C$5:$C$200,"&lt;="&amp;('1. Einrichtung'!$C$9+(10-1)*7+6),'3. Abwesenheiten'!$D$5:$D$200,"&gt;="&amp;('1. Einrichtung'!$C$9+(10-1)*7)))</f>
        <v/>
      </c>
      <c r="L30" s="106">
        <f>IF($A30="","",COUNTIFS('3. Abwesenheiten'!$A$5:$A$200,$A30,'3. Abwesenheiten'!$F$5:$F$200,"Genehmigt",'3. Abwesenheiten'!$C$5:$C$200,"&lt;="&amp;('1. Einrichtung'!$C$9+(11-1)*7+6),'3. Abwesenheiten'!$D$5:$D$200,"&gt;="&amp;('1. Einrichtung'!$C$9+(11-1)*7)))</f>
        <v/>
      </c>
      <c r="M30" s="106">
        <f>IF($A30="","",COUNTIFS('3. Abwesenheiten'!$A$5:$A$200,$A30,'3. Abwesenheiten'!$F$5:$F$200,"Genehmigt",'3. Abwesenheiten'!$C$5:$C$200,"&lt;="&amp;('1. Einrichtung'!$C$9+(12-1)*7+6),'3. Abwesenheiten'!$D$5:$D$200,"&gt;="&amp;('1. Einrichtung'!$C$9+(12-1)*7)))</f>
        <v/>
      </c>
      <c r="N30" s="106">
        <f>IF($A30="","",COUNTIFS('3. Abwesenheiten'!$A$5:$A$200,$A30,'3. Abwesenheiten'!$F$5:$F$200,"Genehmigt",'3. Abwesenheiten'!$C$5:$C$200,"&lt;="&amp;('1. Einrichtung'!$C$9+(13-1)*7+6),'3. Abwesenheiten'!$D$5:$D$200,"&gt;="&amp;('1. Einrichtung'!$C$9+(13-1)*7)))</f>
        <v/>
      </c>
      <c r="O30" s="106">
        <f>IF($A30="","",COUNTIFS('3. Abwesenheiten'!$A$5:$A$200,$A30,'3. Abwesenheiten'!$F$5:$F$200,"Genehmigt",'3. Abwesenheiten'!$C$5:$C$200,"&lt;="&amp;('1. Einrichtung'!$C$9+(14-1)*7+6),'3. Abwesenheiten'!$D$5:$D$200,"&gt;="&amp;('1. Einrichtung'!$C$9+(14-1)*7)))</f>
        <v/>
      </c>
      <c r="P30" s="106">
        <f>IF($A30="","",COUNTIFS('3. Abwesenheiten'!$A$5:$A$200,$A30,'3. Abwesenheiten'!$F$5:$F$200,"Genehmigt",'3. Abwesenheiten'!$C$5:$C$200,"&lt;="&amp;('1. Einrichtung'!$C$9+(15-1)*7+6),'3. Abwesenheiten'!$D$5:$D$200,"&gt;="&amp;('1. Einrichtung'!$C$9+(15-1)*7)))</f>
        <v/>
      </c>
      <c r="Q30" s="106">
        <f>IF($A30="","",COUNTIFS('3. Abwesenheiten'!$A$5:$A$200,$A30,'3. Abwesenheiten'!$F$5:$F$200,"Genehmigt",'3. Abwesenheiten'!$C$5:$C$200,"&lt;="&amp;('1. Einrichtung'!$C$9+(16-1)*7+6),'3. Abwesenheiten'!$D$5:$D$200,"&gt;="&amp;('1. Einrichtung'!$C$9+(16-1)*7)))</f>
        <v/>
      </c>
      <c r="R30" s="106">
        <f>IF($A30="","",COUNTIFS('3. Abwesenheiten'!$A$5:$A$200,$A30,'3. Abwesenheiten'!$F$5:$F$200,"Genehmigt",'3. Abwesenheiten'!$C$5:$C$200,"&lt;="&amp;('1. Einrichtung'!$C$9+(17-1)*7+6),'3. Abwesenheiten'!$D$5:$D$200,"&gt;="&amp;('1. Einrichtung'!$C$9+(17-1)*7)))</f>
        <v/>
      </c>
      <c r="S30" s="106">
        <f>IF($A30="","",COUNTIFS('3. Abwesenheiten'!$A$5:$A$200,$A30,'3. Abwesenheiten'!$F$5:$F$200,"Genehmigt",'3. Abwesenheiten'!$C$5:$C$200,"&lt;="&amp;('1. Einrichtung'!$C$9+(18-1)*7+6),'3. Abwesenheiten'!$D$5:$D$200,"&gt;="&amp;('1. Einrichtung'!$C$9+(18-1)*7)))</f>
        <v/>
      </c>
      <c r="T30" s="106">
        <f>IF($A30="","",COUNTIFS('3. Abwesenheiten'!$A$5:$A$200,$A30,'3. Abwesenheiten'!$F$5:$F$200,"Genehmigt",'3. Abwesenheiten'!$C$5:$C$200,"&lt;="&amp;('1. Einrichtung'!$C$9+(19-1)*7+6),'3. Abwesenheiten'!$D$5:$D$200,"&gt;="&amp;('1. Einrichtung'!$C$9+(19-1)*7)))</f>
        <v/>
      </c>
      <c r="U30" s="106">
        <f>IF($A30="","",COUNTIFS('3. Abwesenheiten'!$A$5:$A$200,$A30,'3. Abwesenheiten'!$F$5:$F$200,"Genehmigt",'3. Abwesenheiten'!$C$5:$C$200,"&lt;="&amp;('1. Einrichtung'!$C$9+(20-1)*7+6),'3. Abwesenheiten'!$D$5:$D$200,"&gt;="&amp;('1. Einrichtung'!$C$9+(20-1)*7)))</f>
        <v/>
      </c>
      <c r="V30" s="106">
        <f>IF($A30="","",COUNTIFS('3. Abwesenheiten'!$A$5:$A$200,$A30,'3. Abwesenheiten'!$F$5:$F$200,"Genehmigt",'3. Abwesenheiten'!$C$5:$C$200,"&lt;="&amp;('1. Einrichtung'!$C$9+(21-1)*7+6),'3. Abwesenheiten'!$D$5:$D$200,"&gt;="&amp;('1. Einrichtung'!$C$9+(21-1)*7)))</f>
        <v/>
      </c>
      <c r="W30" s="106">
        <f>IF($A30="","",COUNTIFS('3. Abwesenheiten'!$A$5:$A$200,$A30,'3. Abwesenheiten'!$F$5:$F$200,"Genehmigt",'3. Abwesenheiten'!$C$5:$C$200,"&lt;="&amp;('1. Einrichtung'!$C$9+(22-1)*7+6),'3. Abwesenheiten'!$D$5:$D$200,"&gt;="&amp;('1. Einrichtung'!$C$9+(22-1)*7)))</f>
        <v/>
      </c>
      <c r="X30" s="106">
        <f>IF($A30="","",COUNTIFS('3. Abwesenheiten'!$A$5:$A$200,$A30,'3. Abwesenheiten'!$F$5:$F$200,"Genehmigt",'3. Abwesenheiten'!$C$5:$C$200,"&lt;="&amp;('1. Einrichtung'!$C$9+(23-1)*7+6),'3. Abwesenheiten'!$D$5:$D$200,"&gt;="&amp;('1. Einrichtung'!$C$9+(23-1)*7)))</f>
        <v/>
      </c>
      <c r="Y30" s="106">
        <f>IF($A30="","",COUNTIFS('3. Abwesenheiten'!$A$5:$A$200,$A30,'3. Abwesenheiten'!$F$5:$F$200,"Genehmigt",'3. Abwesenheiten'!$C$5:$C$200,"&lt;="&amp;('1. Einrichtung'!$C$9+(24-1)*7+6),'3. Abwesenheiten'!$D$5:$D$200,"&gt;="&amp;('1. Einrichtung'!$C$9+(24-1)*7)))</f>
        <v/>
      </c>
      <c r="Z30" s="106">
        <f>IF($A30="","",COUNTIFS('3. Abwesenheiten'!$A$5:$A$200,$A30,'3. Abwesenheiten'!$F$5:$F$200,"Genehmigt",'3. Abwesenheiten'!$C$5:$C$200,"&lt;="&amp;('1. Einrichtung'!$C$9+(25-1)*7+6),'3. Abwesenheiten'!$D$5:$D$200,"&gt;="&amp;('1. Einrichtung'!$C$9+(25-1)*7)))</f>
        <v/>
      </c>
      <c r="AA30" s="106">
        <f>IF($A30="","",COUNTIFS('3. Abwesenheiten'!$A$5:$A$200,$A30,'3. Abwesenheiten'!$F$5:$F$200,"Genehmigt",'3. Abwesenheiten'!$C$5:$C$200,"&lt;="&amp;('1. Einrichtung'!$C$9+(26-1)*7+6),'3. Abwesenheiten'!$D$5:$D$200,"&gt;="&amp;('1. Einrichtung'!$C$9+(26-1)*7)))</f>
        <v/>
      </c>
      <c r="AB30" s="106">
        <f>IF($A30="","",COUNTIFS('3. Abwesenheiten'!$A$5:$A$200,$A30,'3. Abwesenheiten'!$F$5:$F$200,"Genehmigt",'3. Abwesenheiten'!$C$5:$C$200,"&lt;="&amp;('1. Einrichtung'!$C$9+(27-1)*7+6),'3. Abwesenheiten'!$D$5:$D$200,"&gt;="&amp;('1. Einrichtung'!$C$9+(27-1)*7)))</f>
        <v/>
      </c>
      <c r="AC30" s="106">
        <f>IF($A30="","",COUNTIFS('3. Abwesenheiten'!$A$5:$A$200,$A30,'3. Abwesenheiten'!$F$5:$F$200,"Genehmigt",'3. Abwesenheiten'!$C$5:$C$200,"&lt;="&amp;('1. Einrichtung'!$C$9+(28-1)*7+6),'3. Abwesenheiten'!$D$5:$D$200,"&gt;="&amp;('1. Einrichtung'!$C$9+(28-1)*7)))</f>
        <v/>
      </c>
      <c r="AD30" s="106">
        <f>IF($A30="","",COUNTIFS('3. Abwesenheiten'!$A$5:$A$200,$A30,'3. Abwesenheiten'!$F$5:$F$200,"Genehmigt",'3. Abwesenheiten'!$C$5:$C$200,"&lt;="&amp;('1. Einrichtung'!$C$9+(29-1)*7+6),'3. Abwesenheiten'!$D$5:$D$200,"&gt;="&amp;('1. Einrichtung'!$C$9+(29-1)*7)))</f>
        <v/>
      </c>
      <c r="AE30" s="106">
        <f>IF($A30="","",COUNTIFS('3. Abwesenheiten'!$A$5:$A$200,$A30,'3. Abwesenheiten'!$F$5:$F$200,"Genehmigt",'3. Abwesenheiten'!$C$5:$C$200,"&lt;="&amp;('1. Einrichtung'!$C$9+(30-1)*7+6),'3. Abwesenheiten'!$D$5:$D$200,"&gt;="&amp;('1. Einrichtung'!$C$9+(30-1)*7)))</f>
        <v/>
      </c>
      <c r="AF30" s="106">
        <f>IF($A30="","",COUNTIFS('3. Abwesenheiten'!$A$5:$A$200,$A30,'3. Abwesenheiten'!$F$5:$F$200,"Genehmigt",'3. Abwesenheiten'!$C$5:$C$200,"&lt;="&amp;('1. Einrichtung'!$C$9+(31-1)*7+6),'3. Abwesenheiten'!$D$5:$D$200,"&gt;="&amp;('1. Einrichtung'!$C$9+(31-1)*7)))</f>
        <v/>
      </c>
      <c r="AG30" s="106">
        <f>IF($A30="","",COUNTIFS('3. Abwesenheiten'!$A$5:$A$200,$A30,'3. Abwesenheiten'!$F$5:$F$200,"Genehmigt",'3. Abwesenheiten'!$C$5:$C$200,"&lt;="&amp;('1. Einrichtung'!$C$9+(32-1)*7+6),'3. Abwesenheiten'!$D$5:$D$200,"&gt;="&amp;('1. Einrichtung'!$C$9+(32-1)*7)))</f>
        <v/>
      </c>
      <c r="AH30" s="106">
        <f>IF($A30="","",COUNTIFS('3. Abwesenheiten'!$A$5:$A$200,$A30,'3. Abwesenheiten'!$F$5:$F$200,"Genehmigt",'3. Abwesenheiten'!$C$5:$C$200,"&lt;="&amp;('1. Einrichtung'!$C$9+(33-1)*7+6),'3. Abwesenheiten'!$D$5:$D$200,"&gt;="&amp;('1. Einrichtung'!$C$9+(33-1)*7)))</f>
        <v/>
      </c>
      <c r="AI30" s="106">
        <f>IF($A30="","",COUNTIFS('3. Abwesenheiten'!$A$5:$A$200,$A30,'3. Abwesenheiten'!$F$5:$F$200,"Genehmigt",'3. Abwesenheiten'!$C$5:$C$200,"&lt;="&amp;('1. Einrichtung'!$C$9+(34-1)*7+6),'3. Abwesenheiten'!$D$5:$D$200,"&gt;="&amp;('1. Einrichtung'!$C$9+(34-1)*7)))</f>
        <v/>
      </c>
      <c r="AJ30" s="106">
        <f>IF($A30="","",COUNTIFS('3. Abwesenheiten'!$A$5:$A$200,$A30,'3. Abwesenheiten'!$F$5:$F$200,"Genehmigt",'3. Abwesenheiten'!$C$5:$C$200,"&lt;="&amp;('1. Einrichtung'!$C$9+(35-1)*7+6),'3. Abwesenheiten'!$D$5:$D$200,"&gt;="&amp;('1. Einrichtung'!$C$9+(35-1)*7)))</f>
        <v/>
      </c>
      <c r="AK30" s="106">
        <f>IF($A30="","",COUNTIFS('3. Abwesenheiten'!$A$5:$A$200,$A30,'3. Abwesenheiten'!$F$5:$F$200,"Genehmigt",'3. Abwesenheiten'!$C$5:$C$200,"&lt;="&amp;('1. Einrichtung'!$C$9+(36-1)*7+6),'3. Abwesenheiten'!$D$5:$D$200,"&gt;="&amp;('1. Einrichtung'!$C$9+(36-1)*7)))</f>
        <v/>
      </c>
      <c r="AL30" s="106">
        <f>IF($A30="","",COUNTIFS('3. Abwesenheiten'!$A$5:$A$200,$A30,'3. Abwesenheiten'!$F$5:$F$200,"Genehmigt",'3. Abwesenheiten'!$C$5:$C$200,"&lt;="&amp;('1. Einrichtung'!$C$9+(37-1)*7+6),'3. Abwesenheiten'!$D$5:$D$200,"&gt;="&amp;('1. Einrichtung'!$C$9+(37-1)*7)))</f>
        <v/>
      </c>
      <c r="AM30" s="106">
        <f>IF($A30="","",COUNTIFS('3. Abwesenheiten'!$A$5:$A$200,$A30,'3. Abwesenheiten'!$F$5:$F$200,"Genehmigt",'3. Abwesenheiten'!$C$5:$C$200,"&lt;="&amp;('1. Einrichtung'!$C$9+(38-1)*7+6),'3. Abwesenheiten'!$D$5:$D$200,"&gt;="&amp;('1. Einrichtung'!$C$9+(38-1)*7)))</f>
        <v/>
      </c>
      <c r="AN30" s="106">
        <f>IF($A30="","",COUNTIFS('3. Abwesenheiten'!$A$5:$A$200,$A30,'3. Abwesenheiten'!$F$5:$F$200,"Genehmigt",'3. Abwesenheiten'!$C$5:$C$200,"&lt;="&amp;('1. Einrichtung'!$C$9+(39-1)*7+6),'3. Abwesenheiten'!$D$5:$D$200,"&gt;="&amp;('1. Einrichtung'!$C$9+(39-1)*7)))</f>
        <v/>
      </c>
      <c r="AO30" s="106">
        <f>IF($A30="","",COUNTIFS('3. Abwesenheiten'!$A$5:$A$200,$A30,'3. Abwesenheiten'!$F$5:$F$200,"Genehmigt",'3. Abwesenheiten'!$C$5:$C$200,"&lt;="&amp;('1. Einrichtung'!$C$9+(40-1)*7+6),'3. Abwesenheiten'!$D$5:$D$200,"&gt;="&amp;('1. Einrichtung'!$C$9+(40-1)*7)))</f>
        <v/>
      </c>
      <c r="AP30" s="106">
        <f>IF($A30="","",COUNTIFS('3. Abwesenheiten'!$A$5:$A$200,$A30,'3. Abwesenheiten'!$F$5:$F$200,"Genehmigt",'3. Abwesenheiten'!$C$5:$C$200,"&lt;="&amp;('1. Einrichtung'!$C$9+(41-1)*7+6),'3. Abwesenheiten'!$D$5:$D$200,"&gt;="&amp;('1. Einrichtung'!$C$9+(41-1)*7)))</f>
        <v/>
      </c>
      <c r="AQ30" s="106">
        <f>IF($A30="","",COUNTIFS('3. Abwesenheiten'!$A$5:$A$200,$A30,'3. Abwesenheiten'!$F$5:$F$200,"Genehmigt",'3. Abwesenheiten'!$C$5:$C$200,"&lt;="&amp;('1. Einrichtung'!$C$9+(42-1)*7+6),'3. Abwesenheiten'!$D$5:$D$200,"&gt;="&amp;('1. Einrichtung'!$C$9+(42-1)*7)))</f>
        <v/>
      </c>
      <c r="AR30" s="106">
        <f>IF($A30="","",COUNTIFS('3. Abwesenheiten'!$A$5:$A$200,$A30,'3. Abwesenheiten'!$F$5:$F$200,"Genehmigt",'3. Abwesenheiten'!$C$5:$C$200,"&lt;="&amp;('1. Einrichtung'!$C$9+(43-1)*7+6),'3. Abwesenheiten'!$D$5:$D$200,"&gt;="&amp;('1. Einrichtung'!$C$9+(43-1)*7)))</f>
        <v/>
      </c>
      <c r="AS30" s="106">
        <f>IF($A30="","",COUNTIFS('3. Abwesenheiten'!$A$5:$A$200,$A30,'3. Abwesenheiten'!$F$5:$F$200,"Genehmigt",'3. Abwesenheiten'!$C$5:$C$200,"&lt;="&amp;('1. Einrichtung'!$C$9+(44-1)*7+6),'3. Abwesenheiten'!$D$5:$D$200,"&gt;="&amp;('1. Einrichtung'!$C$9+(44-1)*7)))</f>
        <v/>
      </c>
      <c r="AT30" s="106">
        <f>IF($A30="","",COUNTIFS('3. Abwesenheiten'!$A$5:$A$200,$A30,'3. Abwesenheiten'!$F$5:$F$200,"Genehmigt",'3. Abwesenheiten'!$C$5:$C$200,"&lt;="&amp;('1. Einrichtung'!$C$9+(45-1)*7+6),'3. Abwesenheiten'!$D$5:$D$200,"&gt;="&amp;('1. Einrichtung'!$C$9+(45-1)*7)))</f>
        <v/>
      </c>
      <c r="AU30" s="106">
        <f>IF($A30="","",COUNTIFS('3. Abwesenheiten'!$A$5:$A$200,$A30,'3. Abwesenheiten'!$F$5:$F$200,"Genehmigt",'3. Abwesenheiten'!$C$5:$C$200,"&lt;="&amp;('1. Einrichtung'!$C$9+(46-1)*7+6),'3. Abwesenheiten'!$D$5:$D$200,"&gt;="&amp;('1. Einrichtung'!$C$9+(46-1)*7)))</f>
        <v/>
      </c>
      <c r="AV30" s="106">
        <f>IF($A30="","",COUNTIFS('3. Abwesenheiten'!$A$5:$A$200,$A30,'3. Abwesenheiten'!$F$5:$F$200,"Genehmigt",'3. Abwesenheiten'!$C$5:$C$200,"&lt;="&amp;('1. Einrichtung'!$C$9+(47-1)*7+6),'3. Abwesenheiten'!$D$5:$D$200,"&gt;="&amp;('1. Einrichtung'!$C$9+(47-1)*7)))</f>
        <v/>
      </c>
      <c r="AW30" s="106">
        <f>IF($A30="","",COUNTIFS('3. Abwesenheiten'!$A$5:$A$200,$A30,'3. Abwesenheiten'!$F$5:$F$200,"Genehmigt",'3. Abwesenheiten'!$C$5:$C$200,"&lt;="&amp;('1. Einrichtung'!$C$9+(48-1)*7+6),'3. Abwesenheiten'!$D$5:$D$200,"&gt;="&amp;('1. Einrichtung'!$C$9+(48-1)*7)))</f>
        <v/>
      </c>
      <c r="AX30" s="106">
        <f>IF($A30="","",COUNTIFS('3. Abwesenheiten'!$A$5:$A$200,$A30,'3. Abwesenheiten'!$F$5:$F$200,"Genehmigt",'3. Abwesenheiten'!$C$5:$C$200,"&lt;="&amp;('1. Einrichtung'!$C$9+(49-1)*7+6),'3. Abwesenheiten'!$D$5:$D$200,"&gt;="&amp;('1. Einrichtung'!$C$9+(49-1)*7)))</f>
        <v/>
      </c>
      <c r="AY30" s="106">
        <f>IF($A30="","",COUNTIFS('3. Abwesenheiten'!$A$5:$A$200,$A30,'3. Abwesenheiten'!$F$5:$F$200,"Genehmigt",'3. Abwesenheiten'!$C$5:$C$200,"&lt;="&amp;('1. Einrichtung'!$C$9+(50-1)*7+6),'3. Abwesenheiten'!$D$5:$D$200,"&gt;="&amp;('1. Einrichtung'!$C$9+(50-1)*7)))</f>
        <v/>
      </c>
      <c r="AZ30" s="106">
        <f>IF($A30="","",COUNTIFS('3. Abwesenheiten'!$A$5:$A$200,$A30,'3. Abwesenheiten'!$F$5:$F$200,"Genehmigt",'3. Abwesenheiten'!$C$5:$C$200,"&lt;="&amp;('1. Einrichtung'!$C$9+(51-1)*7+6),'3. Abwesenheiten'!$D$5:$D$200,"&gt;="&amp;('1. Einrichtung'!$C$9+(51-1)*7)))</f>
        <v/>
      </c>
      <c r="BA30" s="106">
        <f>IF($A30="","",COUNTIFS('3. Abwesenheiten'!$A$5:$A$200,$A30,'3. Abwesenheiten'!$F$5:$F$200,"Genehmigt",'3. Abwesenheiten'!$C$5:$C$200,"&lt;="&amp;('1. Einrichtung'!$C$9+(52-1)*7+6),'3. Abwesenheiten'!$D$5:$D$200,"&gt;="&amp;('1. Einrichtung'!$C$9+(52-1)*7)))</f>
        <v/>
      </c>
    </row>
    <row r="31" ht="18" customHeight="1" s="55">
      <c r="A31" s="105">
        <f>IF('2. Mitarbeiter'!A31="","",'2. Mitarbeiter'!A31)</f>
        <v/>
      </c>
      <c r="B31" s="106">
        <f>IF($A31="","",COUNTIFS('3. Abwesenheiten'!$A$5:$A$200,$A31,'3. Abwesenheiten'!$F$5:$F$200,"Genehmigt",'3. Abwesenheiten'!$C$5:$C$200,"&lt;="&amp;('1. Einrichtung'!$C$9+(1-1)*7+6),'3. Abwesenheiten'!$D$5:$D$200,"&gt;="&amp;('1. Einrichtung'!$C$9+(1-1)*7)))</f>
        <v/>
      </c>
      <c r="C31" s="106">
        <f>IF($A31="","",COUNTIFS('3. Abwesenheiten'!$A$5:$A$200,$A31,'3. Abwesenheiten'!$F$5:$F$200,"Genehmigt",'3. Abwesenheiten'!$C$5:$C$200,"&lt;="&amp;('1. Einrichtung'!$C$9+(2-1)*7+6),'3. Abwesenheiten'!$D$5:$D$200,"&gt;="&amp;('1. Einrichtung'!$C$9+(2-1)*7)))</f>
        <v/>
      </c>
      <c r="D31" s="106">
        <f>IF($A31="","",COUNTIFS('3. Abwesenheiten'!$A$5:$A$200,$A31,'3. Abwesenheiten'!$F$5:$F$200,"Genehmigt",'3. Abwesenheiten'!$C$5:$C$200,"&lt;="&amp;('1. Einrichtung'!$C$9+(3-1)*7+6),'3. Abwesenheiten'!$D$5:$D$200,"&gt;="&amp;('1. Einrichtung'!$C$9+(3-1)*7)))</f>
        <v/>
      </c>
      <c r="E31" s="106">
        <f>IF($A31="","",COUNTIFS('3. Abwesenheiten'!$A$5:$A$200,$A31,'3. Abwesenheiten'!$F$5:$F$200,"Genehmigt",'3. Abwesenheiten'!$C$5:$C$200,"&lt;="&amp;('1. Einrichtung'!$C$9+(4-1)*7+6),'3. Abwesenheiten'!$D$5:$D$200,"&gt;="&amp;('1. Einrichtung'!$C$9+(4-1)*7)))</f>
        <v/>
      </c>
      <c r="F31" s="106">
        <f>IF($A31="","",COUNTIFS('3. Abwesenheiten'!$A$5:$A$200,$A31,'3. Abwesenheiten'!$F$5:$F$200,"Genehmigt",'3. Abwesenheiten'!$C$5:$C$200,"&lt;="&amp;('1. Einrichtung'!$C$9+(5-1)*7+6),'3. Abwesenheiten'!$D$5:$D$200,"&gt;="&amp;('1. Einrichtung'!$C$9+(5-1)*7)))</f>
        <v/>
      </c>
      <c r="G31" s="106">
        <f>IF($A31="","",COUNTIFS('3. Abwesenheiten'!$A$5:$A$200,$A31,'3. Abwesenheiten'!$F$5:$F$200,"Genehmigt",'3. Abwesenheiten'!$C$5:$C$200,"&lt;="&amp;('1. Einrichtung'!$C$9+(6-1)*7+6),'3. Abwesenheiten'!$D$5:$D$200,"&gt;="&amp;('1. Einrichtung'!$C$9+(6-1)*7)))</f>
        <v/>
      </c>
      <c r="H31" s="106">
        <f>IF($A31="","",COUNTIFS('3. Abwesenheiten'!$A$5:$A$200,$A31,'3. Abwesenheiten'!$F$5:$F$200,"Genehmigt",'3. Abwesenheiten'!$C$5:$C$200,"&lt;="&amp;('1. Einrichtung'!$C$9+(7-1)*7+6),'3. Abwesenheiten'!$D$5:$D$200,"&gt;="&amp;('1. Einrichtung'!$C$9+(7-1)*7)))</f>
        <v/>
      </c>
      <c r="I31" s="106">
        <f>IF($A31="","",COUNTIFS('3. Abwesenheiten'!$A$5:$A$200,$A31,'3. Abwesenheiten'!$F$5:$F$200,"Genehmigt",'3. Abwesenheiten'!$C$5:$C$200,"&lt;="&amp;('1. Einrichtung'!$C$9+(8-1)*7+6),'3. Abwesenheiten'!$D$5:$D$200,"&gt;="&amp;('1. Einrichtung'!$C$9+(8-1)*7)))</f>
        <v/>
      </c>
      <c r="J31" s="106">
        <f>IF($A31="","",COUNTIFS('3. Abwesenheiten'!$A$5:$A$200,$A31,'3. Abwesenheiten'!$F$5:$F$200,"Genehmigt",'3. Abwesenheiten'!$C$5:$C$200,"&lt;="&amp;('1. Einrichtung'!$C$9+(9-1)*7+6),'3. Abwesenheiten'!$D$5:$D$200,"&gt;="&amp;('1. Einrichtung'!$C$9+(9-1)*7)))</f>
        <v/>
      </c>
      <c r="K31" s="106">
        <f>IF($A31="","",COUNTIFS('3. Abwesenheiten'!$A$5:$A$200,$A31,'3. Abwesenheiten'!$F$5:$F$200,"Genehmigt",'3. Abwesenheiten'!$C$5:$C$200,"&lt;="&amp;('1. Einrichtung'!$C$9+(10-1)*7+6),'3. Abwesenheiten'!$D$5:$D$200,"&gt;="&amp;('1. Einrichtung'!$C$9+(10-1)*7)))</f>
        <v/>
      </c>
      <c r="L31" s="106">
        <f>IF($A31="","",COUNTIFS('3. Abwesenheiten'!$A$5:$A$200,$A31,'3. Abwesenheiten'!$F$5:$F$200,"Genehmigt",'3. Abwesenheiten'!$C$5:$C$200,"&lt;="&amp;('1. Einrichtung'!$C$9+(11-1)*7+6),'3. Abwesenheiten'!$D$5:$D$200,"&gt;="&amp;('1. Einrichtung'!$C$9+(11-1)*7)))</f>
        <v/>
      </c>
      <c r="M31" s="106">
        <f>IF($A31="","",COUNTIFS('3. Abwesenheiten'!$A$5:$A$200,$A31,'3. Abwesenheiten'!$F$5:$F$200,"Genehmigt",'3. Abwesenheiten'!$C$5:$C$200,"&lt;="&amp;('1. Einrichtung'!$C$9+(12-1)*7+6),'3. Abwesenheiten'!$D$5:$D$200,"&gt;="&amp;('1. Einrichtung'!$C$9+(12-1)*7)))</f>
        <v/>
      </c>
      <c r="N31" s="106">
        <f>IF($A31="","",COUNTIFS('3. Abwesenheiten'!$A$5:$A$200,$A31,'3. Abwesenheiten'!$F$5:$F$200,"Genehmigt",'3. Abwesenheiten'!$C$5:$C$200,"&lt;="&amp;('1. Einrichtung'!$C$9+(13-1)*7+6),'3. Abwesenheiten'!$D$5:$D$200,"&gt;="&amp;('1. Einrichtung'!$C$9+(13-1)*7)))</f>
        <v/>
      </c>
      <c r="O31" s="106">
        <f>IF($A31="","",COUNTIFS('3. Abwesenheiten'!$A$5:$A$200,$A31,'3. Abwesenheiten'!$F$5:$F$200,"Genehmigt",'3. Abwesenheiten'!$C$5:$C$200,"&lt;="&amp;('1. Einrichtung'!$C$9+(14-1)*7+6),'3. Abwesenheiten'!$D$5:$D$200,"&gt;="&amp;('1. Einrichtung'!$C$9+(14-1)*7)))</f>
        <v/>
      </c>
      <c r="P31" s="106">
        <f>IF($A31="","",COUNTIFS('3. Abwesenheiten'!$A$5:$A$200,$A31,'3. Abwesenheiten'!$F$5:$F$200,"Genehmigt",'3. Abwesenheiten'!$C$5:$C$200,"&lt;="&amp;('1. Einrichtung'!$C$9+(15-1)*7+6),'3. Abwesenheiten'!$D$5:$D$200,"&gt;="&amp;('1. Einrichtung'!$C$9+(15-1)*7)))</f>
        <v/>
      </c>
      <c r="Q31" s="106">
        <f>IF($A31="","",COUNTIFS('3. Abwesenheiten'!$A$5:$A$200,$A31,'3. Abwesenheiten'!$F$5:$F$200,"Genehmigt",'3. Abwesenheiten'!$C$5:$C$200,"&lt;="&amp;('1. Einrichtung'!$C$9+(16-1)*7+6),'3. Abwesenheiten'!$D$5:$D$200,"&gt;="&amp;('1. Einrichtung'!$C$9+(16-1)*7)))</f>
        <v/>
      </c>
      <c r="R31" s="106">
        <f>IF($A31="","",COUNTIFS('3. Abwesenheiten'!$A$5:$A$200,$A31,'3. Abwesenheiten'!$F$5:$F$200,"Genehmigt",'3. Abwesenheiten'!$C$5:$C$200,"&lt;="&amp;('1. Einrichtung'!$C$9+(17-1)*7+6),'3. Abwesenheiten'!$D$5:$D$200,"&gt;="&amp;('1. Einrichtung'!$C$9+(17-1)*7)))</f>
        <v/>
      </c>
      <c r="S31" s="106">
        <f>IF($A31="","",COUNTIFS('3. Abwesenheiten'!$A$5:$A$200,$A31,'3. Abwesenheiten'!$F$5:$F$200,"Genehmigt",'3. Abwesenheiten'!$C$5:$C$200,"&lt;="&amp;('1. Einrichtung'!$C$9+(18-1)*7+6),'3. Abwesenheiten'!$D$5:$D$200,"&gt;="&amp;('1. Einrichtung'!$C$9+(18-1)*7)))</f>
        <v/>
      </c>
      <c r="T31" s="106">
        <f>IF($A31="","",COUNTIFS('3. Abwesenheiten'!$A$5:$A$200,$A31,'3. Abwesenheiten'!$F$5:$F$200,"Genehmigt",'3. Abwesenheiten'!$C$5:$C$200,"&lt;="&amp;('1. Einrichtung'!$C$9+(19-1)*7+6),'3. Abwesenheiten'!$D$5:$D$200,"&gt;="&amp;('1. Einrichtung'!$C$9+(19-1)*7)))</f>
        <v/>
      </c>
      <c r="U31" s="106">
        <f>IF($A31="","",COUNTIFS('3. Abwesenheiten'!$A$5:$A$200,$A31,'3. Abwesenheiten'!$F$5:$F$200,"Genehmigt",'3. Abwesenheiten'!$C$5:$C$200,"&lt;="&amp;('1. Einrichtung'!$C$9+(20-1)*7+6),'3. Abwesenheiten'!$D$5:$D$200,"&gt;="&amp;('1. Einrichtung'!$C$9+(20-1)*7)))</f>
        <v/>
      </c>
      <c r="V31" s="106">
        <f>IF($A31="","",COUNTIFS('3. Abwesenheiten'!$A$5:$A$200,$A31,'3. Abwesenheiten'!$F$5:$F$200,"Genehmigt",'3. Abwesenheiten'!$C$5:$C$200,"&lt;="&amp;('1. Einrichtung'!$C$9+(21-1)*7+6),'3. Abwesenheiten'!$D$5:$D$200,"&gt;="&amp;('1. Einrichtung'!$C$9+(21-1)*7)))</f>
        <v/>
      </c>
      <c r="W31" s="106">
        <f>IF($A31="","",COUNTIFS('3. Abwesenheiten'!$A$5:$A$200,$A31,'3. Abwesenheiten'!$F$5:$F$200,"Genehmigt",'3. Abwesenheiten'!$C$5:$C$200,"&lt;="&amp;('1. Einrichtung'!$C$9+(22-1)*7+6),'3. Abwesenheiten'!$D$5:$D$200,"&gt;="&amp;('1. Einrichtung'!$C$9+(22-1)*7)))</f>
        <v/>
      </c>
      <c r="X31" s="106">
        <f>IF($A31="","",COUNTIFS('3. Abwesenheiten'!$A$5:$A$200,$A31,'3. Abwesenheiten'!$F$5:$F$200,"Genehmigt",'3. Abwesenheiten'!$C$5:$C$200,"&lt;="&amp;('1. Einrichtung'!$C$9+(23-1)*7+6),'3. Abwesenheiten'!$D$5:$D$200,"&gt;="&amp;('1. Einrichtung'!$C$9+(23-1)*7)))</f>
        <v/>
      </c>
      <c r="Y31" s="106">
        <f>IF($A31="","",COUNTIFS('3. Abwesenheiten'!$A$5:$A$200,$A31,'3. Abwesenheiten'!$F$5:$F$200,"Genehmigt",'3. Abwesenheiten'!$C$5:$C$200,"&lt;="&amp;('1. Einrichtung'!$C$9+(24-1)*7+6),'3. Abwesenheiten'!$D$5:$D$200,"&gt;="&amp;('1. Einrichtung'!$C$9+(24-1)*7)))</f>
        <v/>
      </c>
      <c r="Z31" s="106">
        <f>IF($A31="","",COUNTIFS('3. Abwesenheiten'!$A$5:$A$200,$A31,'3. Abwesenheiten'!$F$5:$F$200,"Genehmigt",'3. Abwesenheiten'!$C$5:$C$200,"&lt;="&amp;('1. Einrichtung'!$C$9+(25-1)*7+6),'3. Abwesenheiten'!$D$5:$D$200,"&gt;="&amp;('1. Einrichtung'!$C$9+(25-1)*7)))</f>
        <v/>
      </c>
      <c r="AA31" s="106">
        <f>IF($A31="","",COUNTIFS('3. Abwesenheiten'!$A$5:$A$200,$A31,'3. Abwesenheiten'!$F$5:$F$200,"Genehmigt",'3. Abwesenheiten'!$C$5:$C$200,"&lt;="&amp;('1. Einrichtung'!$C$9+(26-1)*7+6),'3. Abwesenheiten'!$D$5:$D$200,"&gt;="&amp;('1. Einrichtung'!$C$9+(26-1)*7)))</f>
        <v/>
      </c>
      <c r="AB31" s="106">
        <f>IF($A31="","",COUNTIFS('3. Abwesenheiten'!$A$5:$A$200,$A31,'3. Abwesenheiten'!$F$5:$F$200,"Genehmigt",'3. Abwesenheiten'!$C$5:$C$200,"&lt;="&amp;('1. Einrichtung'!$C$9+(27-1)*7+6),'3. Abwesenheiten'!$D$5:$D$200,"&gt;="&amp;('1. Einrichtung'!$C$9+(27-1)*7)))</f>
        <v/>
      </c>
      <c r="AC31" s="106">
        <f>IF($A31="","",COUNTIFS('3. Abwesenheiten'!$A$5:$A$200,$A31,'3. Abwesenheiten'!$F$5:$F$200,"Genehmigt",'3. Abwesenheiten'!$C$5:$C$200,"&lt;="&amp;('1. Einrichtung'!$C$9+(28-1)*7+6),'3. Abwesenheiten'!$D$5:$D$200,"&gt;="&amp;('1. Einrichtung'!$C$9+(28-1)*7)))</f>
        <v/>
      </c>
      <c r="AD31" s="106">
        <f>IF($A31="","",COUNTIFS('3. Abwesenheiten'!$A$5:$A$200,$A31,'3. Abwesenheiten'!$F$5:$F$200,"Genehmigt",'3. Abwesenheiten'!$C$5:$C$200,"&lt;="&amp;('1. Einrichtung'!$C$9+(29-1)*7+6),'3. Abwesenheiten'!$D$5:$D$200,"&gt;="&amp;('1. Einrichtung'!$C$9+(29-1)*7)))</f>
        <v/>
      </c>
      <c r="AE31" s="106">
        <f>IF($A31="","",COUNTIFS('3. Abwesenheiten'!$A$5:$A$200,$A31,'3. Abwesenheiten'!$F$5:$F$200,"Genehmigt",'3. Abwesenheiten'!$C$5:$C$200,"&lt;="&amp;('1. Einrichtung'!$C$9+(30-1)*7+6),'3. Abwesenheiten'!$D$5:$D$200,"&gt;="&amp;('1. Einrichtung'!$C$9+(30-1)*7)))</f>
        <v/>
      </c>
      <c r="AF31" s="106">
        <f>IF($A31="","",COUNTIFS('3. Abwesenheiten'!$A$5:$A$200,$A31,'3. Abwesenheiten'!$F$5:$F$200,"Genehmigt",'3. Abwesenheiten'!$C$5:$C$200,"&lt;="&amp;('1. Einrichtung'!$C$9+(31-1)*7+6),'3. Abwesenheiten'!$D$5:$D$200,"&gt;="&amp;('1. Einrichtung'!$C$9+(31-1)*7)))</f>
        <v/>
      </c>
      <c r="AG31" s="106">
        <f>IF($A31="","",COUNTIFS('3. Abwesenheiten'!$A$5:$A$200,$A31,'3. Abwesenheiten'!$F$5:$F$200,"Genehmigt",'3. Abwesenheiten'!$C$5:$C$200,"&lt;="&amp;('1. Einrichtung'!$C$9+(32-1)*7+6),'3. Abwesenheiten'!$D$5:$D$200,"&gt;="&amp;('1. Einrichtung'!$C$9+(32-1)*7)))</f>
        <v/>
      </c>
      <c r="AH31" s="106">
        <f>IF($A31="","",COUNTIFS('3. Abwesenheiten'!$A$5:$A$200,$A31,'3. Abwesenheiten'!$F$5:$F$200,"Genehmigt",'3. Abwesenheiten'!$C$5:$C$200,"&lt;="&amp;('1. Einrichtung'!$C$9+(33-1)*7+6),'3. Abwesenheiten'!$D$5:$D$200,"&gt;="&amp;('1. Einrichtung'!$C$9+(33-1)*7)))</f>
        <v/>
      </c>
      <c r="AI31" s="106">
        <f>IF($A31="","",COUNTIFS('3. Abwesenheiten'!$A$5:$A$200,$A31,'3. Abwesenheiten'!$F$5:$F$200,"Genehmigt",'3. Abwesenheiten'!$C$5:$C$200,"&lt;="&amp;('1. Einrichtung'!$C$9+(34-1)*7+6),'3. Abwesenheiten'!$D$5:$D$200,"&gt;="&amp;('1. Einrichtung'!$C$9+(34-1)*7)))</f>
        <v/>
      </c>
      <c r="AJ31" s="106">
        <f>IF($A31="","",COUNTIFS('3. Abwesenheiten'!$A$5:$A$200,$A31,'3. Abwesenheiten'!$F$5:$F$200,"Genehmigt",'3. Abwesenheiten'!$C$5:$C$200,"&lt;="&amp;('1. Einrichtung'!$C$9+(35-1)*7+6),'3. Abwesenheiten'!$D$5:$D$200,"&gt;="&amp;('1. Einrichtung'!$C$9+(35-1)*7)))</f>
        <v/>
      </c>
      <c r="AK31" s="106">
        <f>IF($A31="","",COUNTIFS('3. Abwesenheiten'!$A$5:$A$200,$A31,'3. Abwesenheiten'!$F$5:$F$200,"Genehmigt",'3. Abwesenheiten'!$C$5:$C$200,"&lt;="&amp;('1. Einrichtung'!$C$9+(36-1)*7+6),'3. Abwesenheiten'!$D$5:$D$200,"&gt;="&amp;('1. Einrichtung'!$C$9+(36-1)*7)))</f>
        <v/>
      </c>
      <c r="AL31" s="106">
        <f>IF($A31="","",COUNTIFS('3. Abwesenheiten'!$A$5:$A$200,$A31,'3. Abwesenheiten'!$F$5:$F$200,"Genehmigt",'3. Abwesenheiten'!$C$5:$C$200,"&lt;="&amp;('1. Einrichtung'!$C$9+(37-1)*7+6),'3. Abwesenheiten'!$D$5:$D$200,"&gt;="&amp;('1. Einrichtung'!$C$9+(37-1)*7)))</f>
        <v/>
      </c>
      <c r="AM31" s="106">
        <f>IF($A31="","",COUNTIFS('3. Abwesenheiten'!$A$5:$A$200,$A31,'3. Abwesenheiten'!$F$5:$F$200,"Genehmigt",'3. Abwesenheiten'!$C$5:$C$200,"&lt;="&amp;('1. Einrichtung'!$C$9+(38-1)*7+6),'3. Abwesenheiten'!$D$5:$D$200,"&gt;="&amp;('1. Einrichtung'!$C$9+(38-1)*7)))</f>
        <v/>
      </c>
      <c r="AN31" s="106">
        <f>IF($A31="","",COUNTIFS('3. Abwesenheiten'!$A$5:$A$200,$A31,'3. Abwesenheiten'!$F$5:$F$200,"Genehmigt",'3. Abwesenheiten'!$C$5:$C$200,"&lt;="&amp;('1. Einrichtung'!$C$9+(39-1)*7+6),'3. Abwesenheiten'!$D$5:$D$200,"&gt;="&amp;('1. Einrichtung'!$C$9+(39-1)*7)))</f>
        <v/>
      </c>
      <c r="AO31" s="106">
        <f>IF($A31="","",COUNTIFS('3. Abwesenheiten'!$A$5:$A$200,$A31,'3. Abwesenheiten'!$F$5:$F$200,"Genehmigt",'3. Abwesenheiten'!$C$5:$C$200,"&lt;="&amp;('1. Einrichtung'!$C$9+(40-1)*7+6),'3. Abwesenheiten'!$D$5:$D$200,"&gt;="&amp;('1. Einrichtung'!$C$9+(40-1)*7)))</f>
        <v/>
      </c>
      <c r="AP31" s="106">
        <f>IF($A31="","",COUNTIFS('3. Abwesenheiten'!$A$5:$A$200,$A31,'3. Abwesenheiten'!$F$5:$F$200,"Genehmigt",'3. Abwesenheiten'!$C$5:$C$200,"&lt;="&amp;('1. Einrichtung'!$C$9+(41-1)*7+6),'3. Abwesenheiten'!$D$5:$D$200,"&gt;="&amp;('1. Einrichtung'!$C$9+(41-1)*7)))</f>
        <v/>
      </c>
      <c r="AQ31" s="106">
        <f>IF($A31="","",COUNTIFS('3. Abwesenheiten'!$A$5:$A$200,$A31,'3. Abwesenheiten'!$F$5:$F$200,"Genehmigt",'3. Abwesenheiten'!$C$5:$C$200,"&lt;="&amp;('1. Einrichtung'!$C$9+(42-1)*7+6),'3. Abwesenheiten'!$D$5:$D$200,"&gt;="&amp;('1. Einrichtung'!$C$9+(42-1)*7)))</f>
        <v/>
      </c>
      <c r="AR31" s="106">
        <f>IF($A31="","",COUNTIFS('3. Abwesenheiten'!$A$5:$A$200,$A31,'3. Abwesenheiten'!$F$5:$F$200,"Genehmigt",'3. Abwesenheiten'!$C$5:$C$200,"&lt;="&amp;('1. Einrichtung'!$C$9+(43-1)*7+6),'3. Abwesenheiten'!$D$5:$D$200,"&gt;="&amp;('1. Einrichtung'!$C$9+(43-1)*7)))</f>
        <v/>
      </c>
      <c r="AS31" s="106">
        <f>IF($A31="","",COUNTIFS('3. Abwesenheiten'!$A$5:$A$200,$A31,'3. Abwesenheiten'!$F$5:$F$200,"Genehmigt",'3. Abwesenheiten'!$C$5:$C$200,"&lt;="&amp;('1. Einrichtung'!$C$9+(44-1)*7+6),'3. Abwesenheiten'!$D$5:$D$200,"&gt;="&amp;('1. Einrichtung'!$C$9+(44-1)*7)))</f>
        <v/>
      </c>
      <c r="AT31" s="106">
        <f>IF($A31="","",COUNTIFS('3. Abwesenheiten'!$A$5:$A$200,$A31,'3. Abwesenheiten'!$F$5:$F$200,"Genehmigt",'3. Abwesenheiten'!$C$5:$C$200,"&lt;="&amp;('1. Einrichtung'!$C$9+(45-1)*7+6),'3. Abwesenheiten'!$D$5:$D$200,"&gt;="&amp;('1. Einrichtung'!$C$9+(45-1)*7)))</f>
        <v/>
      </c>
      <c r="AU31" s="106">
        <f>IF($A31="","",COUNTIFS('3. Abwesenheiten'!$A$5:$A$200,$A31,'3. Abwesenheiten'!$F$5:$F$200,"Genehmigt",'3. Abwesenheiten'!$C$5:$C$200,"&lt;="&amp;('1. Einrichtung'!$C$9+(46-1)*7+6),'3. Abwesenheiten'!$D$5:$D$200,"&gt;="&amp;('1. Einrichtung'!$C$9+(46-1)*7)))</f>
        <v/>
      </c>
      <c r="AV31" s="106">
        <f>IF($A31="","",COUNTIFS('3. Abwesenheiten'!$A$5:$A$200,$A31,'3. Abwesenheiten'!$F$5:$F$200,"Genehmigt",'3. Abwesenheiten'!$C$5:$C$200,"&lt;="&amp;('1. Einrichtung'!$C$9+(47-1)*7+6),'3. Abwesenheiten'!$D$5:$D$200,"&gt;="&amp;('1. Einrichtung'!$C$9+(47-1)*7)))</f>
        <v/>
      </c>
      <c r="AW31" s="106">
        <f>IF($A31="","",COUNTIFS('3. Abwesenheiten'!$A$5:$A$200,$A31,'3. Abwesenheiten'!$F$5:$F$200,"Genehmigt",'3. Abwesenheiten'!$C$5:$C$200,"&lt;="&amp;('1. Einrichtung'!$C$9+(48-1)*7+6),'3. Abwesenheiten'!$D$5:$D$200,"&gt;="&amp;('1. Einrichtung'!$C$9+(48-1)*7)))</f>
        <v/>
      </c>
      <c r="AX31" s="106">
        <f>IF($A31="","",COUNTIFS('3. Abwesenheiten'!$A$5:$A$200,$A31,'3. Abwesenheiten'!$F$5:$F$200,"Genehmigt",'3. Abwesenheiten'!$C$5:$C$200,"&lt;="&amp;('1. Einrichtung'!$C$9+(49-1)*7+6),'3. Abwesenheiten'!$D$5:$D$200,"&gt;="&amp;('1. Einrichtung'!$C$9+(49-1)*7)))</f>
        <v/>
      </c>
      <c r="AY31" s="106">
        <f>IF($A31="","",COUNTIFS('3. Abwesenheiten'!$A$5:$A$200,$A31,'3. Abwesenheiten'!$F$5:$F$200,"Genehmigt",'3. Abwesenheiten'!$C$5:$C$200,"&lt;="&amp;('1. Einrichtung'!$C$9+(50-1)*7+6),'3. Abwesenheiten'!$D$5:$D$200,"&gt;="&amp;('1. Einrichtung'!$C$9+(50-1)*7)))</f>
        <v/>
      </c>
      <c r="AZ31" s="106">
        <f>IF($A31="","",COUNTIFS('3. Abwesenheiten'!$A$5:$A$200,$A31,'3. Abwesenheiten'!$F$5:$F$200,"Genehmigt",'3. Abwesenheiten'!$C$5:$C$200,"&lt;="&amp;('1. Einrichtung'!$C$9+(51-1)*7+6),'3. Abwesenheiten'!$D$5:$D$200,"&gt;="&amp;('1. Einrichtung'!$C$9+(51-1)*7)))</f>
        <v/>
      </c>
      <c r="BA31" s="106">
        <f>IF($A31="","",COUNTIFS('3. Abwesenheiten'!$A$5:$A$200,$A31,'3. Abwesenheiten'!$F$5:$F$200,"Genehmigt",'3. Abwesenheiten'!$C$5:$C$200,"&lt;="&amp;('1. Einrichtung'!$C$9+(52-1)*7+6),'3. Abwesenheiten'!$D$5:$D$200,"&gt;="&amp;('1. Einrichtung'!$C$9+(52-1)*7)))</f>
        <v/>
      </c>
    </row>
    <row r="32" ht="18" customHeight="1" s="55">
      <c r="A32" s="105">
        <f>IF('2. Mitarbeiter'!A32="","",'2. Mitarbeiter'!A32)</f>
        <v/>
      </c>
      <c r="B32" s="106">
        <f>IF($A32="","",COUNTIFS('3. Abwesenheiten'!$A$5:$A$200,$A32,'3. Abwesenheiten'!$F$5:$F$200,"Genehmigt",'3. Abwesenheiten'!$C$5:$C$200,"&lt;="&amp;('1. Einrichtung'!$C$9+(1-1)*7+6),'3. Abwesenheiten'!$D$5:$D$200,"&gt;="&amp;('1. Einrichtung'!$C$9+(1-1)*7)))</f>
        <v/>
      </c>
      <c r="C32" s="106">
        <f>IF($A32="","",COUNTIFS('3. Abwesenheiten'!$A$5:$A$200,$A32,'3. Abwesenheiten'!$F$5:$F$200,"Genehmigt",'3. Abwesenheiten'!$C$5:$C$200,"&lt;="&amp;('1. Einrichtung'!$C$9+(2-1)*7+6),'3. Abwesenheiten'!$D$5:$D$200,"&gt;="&amp;('1. Einrichtung'!$C$9+(2-1)*7)))</f>
        <v/>
      </c>
      <c r="D32" s="106">
        <f>IF($A32="","",COUNTIFS('3. Abwesenheiten'!$A$5:$A$200,$A32,'3. Abwesenheiten'!$F$5:$F$200,"Genehmigt",'3. Abwesenheiten'!$C$5:$C$200,"&lt;="&amp;('1. Einrichtung'!$C$9+(3-1)*7+6),'3. Abwesenheiten'!$D$5:$D$200,"&gt;="&amp;('1. Einrichtung'!$C$9+(3-1)*7)))</f>
        <v/>
      </c>
      <c r="E32" s="106">
        <f>IF($A32="","",COUNTIFS('3. Abwesenheiten'!$A$5:$A$200,$A32,'3. Abwesenheiten'!$F$5:$F$200,"Genehmigt",'3. Abwesenheiten'!$C$5:$C$200,"&lt;="&amp;('1. Einrichtung'!$C$9+(4-1)*7+6),'3. Abwesenheiten'!$D$5:$D$200,"&gt;="&amp;('1. Einrichtung'!$C$9+(4-1)*7)))</f>
        <v/>
      </c>
      <c r="F32" s="106">
        <f>IF($A32="","",COUNTIFS('3. Abwesenheiten'!$A$5:$A$200,$A32,'3. Abwesenheiten'!$F$5:$F$200,"Genehmigt",'3. Abwesenheiten'!$C$5:$C$200,"&lt;="&amp;('1. Einrichtung'!$C$9+(5-1)*7+6),'3. Abwesenheiten'!$D$5:$D$200,"&gt;="&amp;('1. Einrichtung'!$C$9+(5-1)*7)))</f>
        <v/>
      </c>
      <c r="G32" s="106">
        <f>IF($A32="","",COUNTIFS('3. Abwesenheiten'!$A$5:$A$200,$A32,'3. Abwesenheiten'!$F$5:$F$200,"Genehmigt",'3. Abwesenheiten'!$C$5:$C$200,"&lt;="&amp;('1. Einrichtung'!$C$9+(6-1)*7+6),'3. Abwesenheiten'!$D$5:$D$200,"&gt;="&amp;('1. Einrichtung'!$C$9+(6-1)*7)))</f>
        <v/>
      </c>
      <c r="H32" s="106">
        <f>IF($A32="","",COUNTIFS('3. Abwesenheiten'!$A$5:$A$200,$A32,'3. Abwesenheiten'!$F$5:$F$200,"Genehmigt",'3. Abwesenheiten'!$C$5:$C$200,"&lt;="&amp;('1. Einrichtung'!$C$9+(7-1)*7+6),'3. Abwesenheiten'!$D$5:$D$200,"&gt;="&amp;('1. Einrichtung'!$C$9+(7-1)*7)))</f>
        <v/>
      </c>
      <c r="I32" s="106">
        <f>IF($A32="","",COUNTIFS('3. Abwesenheiten'!$A$5:$A$200,$A32,'3. Abwesenheiten'!$F$5:$F$200,"Genehmigt",'3. Abwesenheiten'!$C$5:$C$200,"&lt;="&amp;('1. Einrichtung'!$C$9+(8-1)*7+6),'3. Abwesenheiten'!$D$5:$D$200,"&gt;="&amp;('1. Einrichtung'!$C$9+(8-1)*7)))</f>
        <v/>
      </c>
      <c r="J32" s="106">
        <f>IF($A32="","",COUNTIFS('3. Abwesenheiten'!$A$5:$A$200,$A32,'3. Abwesenheiten'!$F$5:$F$200,"Genehmigt",'3. Abwesenheiten'!$C$5:$C$200,"&lt;="&amp;('1. Einrichtung'!$C$9+(9-1)*7+6),'3. Abwesenheiten'!$D$5:$D$200,"&gt;="&amp;('1. Einrichtung'!$C$9+(9-1)*7)))</f>
        <v/>
      </c>
      <c r="K32" s="106">
        <f>IF($A32="","",COUNTIFS('3. Abwesenheiten'!$A$5:$A$200,$A32,'3. Abwesenheiten'!$F$5:$F$200,"Genehmigt",'3. Abwesenheiten'!$C$5:$C$200,"&lt;="&amp;('1. Einrichtung'!$C$9+(10-1)*7+6),'3. Abwesenheiten'!$D$5:$D$200,"&gt;="&amp;('1. Einrichtung'!$C$9+(10-1)*7)))</f>
        <v/>
      </c>
      <c r="L32" s="106">
        <f>IF($A32="","",COUNTIFS('3. Abwesenheiten'!$A$5:$A$200,$A32,'3. Abwesenheiten'!$F$5:$F$200,"Genehmigt",'3. Abwesenheiten'!$C$5:$C$200,"&lt;="&amp;('1. Einrichtung'!$C$9+(11-1)*7+6),'3. Abwesenheiten'!$D$5:$D$200,"&gt;="&amp;('1. Einrichtung'!$C$9+(11-1)*7)))</f>
        <v/>
      </c>
      <c r="M32" s="106">
        <f>IF($A32="","",COUNTIFS('3. Abwesenheiten'!$A$5:$A$200,$A32,'3. Abwesenheiten'!$F$5:$F$200,"Genehmigt",'3. Abwesenheiten'!$C$5:$C$200,"&lt;="&amp;('1. Einrichtung'!$C$9+(12-1)*7+6),'3. Abwesenheiten'!$D$5:$D$200,"&gt;="&amp;('1. Einrichtung'!$C$9+(12-1)*7)))</f>
        <v/>
      </c>
      <c r="N32" s="106">
        <f>IF($A32="","",COUNTIFS('3. Abwesenheiten'!$A$5:$A$200,$A32,'3. Abwesenheiten'!$F$5:$F$200,"Genehmigt",'3. Abwesenheiten'!$C$5:$C$200,"&lt;="&amp;('1. Einrichtung'!$C$9+(13-1)*7+6),'3. Abwesenheiten'!$D$5:$D$200,"&gt;="&amp;('1. Einrichtung'!$C$9+(13-1)*7)))</f>
        <v/>
      </c>
      <c r="O32" s="106">
        <f>IF($A32="","",COUNTIFS('3. Abwesenheiten'!$A$5:$A$200,$A32,'3. Abwesenheiten'!$F$5:$F$200,"Genehmigt",'3. Abwesenheiten'!$C$5:$C$200,"&lt;="&amp;('1. Einrichtung'!$C$9+(14-1)*7+6),'3. Abwesenheiten'!$D$5:$D$200,"&gt;="&amp;('1. Einrichtung'!$C$9+(14-1)*7)))</f>
        <v/>
      </c>
      <c r="P32" s="106">
        <f>IF($A32="","",COUNTIFS('3. Abwesenheiten'!$A$5:$A$200,$A32,'3. Abwesenheiten'!$F$5:$F$200,"Genehmigt",'3. Abwesenheiten'!$C$5:$C$200,"&lt;="&amp;('1. Einrichtung'!$C$9+(15-1)*7+6),'3. Abwesenheiten'!$D$5:$D$200,"&gt;="&amp;('1. Einrichtung'!$C$9+(15-1)*7)))</f>
        <v/>
      </c>
      <c r="Q32" s="106">
        <f>IF($A32="","",COUNTIFS('3. Abwesenheiten'!$A$5:$A$200,$A32,'3. Abwesenheiten'!$F$5:$F$200,"Genehmigt",'3. Abwesenheiten'!$C$5:$C$200,"&lt;="&amp;('1. Einrichtung'!$C$9+(16-1)*7+6),'3. Abwesenheiten'!$D$5:$D$200,"&gt;="&amp;('1. Einrichtung'!$C$9+(16-1)*7)))</f>
        <v/>
      </c>
      <c r="R32" s="106">
        <f>IF($A32="","",COUNTIFS('3. Abwesenheiten'!$A$5:$A$200,$A32,'3. Abwesenheiten'!$F$5:$F$200,"Genehmigt",'3. Abwesenheiten'!$C$5:$C$200,"&lt;="&amp;('1. Einrichtung'!$C$9+(17-1)*7+6),'3. Abwesenheiten'!$D$5:$D$200,"&gt;="&amp;('1. Einrichtung'!$C$9+(17-1)*7)))</f>
        <v/>
      </c>
      <c r="S32" s="106">
        <f>IF($A32="","",COUNTIFS('3. Abwesenheiten'!$A$5:$A$200,$A32,'3. Abwesenheiten'!$F$5:$F$200,"Genehmigt",'3. Abwesenheiten'!$C$5:$C$200,"&lt;="&amp;('1. Einrichtung'!$C$9+(18-1)*7+6),'3. Abwesenheiten'!$D$5:$D$200,"&gt;="&amp;('1. Einrichtung'!$C$9+(18-1)*7)))</f>
        <v/>
      </c>
      <c r="T32" s="106">
        <f>IF($A32="","",COUNTIFS('3. Abwesenheiten'!$A$5:$A$200,$A32,'3. Abwesenheiten'!$F$5:$F$200,"Genehmigt",'3. Abwesenheiten'!$C$5:$C$200,"&lt;="&amp;('1. Einrichtung'!$C$9+(19-1)*7+6),'3. Abwesenheiten'!$D$5:$D$200,"&gt;="&amp;('1. Einrichtung'!$C$9+(19-1)*7)))</f>
        <v/>
      </c>
      <c r="U32" s="106">
        <f>IF($A32="","",COUNTIFS('3. Abwesenheiten'!$A$5:$A$200,$A32,'3. Abwesenheiten'!$F$5:$F$200,"Genehmigt",'3. Abwesenheiten'!$C$5:$C$200,"&lt;="&amp;('1. Einrichtung'!$C$9+(20-1)*7+6),'3. Abwesenheiten'!$D$5:$D$200,"&gt;="&amp;('1. Einrichtung'!$C$9+(20-1)*7)))</f>
        <v/>
      </c>
      <c r="V32" s="106">
        <f>IF($A32="","",COUNTIFS('3. Abwesenheiten'!$A$5:$A$200,$A32,'3. Abwesenheiten'!$F$5:$F$200,"Genehmigt",'3. Abwesenheiten'!$C$5:$C$200,"&lt;="&amp;('1. Einrichtung'!$C$9+(21-1)*7+6),'3. Abwesenheiten'!$D$5:$D$200,"&gt;="&amp;('1. Einrichtung'!$C$9+(21-1)*7)))</f>
        <v/>
      </c>
      <c r="W32" s="106">
        <f>IF($A32="","",COUNTIFS('3. Abwesenheiten'!$A$5:$A$200,$A32,'3. Abwesenheiten'!$F$5:$F$200,"Genehmigt",'3. Abwesenheiten'!$C$5:$C$200,"&lt;="&amp;('1. Einrichtung'!$C$9+(22-1)*7+6),'3. Abwesenheiten'!$D$5:$D$200,"&gt;="&amp;('1. Einrichtung'!$C$9+(22-1)*7)))</f>
        <v/>
      </c>
      <c r="X32" s="106">
        <f>IF($A32="","",COUNTIFS('3. Abwesenheiten'!$A$5:$A$200,$A32,'3. Abwesenheiten'!$F$5:$F$200,"Genehmigt",'3. Abwesenheiten'!$C$5:$C$200,"&lt;="&amp;('1. Einrichtung'!$C$9+(23-1)*7+6),'3. Abwesenheiten'!$D$5:$D$200,"&gt;="&amp;('1. Einrichtung'!$C$9+(23-1)*7)))</f>
        <v/>
      </c>
      <c r="Y32" s="106">
        <f>IF($A32="","",COUNTIFS('3. Abwesenheiten'!$A$5:$A$200,$A32,'3. Abwesenheiten'!$F$5:$F$200,"Genehmigt",'3. Abwesenheiten'!$C$5:$C$200,"&lt;="&amp;('1. Einrichtung'!$C$9+(24-1)*7+6),'3. Abwesenheiten'!$D$5:$D$200,"&gt;="&amp;('1. Einrichtung'!$C$9+(24-1)*7)))</f>
        <v/>
      </c>
      <c r="Z32" s="106">
        <f>IF($A32="","",COUNTIFS('3. Abwesenheiten'!$A$5:$A$200,$A32,'3. Abwesenheiten'!$F$5:$F$200,"Genehmigt",'3. Abwesenheiten'!$C$5:$C$200,"&lt;="&amp;('1. Einrichtung'!$C$9+(25-1)*7+6),'3. Abwesenheiten'!$D$5:$D$200,"&gt;="&amp;('1. Einrichtung'!$C$9+(25-1)*7)))</f>
        <v/>
      </c>
      <c r="AA32" s="106">
        <f>IF($A32="","",COUNTIFS('3. Abwesenheiten'!$A$5:$A$200,$A32,'3. Abwesenheiten'!$F$5:$F$200,"Genehmigt",'3. Abwesenheiten'!$C$5:$C$200,"&lt;="&amp;('1. Einrichtung'!$C$9+(26-1)*7+6),'3. Abwesenheiten'!$D$5:$D$200,"&gt;="&amp;('1. Einrichtung'!$C$9+(26-1)*7)))</f>
        <v/>
      </c>
      <c r="AB32" s="106">
        <f>IF($A32="","",COUNTIFS('3. Abwesenheiten'!$A$5:$A$200,$A32,'3. Abwesenheiten'!$F$5:$F$200,"Genehmigt",'3. Abwesenheiten'!$C$5:$C$200,"&lt;="&amp;('1. Einrichtung'!$C$9+(27-1)*7+6),'3. Abwesenheiten'!$D$5:$D$200,"&gt;="&amp;('1. Einrichtung'!$C$9+(27-1)*7)))</f>
        <v/>
      </c>
      <c r="AC32" s="106">
        <f>IF($A32="","",COUNTIFS('3. Abwesenheiten'!$A$5:$A$200,$A32,'3. Abwesenheiten'!$F$5:$F$200,"Genehmigt",'3. Abwesenheiten'!$C$5:$C$200,"&lt;="&amp;('1. Einrichtung'!$C$9+(28-1)*7+6),'3. Abwesenheiten'!$D$5:$D$200,"&gt;="&amp;('1. Einrichtung'!$C$9+(28-1)*7)))</f>
        <v/>
      </c>
      <c r="AD32" s="106">
        <f>IF($A32="","",COUNTIFS('3. Abwesenheiten'!$A$5:$A$200,$A32,'3. Abwesenheiten'!$F$5:$F$200,"Genehmigt",'3. Abwesenheiten'!$C$5:$C$200,"&lt;="&amp;('1. Einrichtung'!$C$9+(29-1)*7+6),'3. Abwesenheiten'!$D$5:$D$200,"&gt;="&amp;('1. Einrichtung'!$C$9+(29-1)*7)))</f>
        <v/>
      </c>
      <c r="AE32" s="106">
        <f>IF($A32="","",COUNTIFS('3. Abwesenheiten'!$A$5:$A$200,$A32,'3. Abwesenheiten'!$F$5:$F$200,"Genehmigt",'3. Abwesenheiten'!$C$5:$C$200,"&lt;="&amp;('1. Einrichtung'!$C$9+(30-1)*7+6),'3. Abwesenheiten'!$D$5:$D$200,"&gt;="&amp;('1. Einrichtung'!$C$9+(30-1)*7)))</f>
        <v/>
      </c>
      <c r="AF32" s="106">
        <f>IF($A32="","",COUNTIFS('3. Abwesenheiten'!$A$5:$A$200,$A32,'3. Abwesenheiten'!$F$5:$F$200,"Genehmigt",'3. Abwesenheiten'!$C$5:$C$200,"&lt;="&amp;('1. Einrichtung'!$C$9+(31-1)*7+6),'3. Abwesenheiten'!$D$5:$D$200,"&gt;="&amp;('1. Einrichtung'!$C$9+(31-1)*7)))</f>
        <v/>
      </c>
      <c r="AG32" s="106">
        <f>IF($A32="","",COUNTIFS('3. Abwesenheiten'!$A$5:$A$200,$A32,'3. Abwesenheiten'!$F$5:$F$200,"Genehmigt",'3. Abwesenheiten'!$C$5:$C$200,"&lt;="&amp;('1. Einrichtung'!$C$9+(32-1)*7+6),'3. Abwesenheiten'!$D$5:$D$200,"&gt;="&amp;('1. Einrichtung'!$C$9+(32-1)*7)))</f>
        <v/>
      </c>
      <c r="AH32" s="106">
        <f>IF($A32="","",COUNTIFS('3. Abwesenheiten'!$A$5:$A$200,$A32,'3. Abwesenheiten'!$F$5:$F$200,"Genehmigt",'3. Abwesenheiten'!$C$5:$C$200,"&lt;="&amp;('1. Einrichtung'!$C$9+(33-1)*7+6),'3. Abwesenheiten'!$D$5:$D$200,"&gt;="&amp;('1. Einrichtung'!$C$9+(33-1)*7)))</f>
        <v/>
      </c>
      <c r="AI32" s="106">
        <f>IF($A32="","",COUNTIFS('3. Abwesenheiten'!$A$5:$A$200,$A32,'3. Abwesenheiten'!$F$5:$F$200,"Genehmigt",'3. Abwesenheiten'!$C$5:$C$200,"&lt;="&amp;('1. Einrichtung'!$C$9+(34-1)*7+6),'3. Abwesenheiten'!$D$5:$D$200,"&gt;="&amp;('1. Einrichtung'!$C$9+(34-1)*7)))</f>
        <v/>
      </c>
      <c r="AJ32" s="106">
        <f>IF($A32="","",COUNTIFS('3. Abwesenheiten'!$A$5:$A$200,$A32,'3. Abwesenheiten'!$F$5:$F$200,"Genehmigt",'3. Abwesenheiten'!$C$5:$C$200,"&lt;="&amp;('1. Einrichtung'!$C$9+(35-1)*7+6),'3. Abwesenheiten'!$D$5:$D$200,"&gt;="&amp;('1. Einrichtung'!$C$9+(35-1)*7)))</f>
        <v/>
      </c>
      <c r="AK32" s="106">
        <f>IF($A32="","",COUNTIFS('3. Abwesenheiten'!$A$5:$A$200,$A32,'3. Abwesenheiten'!$F$5:$F$200,"Genehmigt",'3. Abwesenheiten'!$C$5:$C$200,"&lt;="&amp;('1. Einrichtung'!$C$9+(36-1)*7+6),'3. Abwesenheiten'!$D$5:$D$200,"&gt;="&amp;('1. Einrichtung'!$C$9+(36-1)*7)))</f>
        <v/>
      </c>
      <c r="AL32" s="106">
        <f>IF($A32="","",COUNTIFS('3. Abwesenheiten'!$A$5:$A$200,$A32,'3. Abwesenheiten'!$F$5:$F$200,"Genehmigt",'3. Abwesenheiten'!$C$5:$C$200,"&lt;="&amp;('1. Einrichtung'!$C$9+(37-1)*7+6),'3. Abwesenheiten'!$D$5:$D$200,"&gt;="&amp;('1. Einrichtung'!$C$9+(37-1)*7)))</f>
        <v/>
      </c>
      <c r="AM32" s="106">
        <f>IF($A32="","",COUNTIFS('3. Abwesenheiten'!$A$5:$A$200,$A32,'3. Abwesenheiten'!$F$5:$F$200,"Genehmigt",'3. Abwesenheiten'!$C$5:$C$200,"&lt;="&amp;('1. Einrichtung'!$C$9+(38-1)*7+6),'3. Abwesenheiten'!$D$5:$D$200,"&gt;="&amp;('1. Einrichtung'!$C$9+(38-1)*7)))</f>
        <v/>
      </c>
      <c r="AN32" s="106">
        <f>IF($A32="","",COUNTIFS('3. Abwesenheiten'!$A$5:$A$200,$A32,'3. Abwesenheiten'!$F$5:$F$200,"Genehmigt",'3. Abwesenheiten'!$C$5:$C$200,"&lt;="&amp;('1. Einrichtung'!$C$9+(39-1)*7+6),'3. Abwesenheiten'!$D$5:$D$200,"&gt;="&amp;('1. Einrichtung'!$C$9+(39-1)*7)))</f>
        <v/>
      </c>
      <c r="AO32" s="106">
        <f>IF($A32="","",COUNTIFS('3. Abwesenheiten'!$A$5:$A$200,$A32,'3. Abwesenheiten'!$F$5:$F$200,"Genehmigt",'3. Abwesenheiten'!$C$5:$C$200,"&lt;="&amp;('1. Einrichtung'!$C$9+(40-1)*7+6),'3. Abwesenheiten'!$D$5:$D$200,"&gt;="&amp;('1. Einrichtung'!$C$9+(40-1)*7)))</f>
        <v/>
      </c>
      <c r="AP32" s="106">
        <f>IF($A32="","",COUNTIFS('3. Abwesenheiten'!$A$5:$A$200,$A32,'3. Abwesenheiten'!$F$5:$F$200,"Genehmigt",'3. Abwesenheiten'!$C$5:$C$200,"&lt;="&amp;('1. Einrichtung'!$C$9+(41-1)*7+6),'3. Abwesenheiten'!$D$5:$D$200,"&gt;="&amp;('1. Einrichtung'!$C$9+(41-1)*7)))</f>
        <v/>
      </c>
      <c r="AQ32" s="106">
        <f>IF($A32="","",COUNTIFS('3. Abwesenheiten'!$A$5:$A$200,$A32,'3. Abwesenheiten'!$F$5:$F$200,"Genehmigt",'3. Abwesenheiten'!$C$5:$C$200,"&lt;="&amp;('1. Einrichtung'!$C$9+(42-1)*7+6),'3. Abwesenheiten'!$D$5:$D$200,"&gt;="&amp;('1. Einrichtung'!$C$9+(42-1)*7)))</f>
        <v/>
      </c>
      <c r="AR32" s="106">
        <f>IF($A32="","",COUNTIFS('3. Abwesenheiten'!$A$5:$A$200,$A32,'3. Abwesenheiten'!$F$5:$F$200,"Genehmigt",'3. Abwesenheiten'!$C$5:$C$200,"&lt;="&amp;('1. Einrichtung'!$C$9+(43-1)*7+6),'3. Abwesenheiten'!$D$5:$D$200,"&gt;="&amp;('1. Einrichtung'!$C$9+(43-1)*7)))</f>
        <v/>
      </c>
      <c r="AS32" s="106">
        <f>IF($A32="","",COUNTIFS('3. Abwesenheiten'!$A$5:$A$200,$A32,'3. Abwesenheiten'!$F$5:$F$200,"Genehmigt",'3. Abwesenheiten'!$C$5:$C$200,"&lt;="&amp;('1. Einrichtung'!$C$9+(44-1)*7+6),'3. Abwesenheiten'!$D$5:$D$200,"&gt;="&amp;('1. Einrichtung'!$C$9+(44-1)*7)))</f>
        <v/>
      </c>
      <c r="AT32" s="106">
        <f>IF($A32="","",COUNTIFS('3. Abwesenheiten'!$A$5:$A$200,$A32,'3. Abwesenheiten'!$F$5:$F$200,"Genehmigt",'3. Abwesenheiten'!$C$5:$C$200,"&lt;="&amp;('1. Einrichtung'!$C$9+(45-1)*7+6),'3. Abwesenheiten'!$D$5:$D$200,"&gt;="&amp;('1. Einrichtung'!$C$9+(45-1)*7)))</f>
        <v/>
      </c>
      <c r="AU32" s="106">
        <f>IF($A32="","",COUNTIFS('3. Abwesenheiten'!$A$5:$A$200,$A32,'3. Abwesenheiten'!$F$5:$F$200,"Genehmigt",'3. Abwesenheiten'!$C$5:$C$200,"&lt;="&amp;('1. Einrichtung'!$C$9+(46-1)*7+6),'3. Abwesenheiten'!$D$5:$D$200,"&gt;="&amp;('1. Einrichtung'!$C$9+(46-1)*7)))</f>
        <v/>
      </c>
      <c r="AV32" s="106">
        <f>IF($A32="","",COUNTIFS('3. Abwesenheiten'!$A$5:$A$200,$A32,'3. Abwesenheiten'!$F$5:$F$200,"Genehmigt",'3. Abwesenheiten'!$C$5:$C$200,"&lt;="&amp;('1. Einrichtung'!$C$9+(47-1)*7+6),'3. Abwesenheiten'!$D$5:$D$200,"&gt;="&amp;('1. Einrichtung'!$C$9+(47-1)*7)))</f>
        <v/>
      </c>
      <c r="AW32" s="106">
        <f>IF($A32="","",COUNTIFS('3. Abwesenheiten'!$A$5:$A$200,$A32,'3. Abwesenheiten'!$F$5:$F$200,"Genehmigt",'3. Abwesenheiten'!$C$5:$C$200,"&lt;="&amp;('1. Einrichtung'!$C$9+(48-1)*7+6),'3. Abwesenheiten'!$D$5:$D$200,"&gt;="&amp;('1. Einrichtung'!$C$9+(48-1)*7)))</f>
        <v/>
      </c>
      <c r="AX32" s="106">
        <f>IF($A32="","",COUNTIFS('3. Abwesenheiten'!$A$5:$A$200,$A32,'3. Abwesenheiten'!$F$5:$F$200,"Genehmigt",'3. Abwesenheiten'!$C$5:$C$200,"&lt;="&amp;('1. Einrichtung'!$C$9+(49-1)*7+6),'3. Abwesenheiten'!$D$5:$D$200,"&gt;="&amp;('1. Einrichtung'!$C$9+(49-1)*7)))</f>
        <v/>
      </c>
      <c r="AY32" s="106">
        <f>IF($A32="","",COUNTIFS('3. Abwesenheiten'!$A$5:$A$200,$A32,'3. Abwesenheiten'!$F$5:$F$200,"Genehmigt",'3. Abwesenheiten'!$C$5:$C$200,"&lt;="&amp;('1. Einrichtung'!$C$9+(50-1)*7+6),'3. Abwesenheiten'!$D$5:$D$200,"&gt;="&amp;('1. Einrichtung'!$C$9+(50-1)*7)))</f>
        <v/>
      </c>
      <c r="AZ32" s="106">
        <f>IF($A32="","",COUNTIFS('3. Abwesenheiten'!$A$5:$A$200,$A32,'3. Abwesenheiten'!$F$5:$F$200,"Genehmigt",'3. Abwesenheiten'!$C$5:$C$200,"&lt;="&amp;('1. Einrichtung'!$C$9+(51-1)*7+6),'3. Abwesenheiten'!$D$5:$D$200,"&gt;="&amp;('1. Einrichtung'!$C$9+(51-1)*7)))</f>
        <v/>
      </c>
      <c r="BA32" s="106">
        <f>IF($A32="","",COUNTIFS('3. Abwesenheiten'!$A$5:$A$200,$A32,'3. Abwesenheiten'!$F$5:$F$200,"Genehmigt",'3. Abwesenheiten'!$C$5:$C$200,"&lt;="&amp;('1. Einrichtung'!$C$9+(52-1)*7+6),'3. Abwesenheiten'!$D$5:$D$200,"&gt;="&amp;('1. Einrichtung'!$C$9+(52-1)*7)))</f>
        <v/>
      </c>
    </row>
    <row r="33" ht="18" customHeight="1" s="55">
      <c r="A33" s="105">
        <f>IF('2. Mitarbeiter'!A33="","",'2. Mitarbeiter'!A33)</f>
        <v/>
      </c>
      <c r="B33" s="106">
        <f>IF($A33="","",COUNTIFS('3. Abwesenheiten'!$A$5:$A$200,$A33,'3. Abwesenheiten'!$F$5:$F$200,"Genehmigt",'3. Abwesenheiten'!$C$5:$C$200,"&lt;="&amp;('1. Einrichtung'!$C$9+(1-1)*7+6),'3. Abwesenheiten'!$D$5:$D$200,"&gt;="&amp;('1. Einrichtung'!$C$9+(1-1)*7)))</f>
        <v/>
      </c>
      <c r="C33" s="106">
        <f>IF($A33="","",COUNTIFS('3. Abwesenheiten'!$A$5:$A$200,$A33,'3. Abwesenheiten'!$F$5:$F$200,"Genehmigt",'3. Abwesenheiten'!$C$5:$C$200,"&lt;="&amp;('1. Einrichtung'!$C$9+(2-1)*7+6),'3. Abwesenheiten'!$D$5:$D$200,"&gt;="&amp;('1. Einrichtung'!$C$9+(2-1)*7)))</f>
        <v/>
      </c>
      <c r="D33" s="106">
        <f>IF($A33="","",COUNTIFS('3. Abwesenheiten'!$A$5:$A$200,$A33,'3. Abwesenheiten'!$F$5:$F$200,"Genehmigt",'3. Abwesenheiten'!$C$5:$C$200,"&lt;="&amp;('1. Einrichtung'!$C$9+(3-1)*7+6),'3. Abwesenheiten'!$D$5:$D$200,"&gt;="&amp;('1. Einrichtung'!$C$9+(3-1)*7)))</f>
        <v/>
      </c>
      <c r="E33" s="106">
        <f>IF($A33="","",COUNTIFS('3. Abwesenheiten'!$A$5:$A$200,$A33,'3. Abwesenheiten'!$F$5:$F$200,"Genehmigt",'3. Abwesenheiten'!$C$5:$C$200,"&lt;="&amp;('1. Einrichtung'!$C$9+(4-1)*7+6),'3. Abwesenheiten'!$D$5:$D$200,"&gt;="&amp;('1. Einrichtung'!$C$9+(4-1)*7)))</f>
        <v/>
      </c>
      <c r="F33" s="106">
        <f>IF($A33="","",COUNTIFS('3. Abwesenheiten'!$A$5:$A$200,$A33,'3. Abwesenheiten'!$F$5:$F$200,"Genehmigt",'3. Abwesenheiten'!$C$5:$C$200,"&lt;="&amp;('1. Einrichtung'!$C$9+(5-1)*7+6),'3. Abwesenheiten'!$D$5:$D$200,"&gt;="&amp;('1. Einrichtung'!$C$9+(5-1)*7)))</f>
        <v/>
      </c>
      <c r="G33" s="106">
        <f>IF($A33="","",COUNTIFS('3. Abwesenheiten'!$A$5:$A$200,$A33,'3. Abwesenheiten'!$F$5:$F$200,"Genehmigt",'3. Abwesenheiten'!$C$5:$C$200,"&lt;="&amp;('1. Einrichtung'!$C$9+(6-1)*7+6),'3. Abwesenheiten'!$D$5:$D$200,"&gt;="&amp;('1. Einrichtung'!$C$9+(6-1)*7)))</f>
        <v/>
      </c>
      <c r="H33" s="106">
        <f>IF($A33="","",COUNTIFS('3. Abwesenheiten'!$A$5:$A$200,$A33,'3. Abwesenheiten'!$F$5:$F$200,"Genehmigt",'3. Abwesenheiten'!$C$5:$C$200,"&lt;="&amp;('1. Einrichtung'!$C$9+(7-1)*7+6),'3. Abwesenheiten'!$D$5:$D$200,"&gt;="&amp;('1. Einrichtung'!$C$9+(7-1)*7)))</f>
        <v/>
      </c>
      <c r="I33" s="106">
        <f>IF($A33="","",COUNTIFS('3. Abwesenheiten'!$A$5:$A$200,$A33,'3. Abwesenheiten'!$F$5:$F$200,"Genehmigt",'3. Abwesenheiten'!$C$5:$C$200,"&lt;="&amp;('1. Einrichtung'!$C$9+(8-1)*7+6),'3. Abwesenheiten'!$D$5:$D$200,"&gt;="&amp;('1. Einrichtung'!$C$9+(8-1)*7)))</f>
        <v/>
      </c>
      <c r="J33" s="106">
        <f>IF($A33="","",COUNTIFS('3. Abwesenheiten'!$A$5:$A$200,$A33,'3. Abwesenheiten'!$F$5:$F$200,"Genehmigt",'3. Abwesenheiten'!$C$5:$C$200,"&lt;="&amp;('1. Einrichtung'!$C$9+(9-1)*7+6),'3. Abwesenheiten'!$D$5:$D$200,"&gt;="&amp;('1. Einrichtung'!$C$9+(9-1)*7)))</f>
        <v/>
      </c>
      <c r="K33" s="106">
        <f>IF($A33="","",COUNTIFS('3. Abwesenheiten'!$A$5:$A$200,$A33,'3. Abwesenheiten'!$F$5:$F$200,"Genehmigt",'3. Abwesenheiten'!$C$5:$C$200,"&lt;="&amp;('1. Einrichtung'!$C$9+(10-1)*7+6),'3. Abwesenheiten'!$D$5:$D$200,"&gt;="&amp;('1. Einrichtung'!$C$9+(10-1)*7)))</f>
        <v/>
      </c>
      <c r="L33" s="106">
        <f>IF($A33="","",COUNTIFS('3. Abwesenheiten'!$A$5:$A$200,$A33,'3. Abwesenheiten'!$F$5:$F$200,"Genehmigt",'3. Abwesenheiten'!$C$5:$C$200,"&lt;="&amp;('1. Einrichtung'!$C$9+(11-1)*7+6),'3. Abwesenheiten'!$D$5:$D$200,"&gt;="&amp;('1. Einrichtung'!$C$9+(11-1)*7)))</f>
        <v/>
      </c>
      <c r="M33" s="106">
        <f>IF($A33="","",COUNTIFS('3. Abwesenheiten'!$A$5:$A$200,$A33,'3. Abwesenheiten'!$F$5:$F$200,"Genehmigt",'3. Abwesenheiten'!$C$5:$C$200,"&lt;="&amp;('1. Einrichtung'!$C$9+(12-1)*7+6),'3. Abwesenheiten'!$D$5:$D$200,"&gt;="&amp;('1. Einrichtung'!$C$9+(12-1)*7)))</f>
        <v/>
      </c>
      <c r="N33" s="106">
        <f>IF($A33="","",COUNTIFS('3. Abwesenheiten'!$A$5:$A$200,$A33,'3. Abwesenheiten'!$F$5:$F$200,"Genehmigt",'3. Abwesenheiten'!$C$5:$C$200,"&lt;="&amp;('1. Einrichtung'!$C$9+(13-1)*7+6),'3. Abwesenheiten'!$D$5:$D$200,"&gt;="&amp;('1. Einrichtung'!$C$9+(13-1)*7)))</f>
        <v/>
      </c>
      <c r="O33" s="106">
        <f>IF($A33="","",COUNTIFS('3. Abwesenheiten'!$A$5:$A$200,$A33,'3. Abwesenheiten'!$F$5:$F$200,"Genehmigt",'3. Abwesenheiten'!$C$5:$C$200,"&lt;="&amp;('1. Einrichtung'!$C$9+(14-1)*7+6),'3. Abwesenheiten'!$D$5:$D$200,"&gt;="&amp;('1. Einrichtung'!$C$9+(14-1)*7)))</f>
        <v/>
      </c>
      <c r="P33" s="106">
        <f>IF($A33="","",COUNTIFS('3. Abwesenheiten'!$A$5:$A$200,$A33,'3. Abwesenheiten'!$F$5:$F$200,"Genehmigt",'3. Abwesenheiten'!$C$5:$C$200,"&lt;="&amp;('1. Einrichtung'!$C$9+(15-1)*7+6),'3. Abwesenheiten'!$D$5:$D$200,"&gt;="&amp;('1. Einrichtung'!$C$9+(15-1)*7)))</f>
        <v/>
      </c>
      <c r="Q33" s="106">
        <f>IF($A33="","",COUNTIFS('3. Abwesenheiten'!$A$5:$A$200,$A33,'3. Abwesenheiten'!$F$5:$F$200,"Genehmigt",'3. Abwesenheiten'!$C$5:$C$200,"&lt;="&amp;('1. Einrichtung'!$C$9+(16-1)*7+6),'3. Abwesenheiten'!$D$5:$D$200,"&gt;="&amp;('1. Einrichtung'!$C$9+(16-1)*7)))</f>
        <v/>
      </c>
      <c r="R33" s="106">
        <f>IF($A33="","",COUNTIFS('3. Abwesenheiten'!$A$5:$A$200,$A33,'3. Abwesenheiten'!$F$5:$F$200,"Genehmigt",'3. Abwesenheiten'!$C$5:$C$200,"&lt;="&amp;('1. Einrichtung'!$C$9+(17-1)*7+6),'3. Abwesenheiten'!$D$5:$D$200,"&gt;="&amp;('1. Einrichtung'!$C$9+(17-1)*7)))</f>
        <v/>
      </c>
      <c r="S33" s="106">
        <f>IF($A33="","",COUNTIFS('3. Abwesenheiten'!$A$5:$A$200,$A33,'3. Abwesenheiten'!$F$5:$F$200,"Genehmigt",'3. Abwesenheiten'!$C$5:$C$200,"&lt;="&amp;('1. Einrichtung'!$C$9+(18-1)*7+6),'3. Abwesenheiten'!$D$5:$D$200,"&gt;="&amp;('1. Einrichtung'!$C$9+(18-1)*7)))</f>
        <v/>
      </c>
      <c r="T33" s="106">
        <f>IF($A33="","",COUNTIFS('3. Abwesenheiten'!$A$5:$A$200,$A33,'3. Abwesenheiten'!$F$5:$F$200,"Genehmigt",'3. Abwesenheiten'!$C$5:$C$200,"&lt;="&amp;('1. Einrichtung'!$C$9+(19-1)*7+6),'3. Abwesenheiten'!$D$5:$D$200,"&gt;="&amp;('1. Einrichtung'!$C$9+(19-1)*7)))</f>
        <v/>
      </c>
      <c r="U33" s="106">
        <f>IF($A33="","",COUNTIFS('3. Abwesenheiten'!$A$5:$A$200,$A33,'3. Abwesenheiten'!$F$5:$F$200,"Genehmigt",'3. Abwesenheiten'!$C$5:$C$200,"&lt;="&amp;('1. Einrichtung'!$C$9+(20-1)*7+6),'3. Abwesenheiten'!$D$5:$D$200,"&gt;="&amp;('1. Einrichtung'!$C$9+(20-1)*7)))</f>
        <v/>
      </c>
      <c r="V33" s="106">
        <f>IF($A33="","",COUNTIFS('3. Abwesenheiten'!$A$5:$A$200,$A33,'3. Abwesenheiten'!$F$5:$F$200,"Genehmigt",'3. Abwesenheiten'!$C$5:$C$200,"&lt;="&amp;('1. Einrichtung'!$C$9+(21-1)*7+6),'3. Abwesenheiten'!$D$5:$D$200,"&gt;="&amp;('1. Einrichtung'!$C$9+(21-1)*7)))</f>
        <v/>
      </c>
      <c r="W33" s="106">
        <f>IF($A33="","",COUNTIFS('3. Abwesenheiten'!$A$5:$A$200,$A33,'3. Abwesenheiten'!$F$5:$F$200,"Genehmigt",'3. Abwesenheiten'!$C$5:$C$200,"&lt;="&amp;('1. Einrichtung'!$C$9+(22-1)*7+6),'3. Abwesenheiten'!$D$5:$D$200,"&gt;="&amp;('1. Einrichtung'!$C$9+(22-1)*7)))</f>
        <v/>
      </c>
      <c r="X33" s="106">
        <f>IF($A33="","",COUNTIFS('3. Abwesenheiten'!$A$5:$A$200,$A33,'3. Abwesenheiten'!$F$5:$F$200,"Genehmigt",'3. Abwesenheiten'!$C$5:$C$200,"&lt;="&amp;('1. Einrichtung'!$C$9+(23-1)*7+6),'3. Abwesenheiten'!$D$5:$D$200,"&gt;="&amp;('1. Einrichtung'!$C$9+(23-1)*7)))</f>
        <v/>
      </c>
      <c r="Y33" s="106">
        <f>IF($A33="","",COUNTIFS('3. Abwesenheiten'!$A$5:$A$200,$A33,'3. Abwesenheiten'!$F$5:$F$200,"Genehmigt",'3. Abwesenheiten'!$C$5:$C$200,"&lt;="&amp;('1. Einrichtung'!$C$9+(24-1)*7+6),'3. Abwesenheiten'!$D$5:$D$200,"&gt;="&amp;('1. Einrichtung'!$C$9+(24-1)*7)))</f>
        <v/>
      </c>
      <c r="Z33" s="106">
        <f>IF($A33="","",COUNTIFS('3. Abwesenheiten'!$A$5:$A$200,$A33,'3. Abwesenheiten'!$F$5:$F$200,"Genehmigt",'3. Abwesenheiten'!$C$5:$C$200,"&lt;="&amp;('1. Einrichtung'!$C$9+(25-1)*7+6),'3. Abwesenheiten'!$D$5:$D$200,"&gt;="&amp;('1. Einrichtung'!$C$9+(25-1)*7)))</f>
        <v/>
      </c>
      <c r="AA33" s="106">
        <f>IF($A33="","",COUNTIFS('3. Abwesenheiten'!$A$5:$A$200,$A33,'3. Abwesenheiten'!$F$5:$F$200,"Genehmigt",'3. Abwesenheiten'!$C$5:$C$200,"&lt;="&amp;('1. Einrichtung'!$C$9+(26-1)*7+6),'3. Abwesenheiten'!$D$5:$D$200,"&gt;="&amp;('1. Einrichtung'!$C$9+(26-1)*7)))</f>
        <v/>
      </c>
      <c r="AB33" s="106">
        <f>IF($A33="","",COUNTIFS('3. Abwesenheiten'!$A$5:$A$200,$A33,'3. Abwesenheiten'!$F$5:$F$200,"Genehmigt",'3. Abwesenheiten'!$C$5:$C$200,"&lt;="&amp;('1. Einrichtung'!$C$9+(27-1)*7+6),'3. Abwesenheiten'!$D$5:$D$200,"&gt;="&amp;('1. Einrichtung'!$C$9+(27-1)*7)))</f>
        <v/>
      </c>
      <c r="AC33" s="106">
        <f>IF($A33="","",COUNTIFS('3. Abwesenheiten'!$A$5:$A$200,$A33,'3. Abwesenheiten'!$F$5:$F$200,"Genehmigt",'3. Abwesenheiten'!$C$5:$C$200,"&lt;="&amp;('1. Einrichtung'!$C$9+(28-1)*7+6),'3. Abwesenheiten'!$D$5:$D$200,"&gt;="&amp;('1. Einrichtung'!$C$9+(28-1)*7)))</f>
        <v/>
      </c>
      <c r="AD33" s="106">
        <f>IF($A33="","",COUNTIFS('3. Abwesenheiten'!$A$5:$A$200,$A33,'3. Abwesenheiten'!$F$5:$F$200,"Genehmigt",'3. Abwesenheiten'!$C$5:$C$200,"&lt;="&amp;('1. Einrichtung'!$C$9+(29-1)*7+6),'3. Abwesenheiten'!$D$5:$D$200,"&gt;="&amp;('1. Einrichtung'!$C$9+(29-1)*7)))</f>
        <v/>
      </c>
      <c r="AE33" s="106">
        <f>IF($A33="","",COUNTIFS('3. Abwesenheiten'!$A$5:$A$200,$A33,'3. Abwesenheiten'!$F$5:$F$200,"Genehmigt",'3. Abwesenheiten'!$C$5:$C$200,"&lt;="&amp;('1. Einrichtung'!$C$9+(30-1)*7+6),'3. Abwesenheiten'!$D$5:$D$200,"&gt;="&amp;('1. Einrichtung'!$C$9+(30-1)*7)))</f>
        <v/>
      </c>
      <c r="AF33" s="106">
        <f>IF($A33="","",COUNTIFS('3. Abwesenheiten'!$A$5:$A$200,$A33,'3. Abwesenheiten'!$F$5:$F$200,"Genehmigt",'3. Abwesenheiten'!$C$5:$C$200,"&lt;="&amp;('1. Einrichtung'!$C$9+(31-1)*7+6),'3. Abwesenheiten'!$D$5:$D$200,"&gt;="&amp;('1. Einrichtung'!$C$9+(31-1)*7)))</f>
        <v/>
      </c>
      <c r="AG33" s="106">
        <f>IF($A33="","",COUNTIFS('3. Abwesenheiten'!$A$5:$A$200,$A33,'3. Abwesenheiten'!$F$5:$F$200,"Genehmigt",'3. Abwesenheiten'!$C$5:$C$200,"&lt;="&amp;('1. Einrichtung'!$C$9+(32-1)*7+6),'3. Abwesenheiten'!$D$5:$D$200,"&gt;="&amp;('1. Einrichtung'!$C$9+(32-1)*7)))</f>
        <v/>
      </c>
      <c r="AH33" s="106">
        <f>IF($A33="","",COUNTIFS('3. Abwesenheiten'!$A$5:$A$200,$A33,'3. Abwesenheiten'!$F$5:$F$200,"Genehmigt",'3. Abwesenheiten'!$C$5:$C$200,"&lt;="&amp;('1. Einrichtung'!$C$9+(33-1)*7+6),'3. Abwesenheiten'!$D$5:$D$200,"&gt;="&amp;('1. Einrichtung'!$C$9+(33-1)*7)))</f>
        <v/>
      </c>
      <c r="AI33" s="106">
        <f>IF($A33="","",COUNTIFS('3. Abwesenheiten'!$A$5:$A$200,$A33,'3. Abwesenheiten'!$F$5:$F$200,"Genehmigt",'3. Abwesenheiten'!$C$5:$C$200,"&lt;="&amp;('1. Einrichtung'!$C$9+(34-1)*7+6),'3. Abwesenheiten'!$D$5:$D$200,"&gt;="&amp;('1. Einrichtung'!$C$9+(34-1)*7)))</f>
        <v/>
      </c>
      <c r="AJ33" s="106">
        <f>IF($A33="","",COUNTIFS('3. Abwesenheiten'!$A$5:$A$200,$A33,'3. Abwesenheiten'!$F$5:$F$200,"Genehmigt",'3. Abwesenheiten'!$C$5:$C$200,"&lt;="&amp;('1. Einrichtung'!$C$9+(35-1)*7+6),'3. Abwesenheiten'!$D$5:$D$200,"&gt;="&amp;('1. Einrichtung'!$C$9+(35-1)*7)))</f>
        <v/>
      </c>
      <c r="AK33" s="106">
        <f>IF($A33="","",COUNTIFS('3. Abwesenheiten'!$A$5:$A$200,$A33,'3. Abwesenheiten'!$F$5:$F$200,"Genehmigt",'3. Abwesenheiten'!$C$5:$C$200,"&lt;="&amp;('1. Einrichtung'!$C$9+(36-1)*7+6),'3. Abwesenheiten'!$D$5:$D$200,"&gt;="&amp;('1. Einrichtung'!$C$9+(36-1)*7)))</f>
        <v/>
      </c>
      <c r="AL33" s="106">
        <f>IF($A33="","",COUNTIFS('3. Abwesenheiten'!$A$5:$A$200,$A33,'3. Abwesenheiten'!$F$5:$F$200,"Genehmigt",'3. Abwesenheiten'!$C$5:$C$200,"&lt;="&amp;('1. Einrichtung'!$C$9+(37-1)*7+6),'3. Abwesenheiten'!$D$5:$D$200,"&gt;="&amp;('1. Einrichtung'!$C$9+(37-1)*7)))</f>
        <v/>
      </c>
      <c r="AM33" s="106">
        <f>IF($A33="","",COUNTIFS('3. Abwesenheiten'!$A$5:$A$200,$A33,'3. Abwesenheiten'!$F$5:$F$200,"Genehmigt",'3. Abwesenheiten'!$C$5:$C$200,"&lt;="&amp;('1. Einrichtung'!$C$9+(38-1)*7+6),'3. Abwesenheiten'!$D$5:$D$200,"&gt;="&amp;('1. Einrichtung'!$C$9+(38-1)*7)))</f>
        <v/>
      </c>
      <c r="AN33" s="106">
        <f>IF($A33="","",COUNTIFS('3. Abwesenheiten'!$A$5:$A$200,$A33,'3. Abwesenheiten'!$F$5:$F$200,"Genehmigt",'3. Abwesenheiten'!$C$5:$C$200,"&lt;="&amp;('1. Einrichtung'!$C$9+(39-1)*7+6),'3. Abwesenheiten'!$D$5:$D$200,"&gt;="&amp;('1. Einrichtung'!$C$9+(39-1)*7)))</f>
        <v/>
      </c>
      <c r="AO33" s="106">
        <f>IF($A33="","",COUNTIFS('3. Abwesenheiten'!$A$5:$A$200,$A33,'3. Abwesenheiten'!$F$5:$F$200,"Genehmigt",'3. Abwesenheiten'!$C$5:$C$200,"&lt;="&amp;('1. Einrichtung'!$C$9+(40-1)*7+6),'3. Abwesenheiten'!$D$5:$D$200,"&gt;="&amp;('1. Einrichtung'!$C$9+(40-1)*7)))</f>
        <v/>
      </c>
      <c r="AP33" s="106">
        <f>IF($A33="","",COUNTIFS('3. Abwesenheiten'!$A$5:$A$200,$A33,'3. Abwesenheiten'!$F$5:$F$200,"Genehmigt",'3. Abwesenheiten'!$C$5:$C$200,"&lt;="&amp;('1. Einrichtung'!$C$9+(41-1)*7+6),'3. Abwesenheiten'!$D$5:$D$200,"&gt;="&amp;('1. Einrichtung'!$C$9+(41-1)*7)))</f>
        <v/>
      </c>
      <c r="AQ33" s="106">
        <f>IF($A33="","",COUNTIFS('3. Abwesenheiten'!$A$5:$A$200,$A33,'3. Abwesenheiten'!$F$5:$F$200,"Genehmigt",'3. Abwesenheiten'!$C$5:$C$200,"&lt;="&amp;('1. Einrichtung'!$C$9+(42-1)*7+6),'3. Abwesenheiten'!$D$5:$D$200,"&gt;="&amp;('1. Einrichtung'!$C$9+(42-1)*7)))</f>
        <v/>
      </c>
      <c r="AR33" s="106">
        <f>IF($A33="","",COUNTIFS('3. Abwesenheiten'!$A$5:$A$200,$A33,'3. Abwesenheiten'!$F$5:$F$200,"Genehmigt",'3. Abwesenheiten'!$C$5:$C$200,"&lt;="&amp;('1. Einrichtung'!$C$9+(43-1)*7+6),'3. Abwesenheiten'!$D$5:$D$200,"&gt;="&amp;('1. Einrichtung'!$C$9+(43-1)*7)))</f>
        <v/>
      </c>
      <c r="AS33" s="106">
        <f>IF($A33="","",COUNTIFS('3. Abwesenheiten'!$A$5:$A$200,$A33,'3. Abwesenheiten'!$F$5:$F$200,"Genehmigt",'3. Abwesenheiten'!$C$5:$C$200,"&lt;="&amp;('1. Einrichtung'!$C$9+(44-1)*7+6),'3. Abwesenheiten'!$D$5:$D$200,"&gt;="&amp;('1. Einrichtung'!$C$9+(44-1)*7)))</f>
        <v/>
      </c>
      <c r="AT33" s="106">
        <f>IF($A33="","",COUNTIFS('3. Abwesenheiten'!$A$5:$A$200,$A33,'3. Abwesenheiten'!$F$5:$F$200,"Genehmigt",'3. Abwesenheiten'!$C$5:$C$200,"&lt;="&amp;('1. Einrichtung'!$C$9+(45-1)*7+6),'3. Abwesenheiten'!$D$5:$D$200,"&gt;="&amp;('1. Einrichtung'!$C$9+(45-1)*7)))</f>
        <v/>
      </c>
      <c r="AU33" s="106">
        <f>IF($A33="","",COUNTIFS('3. Abwesenheiten'!$A$5:$A$200,$A33,'3. Abwesenheiten'!$F$5:$F$200,"Genehmigt",'3. Abwesenheiten'!$C$5:$C$200,"&lt;="&amp;('1. Einrichtung'!$C$9+(46-1)*7+6),'3. Abwesenheiten'!$D$5:$D$200,"&gt;="&amp;('1. Einrichtung'!$C$9+(46-1)*7)))</f>
        <v/>
      </c>
      <c r="AV33" s="106">
        <f>IF($A33="","",COUNTIFS('3. Abwesenheiten'!$A$5:$A$200,$A33,'3. Abwesenheiten'!$F$5:$F$200,"Genehmigt",'3. Abwesenheiten'!$C$5:$C$200,"&lt;="&amp;('1. Einrichtung'!$C$9+(47-1)*7+6),'3. Abwesenheiten'!$D$5:$D$200,"&gt;="&amp;('1. Einrichtung'!$C$9+(47-1)*7)))</f>
        <v/>
      </c>
      <c r="AW33" s="106">
        <f>IF($A33="","",COUNTIFS('3. Abwesenheiten'!$A$5:$A$200,$A33,'3. Abwesenheiten'!$F$5:$F$200,"Genehmigt",'3. Abwesenheiten'!$C$5:$C$200,"&lt;="&amp;('1. Einrichtung'!$C$9+(48-1)*7+6),'3. Abwesenheiten'!$D$5:$D$200,"&gt;="&amp;('1. Einrichtung'!$C$9+(48-1)*7)))</f>
        <v/>
      </c>
      <c r="AX33" s="106">
        <f>IF($A33="","",COUNTIFS('3. Abwesenheiten'!$A$5:$A$200,$A33,'3. Abwesenheiten'!$F$5:$F$200,"Genehmigt",'3. Abwesenheiten'!$C$5:$C$200,"&lt;="&amp;('1. Einrichtung'!$C$9+(49-1)*7+6),'3. Abwesenheiten'!$D$5:$D$200,"&gt;="&amp;('1. Einrichtung'!$C$9+(49-1)*7)))</f>
        <v/>
      </c>
      <c r="AY33" s="106">
        <f>IF($A33="","",COUNTIFS('3. Abwesenheiten'!$A$5:$A$200,$A33,'3. Abwesenheiten'!$F$5:$F$200,"Genehmigt",'3. Abwesenheiten'!$C$5:$C$200,"&lt;="&amp;('1. Einrichtung'!$C$9+(50-1)*7+6),'3. Abwesenheiten'!$D$5:$D$200,"&gt;="&amp;('1. Einrichtung'!$C$9+(50-1)*7)))</f>
        <v/>
      </c>
      <c r="AZ33" s="106">
        <f>IF($A33="","",COUNTIFS('3. Abwesenheiten'!$A$5:$A$200,$A33,'3. Abwesenheiten'!$F$5:$F$200,"Genehmigt",'3. Abwesenheiten'!$C$5:$C$200,"&lt;="&amp;('1. Einrichtung'!$C$9+(51-1)*7+6),'3. Abwesenheiten'!$D$5:$D$200,"&gt;="&amp;('1. Einrichtung'!$C$9+(51-1)*7)))</f>
        <v/>
      </c>
      <c r="BA33" s="106">
        <f>IF($A33="","",COUNTIFS('3. Abwesenheiten'!$A$5:$A$200,$A33,'3. Abwesenheiten'!$F$5:$F$200,"Genehmigt",'3. Abwesenheiten'!$C$5:$C$200,"&lt;="&amp;('1. Einrichtung'!$C$9+(52-1)*7+6),'3. Abwesenheiten'!$D$5:$D$200,"&gt;="&amp;('1. Einrichtung'!$C$9+(52-1)*7)))</f>
        <v/>
      </c>
    </row>
    <row r="34" ht="18" customHeight="1" s="55">
      <c r="A34" s="105">
        <f>IF('2. Mitarbeiter'!A34="","",'2. Mitarbeiter'!A34)</f>
        <v/>
      </c>
      <c r="B34" s="106">
        <f>IF($A34="","",COUNTIFS('3. Abwesenheiten'!$A$5:$A$200,$A34,'3. Abwesenheiten'!$F$5:$F$200,"Genehmigt",'3. Abwesenheiten'!$C$5:$C$200,"&lt;="&amp;('1. Einrichtung'!$C$9+(1-1)*7+6),'3. Abwesenheiten'!$D$5:$D$200,"&gt;="&amp;('1. Einrichtung'!$C$9+(1-1)*7)))</f>
        <v/>
      </c>
      <c r="C34" s="106">
        <f>IF($A34="","",COUNTIFS('3. Abwesenheiten'!$A$5:$A$200,$A34,'3. Abwesenheiten'!$F$5:$F$200,"Genehmigt",'3. Abwesenheiten'!$C$5:$C$200,"&lt;="&amp;('1. Einrichtung'!$C$9+(2-1)*7+6),'3. Abwesenheiten'!$D$5:$D$200,"&gt;="&amp;('1. Einrichtung'!$C$9+(2-1)*7)))</f>
        <v/>
      </c>
      <c r="D34" s="106">
        <f>IF($A34="","",COUNTIFS('3. Abwesenheiten'!$A$5:$A$200,$A34,'3. Abwesenheiten'!$F$5:$F$200,"Genehmigt",'3. Abwesenheiten'!$C$5:$C$200,"&lt;="&amp;('1. Einrichtung'!$C$9+(3-1)*7+6),'3. Abwesenheiten'!$D$5:$D$200,"&gt;="&amp;('1. Einrichtung'!$C$9+(3-1)*7)))</f>
        <v/>
      </c>
      <c r="E34" s="106">
        <f>IF($A34="","",COUNTIFS('3. Abwesenheiten'!$A$5:$A$200,$A34,'3. Abwesenheiten'!$F$5:$F$200,"Genehmigt",'3. Abwesenheiten'!$C$5:$C$200,"&lt;="&amp;('1. Einrichtung'!$C$9+(4-1)*7+6),'3. Abwesenheiten'!$D$5:$D$200,"&gt;="&amp;('1. Einrichtung'!$C$9+(4-1)*7)))</f>
        <v/>
      </c>
      <c r="F34" s="106">
        <f>IF($A34="","",COUNTIFS('3. Abwesenheiten'!$A$5:$A$200,$A34,'3. Abwesenheiten'!$F$5:$F$200,"Genehmigt",'3. Abwesenheiten'!$C$5:$C$200,"&lt;="&amp;('1. Einrichtung'!$C$9+(5-1)*7+6),'3. Abwesenheiten'!$D$5:$D$200,"&gt;="&amp;('1. Einrichtung'!$C$9+(5-1)*7)))</f>
        <v/>
      </c>
      <c r="G34" s="106">
        <f>IF($A34="","",COUNTIFS('3. Abwesenheiten'!$A$5:$A$200,$A34,'3. Abwesenheiten'!$F$5:$F$200,"Genehmigt",'3. Abwesenheiten'!$C$5:$C$200,"&lt;="&amp;('1. Einrichtung'!$C$9+(6-1)*7+6),'3. Abwesenheiten'!$D$5:$D$200,"&gt;="&amp;('1. Einrichtung'!$C$9+(6-1)*7)))</f>
        <v/>
      </c>
      <c r="H34" s="106">
        <f>IF($A34="","",COUNTIFS('3. Abwesenheiten'!$A$5:$A$200,$A34,'3. Abwesenheiten'!$F$5:$F$200,"Genehmigt",'3. Abwesenheiten'!$C$5:$C$200,"&lt;="&amp;('1. Einrichtung'!$C$9+(7-1)*7+6),'3. Abwesenheiten'!$D$5:$D$200,"&gt;="&amp;('1. Einrichtung'!$C$9+(7-1)*7)))</f>
        <v/>
      </c>
      <c r="I34" s="106">
        <f>IF($A34="","",COUNTIFS('3. Abwesenheiten'!$A$5:$A$200,$A34,'3. Abwesenheiten'!$F$5:$F$200,"Genehmigt",'3. Abwesenheiten'!$C$5:$C$200,"&lt;="&amp;('1. Einrichtung'!$C$9+(8-1)*7+6),'3. Abwesenheiten'!$D$5:$D$200,"&gt;="&amp;('1. Einrichtung'!$C$9+(8-1)*7)))</f>
        <v/>
      </c>
      <c r="J34" s="106">
        <f>IF($A34="","",COUNTIFS('3. Abwesenheiten'!$A$5:$A$200,$A34,'3. Abwesenheiten'!$F$5:$F$200,"Genehmigt",'3. Abwesenheiten'!$C$5:$C$200,"&lt;="&amp;('1. Einrichtung'!$C$9+(9-1)*7+6),'3. Abwesenheiten'!$D$5:$D$200,"&gt;="&amp;('1. Einrichtung'!$C$9+(9-1)*7)))</f>
        <v/>
      </c>
      <c r="K34" s="106">
        <f>IF($A34="","",COUNTIFS('3. Abwesenheiten'!$A$5:$A$200,$A34,'3. Abwesenheiten'!$F$5:$F$200,"Genehmigt",'3. Abwesenheiten'!$C$5:$C$200,"&lt;="&amp;('1. Einrichtung'!$C$9+(10-1)*7+6),'3. Abwesenheiten'!$D$5:$D$200,"&gt;="&amp;('1. Einrichtung'!$C$9+(10-1)*7)))</f>
        <v/>
      </c>
      <c r="L34" s="106">
        <f>IF($A34="","",COUNTIFS('3. Abwesenheiten'!$A$5:$A$200,$A34,'3. Abwesenheiten'!$F$5:$F$200,"Genehmigt",'3. Abwesenheiten'!$C$5:$C$200,"&lt;="&amp;('1. Einrichtung'!$C$9+(11-1)*7+6),'3. Abwesenheiten'!$D$5:$D$200,"&gt;="&amp;('1. Einrichtung'!$C$9+(11-1)*7)))</f>
        <v/>
      </c>
      <c r="M34" s="106">
        <f>IF($A34="","",COUNTIFS('3. Abwesenheiten'!$A$5:$A$200,$A34,'3. Abwesenheiten'!$F$5:$F$200,"Genehmigt",'3. Abwesenheiten'!$C$5:$C$200,"&lt;="&amp;('1. Einrichtung'!$C$9+(12-1)*7+6),'3. Abwesenheiten'!$D$5:$D$200,"&gt;="&amp;('1. Einrichtung'!$C$9+(12-1)*7)))</f>
        <v/>
      </c>
      <c r="N34" s="106">
        <f>IF($A34="","",COUNTIFS('3. Abwesenheiten'!$A$5:$A$200,$A34,'3. Abwesenheiten'!$F$5:$F$200,"Genehmigt",'3. Abwesenheiten'!$C$5:$C$200,"&lt;="&amp;('1. Einrichtung'!$C$9+(13-1)*7+6),'3. Abwesenheiten'!$D$5:$D$200,"&gt;="&amp;('1. Einrichtung'!$C$9+(13-1)*7)))</f>
        <v/>
      </c>
      <c r="O34" s="106">
        <f>IF($A34="","",COUNTIFS('3. Abwesenheiten'!$A$5:$A$200,$A34,'3. Abwesenheiten'!$F$5:$F$200,"Genehmigt",'3. Abwesenheiten'!$C$5:$C$200,"&lt;="&amp;('1. Einrichtung'!$C$9+(14-1)*7+6),'3. Abwesenheiten'!$D$5:$D$200,"&gt;="&amp;('1. Einrichtung'!$C$9+(14-1)*7)))</f>
        <v/>
      </c>
      <c r="P34" s="106">
        <f>IF($A34="","",COUNTIFS('3. Abwesenheiten'!$A$5:$A$200,$A34,'3. Abwesenheiten'!$F$5:$F$200,"Genehmigt",'3. Abwesenheiten'!$C$5:$C$200,"&lt;="&amp;('1. Einrichtung'!$C$9+(15-1)*7+6),'3. Abwesenheiten'!$D$5:$D$200,"&gt;="&amp;('1. Einrichtung'!$C$9+(15-1)*7)))</f>
        <v/>
      </c>
      <c r="Q34" s="106">
        <f>IF($A34="","",COUNTIFS('3. Abwesenheiten'!$A$5:$A$200,$A34,'3. Abwesenheiten'!$F$5:$F$200,"Genehmigt",'3. Abwesenheiten'!$C$5:$C$200,"&lt;="&amp;('1. Einrichtung'!$C$9+(16-1)*7+6),'3. Abwesenheiten'!$D$5:$D$200,"&gt;="&amp;('1. Einrichtung'!$C$9+(16-1)*7)))</f>
        <v/>
      </c>
      <c r="R34" s="106">
        <f>IF($A34="","",COUNTIFS('3. Abwesenheiten'!$A$5:$A$200,$A34,'3. Abwesenheiten'!$F$5:$F$200,"Genehmigt",'3. Abwesenheiten'!$C$5:$C$200,"&lt;="&amp;('1. Einrichtung'!$C$9+(17-1)*7+6),'3. Abwesenheiten'!$D$5:$D$200,"&gt;="&amp;('1. Einrichtung'!$C$9+(17-1)*7)))</f>
        <v/>
      </c>
      <c r="S34" s="106">
        <f>IF($A34="","",COUNTIFS('3. Abwesenheiten'!$A$5:$A$200,$A34,'3. Abwesenheiten'!$F$5:$F$200,"Genehmigt",'3. Abwesenheiten'!$C$5:$C$200,"&lt;="&amp;('1. Einrichtung'!$C$9+(18-1)*7+6),'3. Abwesenheiten'!$D$5:$D$200,"&gt;="&amp;('1. Einrichtung'!$C$9+(18-1)*7)))</f>
        <v/>
      </c>
      <c r="T34" s="106">
        <f>IF($A34="","",COUNTIFS('3. Abwesenheiten'!$A$5:$A$200,$A34,'3. Abwesenheiten'!$F$5:$F$200,"Genehmigt",'3. Abwesenheiten'!$C$5:$C$200,"&lt;="&amp;('1. Einrichtung'!$C$9+(19-1)*7+6),'3. Abwesenheiten'!$D$5:$D$200,"&gt;="&amp;('1. Einrichtung'!$C$9+(19-1)*7)))</f>
        <v/>
      </c>
      <c r="U34" s="106">
        <f>IF($A34="","",COUNTIFS('3. Abwesenheiten'!$A$5:$A$200,$A34,'3. Abwesenheiten'!$F$5:$F$200,"Genehmigt",'3. Abwesenheiten'!$C$5:$C$200,"&lt;="&amp;('1. Einrichtung'!$C$9+(20-1)*7+6),'3. Abwesenheiten'!$D$5:$D$200,"&gt;="&amp;('1. Einrichtung'!$C$9+(20-1)*7)))</f>
        <v/>
      </c>
      <c r="V34" s="106">
        <f>IF($A34="","",COUNTIFS('3. Abwesenheiten'!$A$5:$A$200,$A34,'3. Abwesenheiten'!$F$5:$F$200,"Genehmigt",'3. Abwesenheiten'!$C$5:$C$200,"&lt;="&amp;('1. Einrichtung'!$C$9+(21-1)*7+6),'3. Abwesenheiten'!$D$5:$D$200,"&gt;="&amp;('1. Einrichtung'!$C$9+(21-1)*7)))</f>
        <v/>
      </c>
      <c r="W34" s="106">
        <f>IF($A34="","",COUNTIFS('3. Abwesenheiten'!$A$5:$A$200,$A34,'3. Abwesenheiten'!$F$5:$F$200,"Genehmigt",'3. Abwesenheiten'!$C$5:$C$200,"&lt;="&amp;('1. Einrichtung'!$C$9+(22-1)*7+6),'3. Abwesenheiten'!$D$5:$D$200,"&gt;="&amp;('1. Einrichtung'!$C$9+(22-1)*7)))</f>
        <v/>
      </c>
      <c r="X34" s="106">
        <f>IF($A34="","",COUNTIFS('3. Abwesenheiten'!$A$5:$A$200,$A34,'3. Abwesenheiten'!$F$5:$F$200,"Genehmigt",'3. Abwesenheiten'!$C$5:$C$200,"&lt;="&amp;('1. Einrichtung'!$C$9+(23-1)*7+6),'3. Abwesenheiten'!$D$5:$D$200,"&gt;="&amp;('1. Einrichtung'!$C$9+(23-1)*7)))</f>
        <v/>
      </c>
      <c r="Y34" s="106">
        <f>IF($A34="","",COUNTIFS('3. Abwesenheiten'!$A$5:$A$200,$A34,'3. Abwesenheiten'!$F$5:$F$200,"Genehmigt",'3. Abwesenheiten'!$C$5:$C$200,"&lt;="&amp;('1. Einrichtung'!$C$9+(24-1)*7+6),'3. Abwesenheiten'!$D$5:$D$200,"&gt;="&amp;('1. Einrichtung'!$C$9+(24-1)*7)))</f>
        <v/>
      </c>
      <c r="Z34" s="106">
        <f>IF($A34="","",COUNTIFS('3. Abwesenheiten'!$A$5:$A$200,$A34,'3. Abwesenheiten'!$F$5:$F$200,"Genehmigt",'3. Abwesenheiten'!$C$5:$C$200,"&lt;="&amp;('1. Einrichtung'!$C$9+(25-1)*7+6),'3. Abwesenheiten'!$D$5:$D$200,"&gt;="&amp;('1. Einrichtung'!$C$9+(25-1)*7)))</f>
        <v/>
      </c>
      <c r="AA34" s="106">
        <f>IF($A34="","",COUNTIFS('3. Abwesenheiten'!$A$5:$A$200,$A34,'3. Abwesenheiten'!$F$5:$F$200,"Genehmigt",'3. Abwesenheiten'!$C$5:$C$200,"&lt;="&amp;('1. Einrichtung'!$C$9+(26-1)*7+6),'3. Abwesenheiten'!$D$5:$D$200,"&gt;="&amp;('1. Einrichtung'!$C$9+(26-1)*7)))</f>
        <v/>
      </c>
      <c r="AB34" s="106">
        <f>IF($A34="","",COUNTIFS('3. Abwesenheiten'!$A$5:$A$200,$A34,'3. Abwesenheiten'!$F$5:$F$200,"Genehmigt",'3. Abwesenheiten'!$C$5:$C$200,"&lt;="&amp;('1. Einrichtung'!$C$9+(27-1)*7+6),'3. Abwesenheiten'!$D$5:$D$200,"&gt;="&amp;('1. Einrichtung'!$C$9+(27-1)*7)))</f>
        <v/>
      </c>
      <c r="AC34" s="106">
        <f>IF($A34="","",COUNTIFS('3. Abwesenheiten'!$A$5:$A$200,$A34,'3. Abwesenheiten'!$F$5:$F$200,"Genehmigt",'3. Abwesenheiten'!$C$5:$C$200,"&lt;="&amp;('1. Einrichtung'!$C$9+(28-1)*7+6),'3. Abwesenheiten'!$D$5:$D$200,"&gt;="&amp;('1. Einrichtung'!$C$9+(28-1)*7)))</f>
        <v/>
      </c>
      <c r="AD34" s="106">
        <f>IF($A34="","",COUNTIFS('3. Abwesenheiten'!$A$5:$A$200,$A34,'3. Abwesenheiten'!$F$5:$F$200,"Genehmigt",'3. Abwesenheiten'!$C$5:$C$200,"&lt;="&amp;('1. Einrichtung'!$C$9+(29-1)*7+6),'3. Abwesenheiten'!$D$5:$D$200,"&gt;="&amp;('1. Einrichtung'!$C$9+(29-1)*7)))</f>
        <v/>
      </c>
      <c r="AE34" s="106">
        <f>IF($A34="","",COUNTIFS('3. Abwesenheiten'!$A$5:$A$200,$A34,'3. Abwesenheiten'!$F$5:$F$200,"Genehmigt",'3. Abwesenheiten'!$C$5:$C$200,"&lt;="&amp;('1. Einrichtung'!$C$9+(30-1)*7+6),'3. Abwesenheiten'!$D$5:$D$200,"&gt;="&amp;('1. Einrichtung'!$C$9+(30-1)*7)))</f>
        <v/>
      </c>
      <c r="AF34" s="106">
        <f>IF($A34="","",COUNTIFS('3. Abwesenheiten'!$A$5:$A$200,$A34,'3. Abwesenheiten'!$F$5:$F$200,"Genehmigt",'3. Abwesenheiten'!$C$5:$C$200,"&lt;="&amp;('1. Einrichtung'!$C$9+(31-1)*7+6),'3. Abwesenheiten'!$D$5:$D$200,"&gt;="&amp;('1. Einrichtung'!$C$9+(31-1)*7)))</f>
        <v/>
      </c>
      <c r="AG34" s="106">
        <f>IF($A34="","",COUNTIFS('3. Abwesenheiten'!$A$5:$A$200,$A34,'3. Abwesenheiten'!$F$5:$F$200,"Genehmigt",'3. Abwesenheiten'!$C$5:$C$200,"&lt;="&amp;('1. Einrichtung'!$C$9+(32-1)*7+6),'3. Abwesenheiten'!$D$5:$D$200,"&gt;="&amp;('1. Einrichtung'!$C$9+(32-1)*7)))</f>
        <v/>
      </c>
      <c r="AH34" s="106">
        <f>IF($A34="","",COUNTIFS('3. Abwesenheiten'!$A$5:$A$200,$A34,'3. Abwesenheiten'!$F$5:$F$200,"Genehmigt",'3. Abwesenheiten'!$C$5:$C$200,"&lt;="&amp;('1. Einrichtung'!$C$9+(33-1)*7+6),'3. Abwesenheiten'!$D$5:$D$200,"&gt;="&amp;('1. Einrichtung'!$C$9+(33-1)*7)))</f>
        <v/>
      </c>
      <c r="AI34" s="106">
        <f>IF($A34="","",COUNTIFS('3. Abwesenheiten'!$A$5:$A$200,$A34,'3. Abwesenheiten'!$F$5:$F$200,"Genehmigt",'3. Abwesenheiten'!$C$5:$C$200,"&lt;="&amp;('1. Einrichtung'!$C$9+(34-1)*7+6),'3. Abwesenheiten'!$D$5:$D$200,"&gt;="&amp;('1. Einrichtung'!$C$9+(34-1)*7)))</f>
        <v/>
      </c>
      <c r="AJ34" s="106">
        <f>IF($A34="","",COUNTIFS('3. Abwesenheiten'!$A$5:$A$200,$A34,'3. Abwesenheiten'!$F$5:$F$200,"Genehmigt",'3. Abwesenheiten'!$C$5:$C$200,"&lt;="&amp;('1. Einrichtung'!$C$9+(35-1)*7+6),'3. Abwesenheiten'!$D$5:$D$200,"&gt;="&amp;('1. Einrichtung'!$C$9+(35-1)*7)))</f>
        <v/>
      </c>
      <c r="AK34" s="106">
        <f>IF($A34="","",COUNTIFS('3. Abwesenheiten'!$A$5:$A$200,$A34,'3. Abwesenheiten'!$F$5:$F$200,"Genehmigt",'3. Abwesenheiten'!$C$5:$C$200,"&lt;="&amp;('1. Einrichtung'!$C$9+(36-1)*7+6),'3. Abwesenheiten'!$D$5:$D$200,"&gt;="&amp;('1. Einrichtung'!$C$9+(36-1)*7)))</f>
        <v/>
      </c>
      <c r="AL34" s="106">
        <f>IF($A34="","",COUNTIFS('3. Abwesenheiten'!$A$5:$A$200,$A34,'3. Abwesenheiten'!$F$5:$F$200,"Genehmigt",'3. Abwesenheiten'!$C$5:$C$200,"&lt;="&amp;('1. Einrichtung'!$C$9+(37-1)*7+6),'3. Abwesenheiten'!$D$5:$D$200,"&gt;="&amp;('1. Einrichtung'!$C$9+(37-1)*7)))</f>
        <v/>
      </c>
      <c r="AM34" s="106">
        <f>IF($A34="","",COUNTIFS('3. Abwesenheiten'!$A$5:$A$200,$A34,'3. Abwesenheiten'!$F$5:$F$200,"Genehmigt",'3. Abwesenheiten'!$C$5:$C$200,"&lt;="&amp;('1. Einrichtung'!$C$9+(38-1)*7+6),'3. Abwesenheiten'!$D$5:$D$200,"&gt;="&amp;('1. Einrichtung'!$C$9+(38-1)*7)))</f>
        <v/>
      </c>
      <c r="AN34" s="106">
        <f>IF($A34="","",COUNTIFS('3. Abwesenheiten'!$A$5:$A$200,$A34,'3. Abwesenheiten'!$F$5:$F$200,"Genehmigt",'3. Abwesenheiten'!$C$5:$C$200,"&lt;="&amp;('1. Einrichtung'!$C$9+(39-1)*7+6),'3. Abwesenheiten'!$D$5:$D$200,"&gt;="&amp;('1. Einrichtung'!$C$9+(39-1)*7)))</f>
        <v/>
      </c>
      <c r="AO34" s="106">
        <f>IF($A34="","",COUNTIFS('3. Abwesenheiten'!$A$5:$A$200,$A34,'3. Abwesenheiten'!$F$5:$F$200,"Genehmigt",'3. Abwesenheiten'!$C$5:$C$200,"&lt;="&amp;('1. Einrichtung'!$C$9+(40-1)*7+6),'3. Abwesenheiten'!$D$5:$D$200,"&gt;="&amp;('1. Einrichtung'!$C$9+(40-1)*7)))</f>
        <v/>
      </c>
      <c r="AP34" s="106">
        <f>IF($A34="","",COUNTIFS('3. Abwesenheiten'!$A$5:$A$200,$A34,'3. Abwesenheiten'!$F$5:$F$200,"Genehmigt",'3. Abwesenheiten'!$C$5:$C$200,"&lt;="&amp;('1. Einrichtung'!$C$9+(41-1)*7+6),'3. Abwesenheiten'!$D$5:$D$200,"&gt;="&amp;('1. Einrichtung'!$C$9+(41-1)*7)))</f>
        <v/>
      </c>
      <c r="AQ34" s="106">
        <f>IF($A34="","",COUNTIFS('3. Abwesenheiten'!$A$5:$A$200,$A34,'3. Abwesenheiten'!$F$5:$F$200,"Genehmigt",'3. Abwesenheiten'!$C$5:$C$200,"&lt;="&amp;('1. Einrichtung'!$C$9+(42-1)*7+6),'3. Abwesenheiten'!$D$5:$D$200,"&gt;="&amp;('1. Einrichtung'!$C$9+(42-1)*7)))</f>
        <v/>
      </c>
      <c r="AR34" s="106">
        <f>IF($A34="","",COUNTIFS('3. Abwesenheiten'!$A$5:$A$200,$A34,'3. Abwesenheiten'!$F$5:$F$200,"Genehmigt",'3. Abwesenheiten'!$C$5:$C$200,"&lt;="&amp;('1. Einrichtung'!$C$9+(43-1)*7+6),'3. Abwesenheiten'!$D$5:$D$200,"&gt;="&amp;('1. Einrichtung'!$C$9+(43-1)*7)))</f>
        <v/>
      </c>
      <c r="AS34" s="106">
        <f>IF($A34="","",COUNTIFS('3. Abwesenheiten'!$A$5:$A$200,$A34,'3. Abwesenheiten'!$F$5:$F$200,"Genehmigt",'3. Abwesenheiten'!$C$5:$C$200,"&lt;="&amp;('1. Einrichtung'!$C$9+(44-1)*7+6),'3. Abwesenheiten'!$D$5:$D$200,"&gt;="&amp;('1. Einrichtung'!$C$9+(44-1)*7)))</f>
        <v/>
      </c>
      <c r="AT34" s="106">
        <f>IF($A34="","",COUNTIFS('3. Abwesenheiten'!$A$5:$A$200,$A34,'3. Abwesenheiten'!$F$5:$F$200,"Genehmigt",'3. Abwesenheiten'!$C$5:$C$200,"&lt;="&amp;('1. Einrichtung'!$C$9+(45-1)*7+6),'3. Abwesenheiten'!$D$5:$D$200,"&gt;="&amp;('1. Einrichtung'!$C$9+(45-1)*7)))</f>
        <v/>
      </c>
      <c r="AU34" s="106">
        <f>IF($A34="","",COUNTIFS('3. Abwesenheiten'!$A$5:$A$200,$A34,'3. Abwesenheiten'!$F$5:$F$200,"Genehmigt",'3. Abwesenheiten'!$C$5:$C$200,"&lt;="&amp;('1. Einrichtung'!$C$9+(46-1)*7+6),'3. Abwesenheiten'!$D$5:$D$200,"&gt;="&amp;('1. Einrichtung'!$C$9+(46-1)*7)))</f>
        <v/>
      </c>
      <c r="AV34" s="106">
        <f>IF($A34="","",COUNTIFS('3. Abwesenheiten'!$A$5:$A$200,$A34,'3. Abwesenheiten'!$F$5:$F$200,"Genehmigt",'3. Abwesenheiten'!$C$5:$C$200,"&lt;="&amp;('1. Einrichtung'!$C$9+(47-1)*7+6),'3. Abwesenheiten'!$D$5:$D$200,"&gt;="&amp;('1. Einrichtung'!$C$9+(47-1)*7)))</f>
        <v/>
      </c>
      <c r="AW34" s="106">
        <f>IF($A34="","",COUNTIFS('3. Abwesenheiten'!$A$5:$A$200,$A34,'3. Abwesenheiten'!$F$5:$F$200,"Genehmigt",'3. Abwesenheiten'!$C$5:$C$200,"&lt;="&amp;('1. Einrichtung'!$C$9+(48-1)*7+6),'3. Abwesenheiten'!$D$5:$D$200,"&gt;="&amp;('1. Einrichtung'!$C$9+(48-1)*7)))</f>
        <v/>
      </c>
      <c r="AX34" s="106">
        <f>IF($A34="","",COUNTIFS('3. Abwesenheiten'!$A$5:$A$200,$A34,'3. Abwesenheiten'!$F$5:$F$200,"Genehmigt",'3. Abwesenheiten'!$C$5:$C$200,"&lt;="&amp;('1. Einrichtung'!$C$9+(49-1)*7+6),'3. Abwesenheiten'!$D$5:$D$200,"&gt;="&amp;('1. Einrichtung'!$C$9+(49-1)*7)))</f>
        <v/>
      </c>
      <c r="AY34" s="106">
        <f>IF($A34="","",COUNTIFS('3. Abwesenheiten'!$A$5:$A$200,$A34,'3. Abwesenheiten'!$F$5:$F$200,"Genehmigt",'3. Abwesenheiten'!$C$5:$C$200,"&lt;="&amp;('1. Einrichtung'!$C$9+(50-1)*7+6),'3. Abwesenheiten'!$D$5:$D$200,"&gt;="&amp;('1. Einrichtung'!$C$9+(50-1)*7)))</f>
        <v/>
      </c>
      <c r="AZ34" s="106">
        <f>IF($A34="","",COUNTIFS('3. Abwesenheiten'!$A$5:$A$200,$A34,'3. Abwesenheiten'!$F$5:$F$200,"Genehmigt",'3. Abwesenheiten'!$C$5:$C$200,"&lt;="&amp;('1. Einrichtung'!$C$9+(51-1)*7+6),'3. Abwesenheiten'!$D$5:$D$200,"&gt;="&amp;('1. Einrichtung'!$C$9+(51-1)*7)))</f>
        <v/>
      </c>
      <c r="BA34" s="106">
        <f>IF($A34="","",COUNTIFS('3. Abwesenheiten'!$A$5:$A$200,$A34,'3. Abwesenheiten'!$F$5:$F$200,"Genehmigt",'3. Abwesenheiten'!$C$5:$C$200,"&lt;="&amp;('1. Einrichtung'!$C$9+(52-1)*7+6),'3. Abwesenheiten'!$D$5:$D$200,"&gt;="&amp;('1. Einrichtung'!$C$9+(52-1)*7)))</f>
        <v/>
      </c>
    </row>
  </sheetData>
  <mergeCells count="1">
    <mergeCell ref="A2:N2"/>
  </mergeCells>
  <conditionalFormatting sqref="B5:BA34">
    <cfRule type="cellIs" rank="0" priority="2" equalAverage="0" operator="greaterThan" aboveAverage="0" dxfId="6" text="" percent="0" bottom="0">
      <formula>0</formula>
    </cfRule>
    <cfRule type="cellIs" rank="0" priority="3" equalAverage="0" operator="greaterThanOrEqual" aboveAverage="0" dxfId="7" text="" percent="0" bottom="0">
      <formula>3</formula>
    </cfRule>
    <cfRule type="cellIs" rank="0" priority="4" equalAverage="0" operator="greaterThanOrEqual" aboveAverage="0" dxfId="8" text="" percent="0" bottom="0">
      <formula>5</formula>
    </cfRule>
  </conditionalFormatting>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7.xml><?xml version="1.0" encoding="utf-8"?>
<worksheet xmlns="http://schemas.openxmlformats.org/spreadsheetml/2006/main">
  <sheetPr filterMode="0">
    <outlinePr summaryBelow="1" summaryRight="1"/>
    <pageSetUpPr fitToPage="0"/>
  </sheetPr>
  <dimension ref="A1:F32"/>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16" customWidth="1" style="54" min="1" max="2"/>
    <col width="40" customWidth="1" style="55" min="2" max="2"/>
    <col width="10" customWidth="1" style="54" min="3" max="3"/>
    <col width="10" customWidth="1" style="54" min="4" max="6"/>
    <col width="10" customWidth="1" style="55" min="5" max="5"/>
    <col width="10" customWidth="1" style="55" min="6" max="6"/>
  </cols>
  <sheetData>
    <row r="1" ht="27.75" customHeight="1" s="55">
      <c r="A1" s="63" t="inlineStr">
        <is>
          <t>Feiertage</t>
        </is>
      </c>
    </row>
    <row r="2" ht="15" customHeight="1" s="55">
      <c r="A2" s="64" t="inlineStr">
        <is>
          <t>Alle 13 gesetzlichen Feiertage Österreichs für 2026 und 2027, bundeseinheitlich. Sie fließen automatisch in die Tageszählungen ein. (Der Karfreitag ist seit 2019 kein gesetzlicher Feiertag mehr.)</t>
        </is>
      </c>
    </row>
    <row r="3"/>
    <row r="4" ht="30" customHeight="1" s="55">
      <c r="A4" s="74" t="inlineStr">
        <is>
          <t>Datum</t>
        </is>
      </c>
      <c r="B4" s="74" t="inlineStr">
        <is>
          <t>Name</t>
        </is>
      </c>
    </row>
    <row r="5" ht="15" customHeight="1" s="55">
      <c r="A5" s="107" t="n">
        <v>46023</v>
      </c>
      <c r="B5" s="108" t="inlineStr">
        <is>
          <t>Neujahr</t>
        </is>
      </c>
    </row>
    <row r="6" ht="15" customHeight="1" s="55">
      <c r="A6" s="107" t="n">
        <v>46028</v>
      </c>
      <c r="B6" s="108" t="inlineStr">
        <is>
          <t>Heilige Drei Könige</t>
        </is>
      </c>
    </row>
    <row r="7" ht="15" customHeight="1" s="55">
      <c r="A7" s="107" t="n">
        <v>46118</v>
      </c>
      <c r="B7" s="108" t="inlineStr">
        <is>
          <t>Ostermontag</t>
        </is>
      </c>
    </row>
    <row r="8" ht="15" customHeight="1" s="55">
      <c r="A8" s="107" t="n">
        <v>46143</v>
      </c>
      <c r="B8" s="108" t="inlineStr">
        <is>
          <t>Staatsfeiertag</t>
        </is>
      </c>
    </row>
    <row r="9" ht="15" customHeight="1" s="55">
      <c r="A9" s="107" t="n">
        <v>46156</v>
      </c>
      <c r="B9" s="108" t="inlineStr">
        <is>
          <t>Christi Himmelfahrt</t>
        </is>
      </c>
    </row>
    <row r="10" ht="15" customHeight="1" s="55">
      <c r="A10" s="107" t="n">
        <v>46167</v>
      </c>
      <c r="B10" s="108" t="inlineStr">
        <is>
          <t>Pfingstmontag</t>
        </is>
      </c>
    </row>
    <row r="11" ht="15" customHeight="1" s="55">
      <c r="A11" s="107" t="n">
        <v>46177</v>
      </c>
      <c r="B11" s="108" t="inlineStr">
        <is>
          <t>Fronleichnam</t>
        </is>
      </c>
    </row>
    <row r="12" ht="15" customHeight="1" s="55">
      <c r="A12" s="107" t="n">
        <v>46249</v>
      </c>
      <c r="B12" s="108" t="inlineStr">
        <is>
          <t>Mariä Himmelfahrt</t>
        </is>
      </c>
    </row>
    <row r="13" ht="15" customHeight="1" s="55">
      <c r="A13" s="107" t="n">
        <v>46321</v>
      </c>
      <c r="B13" s="108" t="inlineStr">
        <is>
          <t>Nationalfeiertag</t>
        </is>
      </c>
    </row>
    <row r="14" ht="15" customHeight="1" s="55">
      <c r="A14" s="107" t="n">
        <v>46327</v>
      </c>
      <c r="B14" s="108" t="inlineStr">
        <is>
          <t>Allerheiligen</t>
        </is>
      </c>
    </row>
    <row r="15" ht="15" customHeight="1" s="55">
      <c r="A15" s="107" t="n">
        <v>46364</v>
      </c>
      <c r="B15" s="108" t="inlineStr">
        <is>
          <t>Mariä Empfängnis</t>
        </is>
      </c>
    </row>
    <row r="16" ht="15" customHeight="1" s="55">
      <c r="A16" s="107" t="n">
        <v>46381</v>
      </c>
      <c r="B16" s="108" t="inlineStr">
        <is>
          <t>Christtag</t>
        </is>
      </c>
    </row>
    <row r="17" ht="15" customHeight="1" s="55">
      <c r="A17" s="107" t="n">
        <v>46382</v>
      </c>
      <c r="B17" s="108" t="inlineStr">
        <is>
          <t>Stefanitag</t>
        </is>
      </c>
    </row>
    <row r="18" ht="15" customHeight="1" s="55">
      <c r="A18" s="107" t="n">
        <v>46388</v>
      </c>
      <c r="B18" s="108" t="inlineStr">
        <is>
          <t>Neujahr</t>
        </is>
      </c>
    </row>
    <row r="19" ht="15" customHeight="1" s="55">
      <c r="A19" s="107" t="n">
        <v>46393</v>
      </c>
      <c r="B19" s="108" t="inlineStr">
        <is>
          <t>Heilige Drei Könige</t>
        </is>
      </c>
    </row>
    <row r="20" ht="15" customHeight="1" s="55">
      <c r="A20" s="107" t="n">
        <v>46475</v>
      </c>
      <c r="B20" s="108" t="inlineStr">
        <is>
          <t>Ostermontag</t>
        </is>
      </c>
    </row>
    <row r="21" ht="15" customHeight="1" s="55">
      <c r="A21" s="107" t="n">
        <v>46508</v>
      </c>
      <c r="B21" s="108" t="inlineStr">
        <is>
          <t>Staatsfeiertag</t>
        </is>
      </c>
    </row>
    <row r="22" ht="15" customHeight="1" s="55">
      <c r="A22" s="107" t="n">
        <v>46513</v>
      </c>
      <c r="B22" s="108" t="inlineStr">
        <is>
          <t>Christi Himmelfahrt</t>
        </is>
      </c>
    </row>
    <row r="23" ht="15" customHeight="1" s="55">
      <c r="A23" s="107" t="n">
        <v>46524</v>
      </c>
      <c r="B23" s="108" t="inlineStr">
        <is>
          <t>Pfingstmontag</t>
        </is>
      </c>
    </row>
    <row r="24" ht="15" customHeight="1" s="55">
      <c r="A24" s="107" t="n">
        <v>46534</v>
      </c>
      <c r="B24" s="108" t="inlineStr">
        <is>
          <t>Fronleichnam</t>
        </is>
      </c>
    </row>
    <row r="25" ht="15" customHeight="1" s="55">
      <c r="A25" s="107" t="n">
        <v>46614</v>
      </c>
      <c r="B25" s="108" t="inlineStr">
        <is>
          <t>Mariä Himmelfahrt</t>
        </is>
      </c>
    </row>
    <row r="26" ht="15" customHeight="1" s="55">
      <c r="A26" s="107" t="n">
        <v>46686</v>
      </c>
      <c r="B26" s="108" t="inlineStr">
        <is>
          <t>Nationalfeiertag</t>
        </is>
      </c>
    </row>
    <row r="27" ht="15" customHeight="1" s="55">
      <c r="A27" s="107" t="n">
        <v>46692</v>
      </c>
      <c r="B27" s="108" t="inlineStr">
        <is>
          <t>Allerheiligen</t>
        </is>
      </c>
    </row>
    <row r="28" ht="15" customHeight="1" s="55">
      <c r="A28" s="107" t="n">
        <v>46729</v>
      </c>
      <c r="B28" s="108" t="inlineStr">
        <is>
          <t>Mariä Empfängnis</t>
        </is>
      </c>
    </row>
    <row r="29" ht="15" customHeight="1" s="55">
      <c r="A29" s="107" t="n">
        <v>46746</v>
      </c>
      <c r="B29" s="108" t="inlineStr">
        <is>
          <t>Christtag</t>
        </is>
      </c>
    </row>
    <row r="30" ht="15" customHeight="1" s="55">
      <c r="A30" s="107" t="n">
        <v>46747</v>
      </c>
      <c r="B30" s="108" t="inlineStr">
        <is>
          <t>Stefanitag</t>
        </is>
      </c>
    </row>
    <row r="31" ht="15" customHeight="1" s="55">
      <c r="A31" s="107" t="n"/>
      <c r="B31" s="108" t="n"/>
    </row>
    <row r="32">
      <c r="A32" s="107" t="n"/>
      <c r="B32" s="108" t="n"/>
    </row>
  </sheetData>
  <mergeCells count="1">
    <mergeCell ref="A2:F2"/>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language>en-US</dc:language>
  <dcterms:created xsi:type="dcterms:W3CDTF">2026-05-03T08:40:11Z</dcterms:created>
  <dcterms:modified xsi:type="dcterms:W3CDTF">2026-07-22T17:58:36Z</dcterms:modified>
  <cp:revision>0</cp:revision>
</cp:coreProperties>
</file>